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47449" documentId="8_{151B4468-43AB-4E30-9942-C477987364E3}" xr6:coauthVersionLast="47" xr6:coauthVersionMax="47" xr10:uidLastSave="{B7C72303-5F2B-4A09-B1D1-5F24FC83FEAA}"/>
  <bookViews>
    <workbookView xWindow="28680" yWindow="-120" windowWidth="29040" windowHeight="15720" tabRatio="867" firstSheet="18" activeTab="18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HOME!$A$18:$H$113</definedName>
    <definedName name="_xlnm.Print_Area" localSheetId="3">BENGAL!$A$1:$M$348</definedName>
    <definedName name="_xlnm.Print_Area" localSheetId="4">BURMA!$A$1:$L$91</definedName>
    <definedName name="_xlnm.Print_Area" localSheetId="12">DOLPHIN!$A$1:$L$271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PERTIWI!$A$1:$K$268</definedName>
    <definedName name="_xlnm.Print_Area" localSheetId="16">SAMBAR!$A$1:$L$7</definedName>
    <definedName name="_xlnm.Print_Area" localSheetId="23">SHAPLA!$A$1:$L$265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BENGAL!$A$1:$M$348</definedName>
    <definedName name="Z_03DD319B_D6A9_4830_871F_6D56EEAA4879_.wvu.PrintArea" localSheetId="4" hidden="1">BURMA!$A$1:$L$91</definedName>
    <definedName name="Z_03DD319B_D6A9_4830_871F_6D56EEAA4879_.wvu.PrintArea" localSheetId="12" hidden="1">DOLPHIN!$A$1:$L$271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PERTIWI!$A$1:$K$268</definedName>
    <definedName name="Z_03DD319B_D6A9_4830_871F_6D56EEAA4879_.wvu.PrintArea" localSheetId="16" hidden="1">SAMBAR!$A$1:$L$7</definedName>
    <definedName name="Z_03DD319B_D6A9_4830_871F_6D56EEAA4879_.wvu.PrintArea" localSheetId="23" hidden="1">SHAPLA!$A$1:$L$265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BENGAL!$A$1:$M$348</definedName>
    <definedName name="Z_081BDD81_EE06_4095_AD37_7E4189D26072_.wvu.PrintArea" localSheetId="4" hidden="1">BURMA!$A$1:$L$91</definedName>
    <definedName name="Z_081BDD81_EE06_4095_AD37_7E4189D26072_.wvu.PrintArea" localSheetId="12" hidden="1">DOLPHIN!$A$1:$L$271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PERTIWI!$A$1:$K$268</definedName>
    <definedName name="Z_081BDD81_EE06_4095_AD37_7E4189D26072_.wvu.PrintArea" localSheetId="16" hidden="1">SAMBAR!$A$1:$L$7</definedName>
    <definedName name="Z_081BDD81_EE06_4095_AD37_7E4189D26072_.wvu.PrintArea" localSheetId="23" hidden="1">SHAPLA!$A$1:$L$265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BENGAL!$A$1:$M$348</definedName>
    <definedName name="Z_1BFD2ADD_60C4_4334_9BDE_E3C6DD17BEED_.wvu.PrintArea" localSheetId="4" hidden="1">BURMA!$A$1:$L$91</definedName>
    <definedName name="Z_1BFD2ADD_60C4_4334_9BDE_E3C6DD17BEED_.wvu.PrintArea" localSheetId="12" hidden="1">DOLPHIN!$A$1:$L$271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PERTIWI!$A$1:$K$268</definedName>
    <definedName name="Z_1BFD2ADD_60C4_4334_9BDE_E3C6DD17BEED_.wvu.PrintArea" localSheetId="16" hidden="1">SAMBAR!$A$1:$L$7</definedName>
    <definedName name="Z_1BFD2ADD_60C4_4334_9BDE_E3C6DD17BEED_.wvu.PrintArea" localSheetId="23" hidden="1">SHAPLA!$A$1:$L$265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SEAGULL!#REF!,SEAGULL!#REF!,SEAGULL!$387:$387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EXPRESS'!$128:$128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BENGAL!$A$1:$M$348</definedName>
    <definedName name="Z_1ECD3B71_3848_4973_92B4_4B4B149BC657_.wvu.PrintArea" localSheetId="4" hidden="1">BURMA!$A$1:$L$91</definedName>
    <definedName name="Z_1ECD3B71_3848_4973_92B4_4B4B149BC657_.wvu.PrintArea" localSheetId="12" hidden="1">DOLPHIN!$A$1:$L$271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PERTIWI!$A$1:$K$268</definedName>
    <definedName name="Z_1ECD3B71_3848_4973_92B4_4B4B149BC657_.wvu.PrintArea" localSheetId="16" hidden="1">SAMBAR!$A$1:$L$7</definedName>
    <definedName name="Z_1ECD3B71_3848_4973_92B4_4B4B149BC657_.wvu.PrintArea" localSheetId="23" hidden="1">SHAPLA!$A$1:$L$265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BENGAL!$A$1:$M$348</definedName>
    <definedName name="Z_2EFCC4AA_DFFF_400E_B34F_BF7B9FA2A1FF_.wvu.PrintArea" localSheetId="4" hidden="1">BURMA!$A$1:$L$91</definedName>
    <definedName name="Z_2EFCC4AA_DFFF_400E_B34F_BF7B9FA2A1FF_.wvu.PrintArea" localSheetId="12" hidden="1">DOLPHIN!$A$1:$L$271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PERTIWI!$A$1:$K$268</definedName>
    <definedName name="Z_2EFCC4AA_DFFF_400E_B34F_BF7B9FA2A1FF_.wvu.PrintArea" localSheetId="16" hidden="1">SAMBAR!$A$1:$L$7</definedName>
    <definedName name="Z_2EFCC4AA_DFFF_400E_B34F_BF7B9FA2A1FF_.wvu.PrintArea" localSheetId="23" hidden="1">SHAPLA!$A$1:$L$265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BENGAL!$A$1:$M$348</definedName>
    <definedName name="Z_32E39B74_69D7_45CD_A7D0_50BEA0378E58_.wvu.PrintArea" localSheetId="4" hidden="1">BURMA!$A$1:$L$91</definedName>
    <definedName name="Z_32E39B74_69D7_45CD_A7D0_50BEA0378E58_.wvu.PrintArea" localSheetId="12" hidden="1">DOLPHIN!$A$1:$L$271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PERTIWI!$A$1:$K$268</definedName>
    <definedName name="Z_32E39B74_69D7_45CD_A7D0_50BEA0378E58_.wvu.PrintArea" localSheetId="16" hidden="1">SAMBAR!$A$1:$L$7</definedName>
    <definedName name="Z_32E39B74_69D7_45CD_A7D0_50BEA0378E58_.wvu.PrintArea" localSheetId="23" hidden="1">SHAPLA!$A$1:$L$265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BENGAL!$A$1:$M$348</definedName>
    <definedName name="Z_3485952D_0C31_4884_9EDF_552F3D1B124B_.wvu.PrintArea" localSheetId="4" hidden="1">BURMA!$A$1:$L$91</definedName>
    <definedName name="Z_3485952D_0C31_4884_9EDF_552F3D1B124B_.wvu.PrintArea" localSheetId="12" hidden="1">DOLPHIN!$A$1:$L$271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PERTIWI!$A$1:$K$268</definedName>
    <definedName name="Z_3485952D_0C31_4884_9EDF_552F3D1B124B_.wvu.PrintArea" localSheetId="16" hidden="1">SAMBAR!$A$1:$L$7</definedName>
    <definedName name="Z_3485952D_0C31_4884_9EDF_552F3D1B124B_.wvu.PrintArea" localSheetId="23" hidden="1">SHAPLA!$A$1:$L$265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BENGAL!$A$1:$M$348</definedName>
    <definedName name="Z_353A8EAC_2D07_4AFC_B91B_ACF6B1ABF55E_.wvu.PrintArea" localSheetId="4" hidden="1">BURMA!$A$1:$L$91</definedName>
    <definedName name="Z_353A8EAC_2D07_4AFC_B91B_ACF6B1ABF55E_.wvu.PrintArea" localSheetId="12" hidden="1">DOLPHIN!$A$1:$L$271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PERTIWI!$A$1:$K$268</definedName>
    <definedName name="Z_353A8EAC_2D07_4AFC_B91B_ACF6B1ABF55E_.wvu.PrintArea" localSheetId="16" hidden="1">SAMBAR!$A$1:$L$7</definedName>
    <definedName name="Z_353A8EAC_2D07_4AFC_B91B_ACF6B1ABF55E_.wvu.PrintArea" localSheetId="23" hidden="1">SHAPLA!$A$1:$L$265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BENGAL!$A$1:$M$348</definedName>
    <definedName name="Z_3FEF6608_25EF_43D8_8468_19FFFC3BCE74_.wvu.PrintArea" localSheetId="4" hidden="1">BURMA!$A$1:$L$91</definedName>
    <definedName name="Z_3FEF6608_25EF_43D8_8468_19FFFC3BCE74_.wvu.PrintArea" localSheetId="12" hidden="1">DOLPHIN!$A$1:$L$271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PERTIWI!$A$1:$K$268</definedName>
    <definedName name="Z_3FEF6608_25EF_43D8_8468_19FFFC3BCE74_.wvu.PrintArea" localSheetId="16" hidden="1">SAMBAR!$A$1:$L$7</definedName>
    <definedName name="Z_3FEF6608_25EF_43D8_8468_19FFFC3BCE74_.wvu.PrintArea" localSheetId="23" hidden="1">SHAPLA!$A$1:$L$265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BENGAL!$A$1:$M$348</definedName>
    <definedName name="Z_613E785B_CD51_494D_B041_E8D30BF6F1EC_.wvu.PrintArea" localSheetId="4" hidden="1">BURMA!$A$1:$L$91</definedName>
    <definedName name="Z_613E785B_CD51_494D_B041_E8D30BF6F1EC_.wvu.PrintArea" localSheetId="12" hidden="1">DOLPHIN!$A$1:$L$271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PERTIWI!$A$1:$K$268</definedName>
    <definedName name="Z_613E785B_CD51_494D_B041_E8D30BF6F1EC_.wvu.PrintArea" localSheetId="16" hidden="1">SAMBAR!$A$1:$L$7</definedName>
    <definedName name="Z_613E785B_CD51_494D_B041_E8D30BF6F1EC_.wvu.PrintArea" localSheetId="23" hidden="1">SHAPLA!$A$1:$L$265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SEAGULL!#REF!,SEAGULL!#REF!,SEAGULL!$387:$387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EXPRESS'!$128:$128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BENGAL!$A$1:$M$348</definedName>
    <definedName name="Z_6B324A58_5A89_471C_AD21_0822EB95E67E_.wvu.PrintArea" localSheetId="4" hidden="1">BURMA!$A$1:$L$91</definedName>
    <definedName name="Z_6B324A58_5A89_471C_AD21_0822EB95E67E_.wvu.PrintArea" localSheetId="12" hidden="1">DOLPHIN!$A$1:$L$271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PERTIWI!$A$1:$K$268</definedName>
    <definedName name="Z_6B324A58_5A89_471C_AD21_0822EB95E67E_.wvu.PrintArea" localSheetId="16" hidden="1">SAMBAR!$A$1:$L$7</definedName>
    <definedName name="Z_6B324A58_5A89_471C_AD21_0822EB95E67E_.wvu.PrintArea" localSheetId="23" hidden="1">SHAPLA!$A$1:$L$265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SEAGULL!#REF!,SEAGULL!#REF!,SEAGULL!$387:$387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EXPRESS'!$128:$128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BENGAL!$A$1:$M$348</definedName>
    <definedName name="Z_7D3CEC1C_CCEC_4C4E_963E_DDD8383A68C1_.wvu.PrintArea" localSheetId="4" hidden="1">BURMA!$A$1:$L$91</definedName>
    <definedName name="Z_7D3CEC1C_CCEC_4C4E_963E_DDD8383A68C1_.wvu.PrintArea" localSheetId="12" hidden="1">DOLPHIN!$A$1:$L$271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PERTIWI!$A$1:$K$268</definedName>
    <definedName name="Z_7D3CEC1C_CCEC_4C4E_963E_DDD8383A68C1_.wvu.PrintArea" localSheetId="16" hidden="1">SAMBAR!$A$1:$L$7</definedName>
    <definedName name="Z_7D3CEC1C_CCEC_4C4E_963E_DDD8383A68C1_.wvu.PrintArea" localSheetId="23" hidden="1">SHAPLA!$A$1:$L$265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BENGAL!$A$1:$M$348</definedName>
    <definedName name="Z_8773B614_CBE7_474E_B57F_0A27A3791CF3_.wvu.PrintArea" localSheetId="4" hidden="1">BURMA!$A$1:$L$91</definedName>
    <definedName name="Z_8773B614_CBE7_474E_B57F_0A27A3791CF3_.wvu.PrintArea" localSheetId="12" hidden="1">DOLPHIN!$A$1:$L$271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PERTIWI!$A$1:$K$268</definedName>
    <definedName name="Z_8773B614_CBE7_474E_B57F_0A27A3791CF3_.wvu.PrintArea" localSheetId="16" hidden="1">SAMBAR!$A$1:$L$7</definedName>
    <definedName name="Z_8773B614_CBE7_474E_B57F_0A27A3791CF3_.wvu.PrintArea" localSheetId="23" hidden="1">SHAPLA!$A$1:$L$265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BENGAL!$A$1:$M$348</definedName>
    <definedName name="Z_9278F756_A3B4_47A1_8EDD_64A01BF7A423_.wvu.PrintArea" localSheetId="4" hidden="1">BURMA!$A$1:$L$91</definedName>
    <definedName name="Z_9278F756_A3B4_47A1_8EDD_64A01BF7A423_.wvu.PrintArea" localSheetId="12" hidden="1">DOLPHIN!$A$1:$L$271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PERTIWI!$A$1:$K$268</definedName>
    <definedName name="Z_9278F756_A3B4_47A1_8EDD_64A01BF7A423_.wvu.PrintArea" localSheetId="16" hidden="1">SAMBAR!$A$1:$L$7</definedName>
    <definedName name="Z_9278F756_A3B4_47A1_8EDD_64A01BF7A423_.wvu.PrintArea" localSheetId="23" hidden="1">SHAPLA!$A$1:$L$265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BENGAL!$A$1:$M$348</definedName>
    <definedName name="Z_9E7EEAA3_A5FB_49FD_8C3A_1AF14EAE95FB_.wvu.PrintArea" localSheetId="4" hidden="1">BURMA!$A$1:$L$91</definedName>
    <definedName name="Z_9E7EEAA3_A5FB_49FD_8C3A_1AF14EAE95FB_.wvu.PrintArea" localSheetId="12" hidden="1">DOLPHIN!$A$1:$L$271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PERTIWI!$A$1:$K$268</definedName>
    <definedName name="Z_9E7EEAA3_A5FB_49FD_8C3A_1AF14EAE95FB_.wvu.PrintArea" localSheetId="16" hidden="1">SAMBAR!$A$1:$L$7</definedName>
    <definedName name="Z_9E7EEAA3_A5FB_49FD_8C3A_1AF14EAE95FB_.wvu.PrintArea" localSheetId="23" hidden="1">SHAPLA!$A$1:$L$265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BENGAL!$A$1:$M$348</definedName>
    <definedName name="Z_BA712AC7_4015_4F77_9461_7852ED983D52_.wvu.PrintArea" localSheetId="4" hidden="1">BURMA!$A$1:$L$91</definedName>
    <definedName name="Z_BA712AC7_4015_4F77_9461_7852ED983D52_.wvu.PrintArea" localSheetId="12" hidden="1">DOLPHIN!$A$1:$L$271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PERTIWI!$A$1:$K$268</definedName>
    <definedName name="Z_BA712AC7_4015_4F77_9461_7852ED983D52_.wvu.PrintArea" localSheetId="16" hidden="1">SAMBAR!$A$1:$L$7</definedName>
    <definedName name="Z_BA712AC7_4015_4F77_9461_7852ED983D52_.wvu.PrintArea" localSheetId="23" hidden="1">SHAPLA!$A$1:$L$265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3" i="8" l="1"/>
  <c r="L363" i="8" s="1"/>
  <c r="J363" i="8"/>
  <c r="E363" i="8"/>
  <c r="F363" i="8" s="1"/>
  <c r="G363" i="8" s="1"/>
  <c r="H363" i="8" s="1"/>
  <c r="K362" i="8"/>
  <c r="L362" i="8" s="1"/>
  <c r="J362" i="8"/>
  <c r="E362" i="8"/>
  <c r="F362" i="8" s="1"/>
  <c r="G362" i="8" s="1"/>
  <c r="H362" i="8" s="1"/>
  <c r="E105" i="8"/>
  <c r="E104" i="8"/>
  <c r="H104" i="59"/>
  <c r="I104" i="59" s="1"/>
  <c r="G104" i="59"/>
  <c r="E104" i="59"/>
  <c r="K225" i="32"/>
  <c r="L225" i="32" s="1"/>
  <c r="J225" i="32"/>
  <c r="E225" i="32"/>
  <c r="F225" i="32" s="1"/>
  <c r="G225" i="32" s="1"/>
  <c r="H225" i="32" s="1"/>
  <c r="E129" i="32"/>
  <c r="F129" i="32" s="1"/>
  <c r="K115" i="45"/>
  <c r="I115" i="45"/>
  <c r="E115" i="45"/>
  <c r="I144" i="44"/>
  <c r="J144" i="44" s="1"/>
  <c r="H144" i="44"/>
  <c r="E144" i="44"/>
  <c r="F144" i="44" s="1"/>
  <c r="H335" i="47"/>
  <c r="I335" i="47" s="1"/>
  <c r="G335" i="47"/>
  <c r="E335" i="47"/>
  <c r="E272" i="47"/>
  <c r="N201" i="60"/>
  <c r="O201" i="60" s="1"/>
  <c r="M201" i="60"/>
  <c r="E201" i="60"/>
  <c r="F201" i="60" s="1"/>
  <c r="G201" i="60" s="1"/>
  <c r="H201" i="60" s="1"/>
  <c r="I201" i="60" s="1"/>
  <c r="J201" i="60" s="1"/>
  <c r="K201" i="60" s="1"/>
  <c r="K107" i="11"/>
  <c r="J107" i="11"/>
  <c r="I107" i="11"/>
  <c r="H107" i="11"/>
  <c r="J109" i="11"/>
  <c r="J112" i="11"/>
  <c r="I112" i="11"/>
  <c r="G107" i="1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F116" i="11" s="1"/>
  <c r="G116" i="11" s="1"/>
  <c r="H116" i="11" s="1"/>
  <c r="I116" i="11" s="1"/>
  <c r="J116" i="11" s="1"/>
  <c r="K116" i="11" s="1"/>
  <c r="E115" i="11"/>
  <c r="F115" i="11" s="1"/>
  <c r="G115" i="11" s="1"/>
  <c r="H115" i="11" s="1"/>
  <c r="I115" i="11" s="1"/>
  <c r="J115" i="11" s="1"/>
  <c r="K115" i="11" s="1"/>
  <c r="E113" i="11"/>
  <c r="F113" i="11" s="1"/>
  <c r="G113" i="11" s="1"/>
  <c r="H113" i="11" s="1"/>
  <c r="I113" i="11" s="1"/>
  <c r="J113" i="11" s="1"/>
  <c r="K113" i="11" s="1"/>
  <c r="K111" i="11"/>
  <c r="J111" i="11"/>
  <c r="I111" i="11"/>
  <c r="H111" i="11"/>
  <c r="N119" i="11"/>
  <c r="M119" i="11"/>
  <c r="E112" i="11"/>
  <c r="E111" i="11"/>
  <c r="E109" i="11"/>
  <c r="I205" i="10"/>
  <c r="J205" i="10" s="1"/>
  <c r="H205" i="10"/>
  <c r="E205" i="10"/>
  <c r="F205" i="10" s="1"/>
  <c r="I204" i="10"/>
  <c r="J204" i="10" s="1"/>
  <c r="H204" i="10"/>
  <c r="E204" i="10"/>
  <c r="F204" i="10" s="1"/>
  <c r="I203" i="10"/>
  <c r="J203" i="10" s="1"/>
  <c r="H203" i="10"/>
  <c r="E203" i="10"/>
  <c r="F203" i="10" s="1"/>
  <c r="E202" i="10"/>
  <c r="F202" i="10" s="1"/>
  <c r="E201" i="10"/>
  <c r="F201" i="10" s="1"/>
  <c r="E361" i="8"/>
  <c r="F361" i="8" s="1"/>
  <c r="G361" i="8" s="1"/>
  <c r="H361" i="8" s="1"/>
  <c r="E360" i="8"/>
  <c r="F360" i="8" s="1"/>
  <c r="G360" i="8" s="1"/>
  <c r="H360" i="8" s="1"/>
  <c r="E103" i="8"/>
  <c r="E102" i="8"/>
  <c r="E103" i="59"/>
  <c r="E97" i="59"/>
  <c r="I147" i="57"/>
  <c r="J147" i="57" s="1"/>
  <c r="H147" i="57"/>
  <c r="E147" i="57"/>
  <c r="F147" i="57" s="1"/>
  <c r="I146" i="57"/>
  <c r="J146" i="57" s="1"/>
  <c r="H146" i="57"/>
  <c r="E146" i="57"/>
  <c r="F146" i="57" s="1"/>
  <c r="I145" i="57"/>
  <c r="J145" i="57" s="1"/>
  <c r="H145" i="57"/>
  <c r="E145" i="57"/>
  <c r="F145" i="57" s="1"/>
  <c r="I144" i="57"/>
  <c r="J144" i="57" s="1"/>
  <c r="H144" i="57"/>
  <c r="E144" i="57"/>
  <c r="F144" i="57" s="1"/>
  <c r="E65" i="57"/>
  <c r="E64" i="57"/>
  <c r="E224" i="32"/>
  <c r="F224" i="32" s="1"/>
  <c r="G224" i="32" s="1"/>
  <c r="H224" i="32" s="1"/>
  <c r="E223" i="32"/>
  <c r="F223" i="32" s="1"/>
  <c r="G223" i="32" s="1"/>
  <c r="H223" i="32" s="1"/>
  <c r="E222" i="32"/>
  <c r="F222" i="32" s="1"/>
  <c r="G222" i="32" s="1"/>
  <c r="H222" i="32" s="1"/>
  <c r="E221" i="32"/>
  <c r="F221" i="32" s="1"/>
  <c r="G221" i="32" s="1"/>
  <c r="H221" i="32" s="1"/>
  <c r="E119" i="32"/>
  <c r="F119" i="32"/>
  <c r="E128" i="32"/>
  <c r="F128" i="32" s="1"/>
  <c r="E127" i="32"/>
  <c r="F127" i="32" s="1"/>
  <c r="E249" i="44"/>
  <c r="F249" i="44" s="1"/>
  <c r="G249" i="44" s="1"/>
  <c r="H249" i="44" s="1"/>
  <c r="I249" i="44" s="1"/>
  <c r="J249" i="44" s="1"/>
  <c r="E248" i="44"/>
  <c r="F248" i="44" s="1"/>
  <c r="G248" i="44" s="1"/>
  <c r="H248" i="44" s="1"/>
  <c r="I248" i="44" s="1"/>
  <c r="J248" i="44" s="1"/>
  <c r="E247" i="44"/>
  <c r="F247" i="44" s="1"/>
  <c r="G247" i="44" s="1"/>
  <c r="H247" i="44" s="1"/>
  <c r="I247" i="44" s="1"/>
  <c r="J247" i="44" s="1"/>
  <c r="E246" i="44"/>
  <c r="F246" i="44" s="1"/>
  <c r="G246" i="44" s="1"/>
  <c r="H246" i="44" s="1"/>
  <c r="I246" i="44" s="1"/>
  <c r="J246" i="44" s="1"/>
  <c r="E245" i="44"/>
  <c r="F245" i="44" s="1"/>
  <c r="G245" i="44" s="1"/>
  <c r="H245" i="44" s="1"/>
  <c r="I245" i="44" s="1"/>
  <c r="J245" i="44" s="1"/>
  <c r="E131" i="44"/>
  <c r="F131" i="44" s="1"/>
  <c r="F133" i="44"/>
  <c r="E133" i="44" s="1"/>
  <c r="E134" i="44"/>
  <c r="F134" i="44" s="1"/>
  <c r="E135" i="44"/>
  <c r="F135" i="44" s="1"/>
  <c r="E136" i="44"/>
  <c r="F136" i="44" s="1"/>
  <c r="E137" i="44"/>
  <c r="F137" i="44" s="1"/>
  <c r="E138" i="44"/>
  <c r="F138" i="44" s="1"/>
  <c r="E139" i="44"/>
  <c r="F139" i="44" s="1"/>
  <c r="E140" i="44"/>
  <c r="F140" i="44" s="1"/>
  <c r="E142" i="44"/>
  <c r="F142" i="44" s="1"/>
  <c r="E141" i="44"/>
  <c r="F141" i="44" s="1"/>
  <c r="E143" i="44"/>
  <c r="F143" i="44" s="1"/>
  <c r="E345" i="62"/>
  <c r="E355" i="62"/>
  <c r="E354" i="62"/>
  <c r="E353" i="62"/>
  <c r="E352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F352" i="62"/>
  <c r="G352" i="62" s="1"/>
  <c r="H352" i="62" s="1"/>
  <c r="I352" i="62" s="1"/>
  <c r="J352" i="62" s="1"/>
  <c r="J255" i="48"/>
  <c r="K255" i="48" s="1"/>
  <c r="I255" i="48"/>
  <c r="E255" i="48"/>
  <c r="F255" i="48" s="1"/>
  <c r="G255" i="48" s="1"/>
  <c r="J254" i="48"/>
  <c r="K254" i="48" s="1"/>
  <c r="I254" i="48"/>
  <c r="E254" i="48"/>
  <c r="F254" i="48" s="1"/>
  <c r="G254" i="48" s="1"/>
  <c r="J253" i="48"/>
  <c r="K253" i="48" s="1"/>
  <c r="I253" i="48"/>
  <c r="E253" i="48"/>
  <c r="F253" i="48" s="1"/>
  <c r="G253" i="48" s="1"/>
  <c r="J252" i="48"/>
  <c r="K252" i="48" s="1"/>
  <c r="I252" i="48"/>
  <c r="E252" i="48"/>
  <c r="F252" i="48" s="1"/>
  <c r="G252" i="48" s="1"/>
  <c r="J251" i="48"/>
  <c r="K251" i="48" s="1"/>
  <c r="I251" i="48"/>
  <c r="E251" i="48"/>
  <c r="F251" i="48" s="1"/>
  <c r="G251" i="48" s="1"/>
  <c r="F107" i="48"/>
  <c r="F106" i="48"/>
  <c r="F105" i="48"/>
  <c r="F104" i="48"/>
  <c r="F103" i="48"/>
  <c r="F102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N166" i="5"/>
  <c r="O166" i="5" s="1"/>
  <c r="M166" i="5"/>
  <c r="E166" i="5"/>
  <c r="F166" i="5" s="1"/>
  <c r="G166" i="5" s="1"/>
  <c r="H166" i="5" s="1"/>
  <c r="I166" i="5" s="1"/>
  <c r="J166" i="5" s="1"/>
  <c r="K166" i="5" s="1"/>
  <c r="E165" i="5"/>
  <c r="F165" i="5" s="1"/>
  <c r="G165" i="5" s="1"/>
  <c r="H165" i="5" s="1"/>
  <c r="I165" i="5" s="1"/>
  <c r="J165" i="5" s="1"/>
  <c r="K165" i="5" s="1"/>
  <c r="E164" i="5"/>
  <c r="F164" i="5" s="1"/>
  <c r="G164" i="5" s="1"/>
  <c r="H164" i="5" s="1"/>
  <c r="I164" i="5" s="1"/>
  <c r="J164" i="5" s="1"/>
  <c r="K164" i="5" s="1"/>
  <c r="E163" i="5"/>
  <c r="F163" i="5" s="1"/>
  <c r="G163" i="5" s="1"/>
  <c r="H163" i="5" s="1"/>
  <c r="I163" i="5" s="1"/>
  <c r="J163" i="5" s="1"/>
  <c r="K163" i="5" s="1"/>
  <c r="E162" i="5"/>
  <c r="F162" i="5" s="1"/>
  <c r="G162" i="5" s="1"/>
  <c r="H162" i="5" s="1"/>
  <c r="I162" i="5" s="1"/>
  <c r="J162" i="5" s="1"/>
  <c r="K162" i="5" s="1"/>
  <c r="F149" i="5"/>
  <c r="E149" i="5"/>
  <c r="F148" i="5"/>
  <c r="E148" i="5"/>
  <c r="F147" i="5"/>
  <c r="E147" i="5"/>
  <c r="F146" i="5"/>
  <c r="E146" i="5"/>
  <c r="F145" i="5"/>
  <c r="E145" i="5"/>
  <c r="E334" i="47"/>
  <c r="E333" i="47"/>
  <c r="E332" i="47"/>
  <c r="E271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L226" i="43"/>
  <c r="K230" i="43"/>
  <c r="L230" i="43" s="1"/>
  <c r="J230" i="43"/>
  <c r="E230" i="43"/>
  <c r="K229" i="43"/>
  <c r="L229" i="43" s="1"/>
  <c r="J229" i="43"/>
  <c r="E229" i="43"/>
  <c r="K228" i="43"/>
  <c r="L228" i="43" s="1"/>
  <c r="J228" i="43"/>
  <c r="E228" i="43"/>
  <c r="K227" i="43"/>
  <c r="L227" i="43" s="1"/>
  <c r="J227" i="43"/>
  <c r="E227" i="43"/>
  <c r="E200" i="60"/>
  <c r="F200" i="60" s="1"/>
  <c r="E199" i="60"/>
  <c r="F199" i="60" s="1"/>
  <c r="E198" i="60"/>
  <c r="F198" i="60" s="1"/>
  <c r="E197" i="60"/>
  <c r="F197" i="60" s="1"/>
  <c r="K114" i="45"/>
  <c r="M241" i="44"/>
  <c r="I114" i="45"/>
  <c r="E114" i="45"/>
  <c r="M105" i="7"/>
  <c r="N105" i="7" s="1"/>
  <c r="L105" i="7"/>
  <c r="E105" i="7"/>
  <c r="F105" i="7" s="1"/>
  <c r="G105" i="7" s="1"/>
  <c r="H105" i="7" s="1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J103" i="7"/>
  <c r="E104" i="7"/>
  <c r="F104" i="7"/>
  <c r="G104" i="7"/>
  <c r="H104" i="7"/>
  <c r="I104" i="7"/>
  <c r="J104" i="7"/>
  <c r="E102" i="59"/>
  <c r="E235" i="44"/>
  <c r="F235" i="44" s="1"/>
  <c r="G235" i="44" s="1"/>
  <c r="H235" i="44" s="1"/>
  <c r="I235" i="44" s="1"/>
  <c r="J235" i="44" s="1"/>
  <c r="E270" i="47"/>
  <c r="E113" i="45"/>
  <c r="E112" i="45"/>
  <c r="I112" i="45"/>
  <c r="E126" i="32"/>
  <c r="F126" i="32" s="1"/>
  <c r="F359" i="8"/>
  <c r="G359" i="8" s="1"/>
  <c r="H359" i="8" s="1"/>
  <c r="E358" i="8"/>
  <c r="F358" i="8" s="1"/>
  <c r="G358" i="8" s="1"/>
  <c r="H358" i="8" s="1"/>
  <c r="E101" i="59"/>
  <c r="E63" i="57"/>
  <c r="E269" i="47"/>
  <c r="G94" i="7"/>
  <c r="I110" i="45"/>
  <c r="E110" i="45"/>
  <c r="E62" i="57"/>
  <c r="E94" i="59"/>
  <c r="K187" i="32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K218" i="32" s="1"/>
  <c r="K219" i="32" s="1"/>
  <c r="K220" i="32" s="1"/>
  <c r="K221" i="32" s="1"/>
  <c r="L220" i="32"/>
  <c r="L219" i="32"/>
  <c r="L218" i="32"/>
  <c r="L217" i="32"/>
  <c r="L216" i="32"/>
  <c r="L215" i="32"/>
  <c r="L214" i="32"/>
  <c r="L213" i="32"/>
  <c r="L212" i="32"/>
  <c r="L211" i="32"/>
  <c r="L210" i="32"/>
  <c r="L209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126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41" i="44"/>
  <c r="L242" i="44" s="1"/>
  <c r="L243" i="44" s="1"/>
  <c r="L244" i="44" s="1"/>
  <c r="L245" i="44" s="1"/>
  <c r="L246" i="44" s="1"/>
  <c r="L247" i="44" s="1"/>
  <c r="L248" i="44" s="1"/>
  <c r="L249" i="44" s="1"/>
  <c r="L229" i="44"/>
  <c r="L230" i="44" s="1"/>
  <c r="L231" i="44" s="1"/>
  <c r="L232" i="44" s="1"/>
  <c r="L233" i="44" s="1"/>
  <c r="L234" i="44" s="1"/>
  <c r="L235" i="44" s="1"/>
  <c r="I135" i="44"/>
  <c r="I136" i="44" s="1"/>
  <c r="I137" i="44" s="1"/>
  <c r="I138" i="44" s="1"/>
  <c r="I139" i="44" s="1"/>
  <c r="I140" i="44" s="1"/>
  <c r="I141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40" i="44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201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18" i="8"/>
  <c r="K319" i="8" s="1"/>
  <c r="K320" i="8" s="1"/>
  <c r="K321" i="8" s="1"/>
  <c r="K322" i="8" s="1"/>
  <c r="K323" i="8" s="1"/>
  <c r="K324" i="8" s="1"/>
  <c r="K325" i="8" s="1"/>
  <c r="K326" i="8" s="1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11" i="57"/>
  <c r="I112" i="57" s="1"/>
  <c r="I113" i="57" s="1"/>
  <c r="I114" i="57" s="1"/>
  <c r="I115" i="57" s="1"/>
  <c r="I116" i="57" s="1"/>
  <c r="I117" i="57" s="1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05" i="57"/>
  <c r="I106" i="57" s="1"/>
  <c r="I107" i="57" s="1"/>
  <c r="I108" i="57" s="1"/>
  <c r="I109" i="57" s="1"/>
  <c r="I103" i="57"/>
  <c r="I88" i="57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I99" i="57" s="1"/>
  <c r="I100" i="57" s="1"/>
  <c r="I101" i="57" s="1"/>
  <c r="I73" i="57"/>
  <c r="I74" i="57" s="1"/>
  <c r="I75" i="57" s="1"/>
  <c r="I76" i="57" s="1"/>
  <c r="I77" i="57" s="1"/>
  <c r="I78" i="57" s="1"/>
  <c r="I79" i="57" s="1"/>
  <c r="I80" i="57" s="1"/>
  <c r="I81" i="57" s="1"/>
  <c r="I82" i="57" s="1"/>
  <c r="I83" i="57" s="1"/>
  <c r="I84" i="57" s="1"/>
  <c r="I85" i="57" s="1"/>
  <c r="I86" i="57" s="1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J79" i="57"/>
  <c r="J78" i="57"/>
  <c r="J77" i="57"/>
  <c r="J76" i="57"/>
  <c r="J75" i="57"/>
  <c r="J74" i="57"/>
  <c r="J73" i="57"/>
  <c r="J72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M99" i="7" s="1"/>
  <c r="M100" i="7" s="1"/>
  <c r="M102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09" i="48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167" i="48"/>
  <c r="J168" i="48" s="1"/>
  <c r="J169" i="48" s="1"/>
  <c r="J170" i="48" s="1"/>
  <c r="J171" i="48" s="1"/>
  <c r="J172" i="48" s="1"/>
  <c r="J173" i="48" s="1"/>
  <c r="J174" i="48" s="1"/>
  <c r="J175" i="48" s="1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165" i="48"/>
  <c r="K250" i="48"/>
  <c r="K249" i="48"/>
  <c r="K248" i="48"/>
  <c r="K247" i="48"/>
  <c r="K246" i="48"/>
  <c r="K245" i="48"/>
  <c r="K244" i="48"/>
  <c r="K243" i="48"/>
  <c r="K242" i="48"/>
  <c r="K241" i="48"/>
  <c r="K240" i="48"/>
  <c r="K239" i="48"/>
  <c r="I61" i="48"/>
  <c r="I62" i="48" s="1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I14" i="48"/>
  <c r="I15" i="48" s="1"/>
  <c r="I16" i="48" s="1"/>
  <c r="I17" i="48" s="1"/>
  <c r="I18" i="48" s="1"/>
  <c r="I19" i="48" s="1"/>
  <c r="I20" i="48" s="1"/>
  <c r="I21" i="48" s="1"/>
  <c r="I22" i="48" s="1"/>
  <c r="I23" i="48" s="1"/>
  <c r="I24" i="48" s="1"/>
  <c r="I25" i="48" s="1"/>
  <c r="I26" i="48" s="1"/>
  <c r="I27" i="48" s="1"/>
  <c r="I28" i="48" s="1"/>
  <c r="I29" i="48" s="1"/>
  <c r="I30" i="48" s="1"/>
  <c r="I31" i="48" s="1"/>
  <c r="I32" i="48" s="1"/>
  <c r="I33" i="48" s="1"/>
  <c r="I34" i="48" s="1"/>
  <c r="I35" i="48" s="1"/>
  <c r="I36" i="48" s="1"/>
  <c r="I37" i="48" s="1"/>
  <c r="I38" i="48" s="1"/>
  <c r="I39" i="48" s="1"/>
  <c r="I40" i="48" s="1"/>
  <c r="I41" i="48" s="1"/>
  <c r="I42" i="48" s="1"/>
  <c r="I43" i="48" s="1"/>
  <c r="I44" i="48" s="1"/>
  <c r="I45" i="48" s="1"/>
  <c r="I46" i="48" s="1"/>
  <c r="I47" i="48" s="1"/>
  <c r="I48" i="48" s="1"/>
  <c r="I49" i="48" s="1"/>
  <c r="I50" i="48" s="1"/>
  <c r="I51" i="48" s="1"/>
  <c r="I52" i="48" s="1"/>
  <c r="I53" i="48" s="1"/>
  <c r="I54" i="48" s="1"/>
  <c r="I55" i="48" s="1"/>
  <c r="I56" i="48" s="1"/>
  <c r="I57" i="48" s="1"/>
  <c r="I58" i="48" s="1"/>
  <c r="I59" i="48" s="1"/>
  <c r="I10" i="48"/>
  <c r="I11" i="48" s="1"/>
  <c r="I12" i="48" s="1"/>
  <c r="J103" i="48"/>
  <c r="J102" i="48"/>
  <c r="J101" i="48"/>
  <c r="J100" i="48"/>
  <c r="J99" i="48"/>
  <c r="J98" i="48"/>
  <c r="J97" i="48"/>
  <c r="J96" i="48"/>
  <c r="J95" i="48"/>
  <c r="J94" i="48"/>
  <c r="J93" i="48"/>
  <c r="H320" i="47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294" i="47"/>
  <c r="H295" i="47" s="1"/>
  <c r="H296" i="47" s="1"/>
  <c r="H297" i="47" s="1"/>
  <c r="H298" i="47" s="1"/>
  <c r="H299" i="47" s="1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281" i="47"/>
  <c r="H282" i="47" s="1"/>
  <c r="H283" i="47" s="1"/>
  <c r="H284" i="47" s="1"/>
  <c r="H285" i="47" s="1"/>
  <c r="H286" i="47" s="1"/>
  <c r="H287" i="47" s="1"/>
  <c r="H288" i="47" s="1"/>
  <c r="H289" i="47" s="1"/>
  <c r="H290" i="47" s="1"/>
  <c r="H291" i="47" s="1"/>
  <c r="H292" i="47" s="1"/>
  <c r="I331" i="47"/>
  <c r="I330" i="47"/>
  <c r="I329" i="47"/>
  <c r="I328" i="47"/>
  <c r="I327" i="47"/>
  <c r="I326" i="47"/>
  <c r="I325" i="47"/>
  <c r="I324" i="47"/>
  <c r="I323" i="47"/>
  <c r="I322" i="47"/>
  <c r="I321" i="47"/>
  <c r="I320" i="47"/>
  <c r="I319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7" i="60" s="1"/>
  <c r="M198" i="60" s="1"/>
  <c r="M199" i="60" s="1"/>
  <c r="M200" i="60" s="1"/>
  <c r="N240" i="44"/>
  <c r="E99" i="7"/>
  <c r="F99" i="7" s="1"/>
  <c r="G99" i="7" s="1"/>
  <c r="H99" i="7" s="1"/>
  <c r="I99" i="7" s="1"/>
  <c r="J99" i="7" s="1"/>
  <c r="O157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58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44" i="44"/>
  <c r="F244" i="44" s="1"/>
  <c r="G244" i="44" s="1"/>
  <c r="H244" i="44" s="1"/>
  <c r="I244" i="44" s="1"/>
  <c r="J244" i="44" s="1"/>
  <c r="E243" i="44"/>
  <c r="F243" i="44" s="1"/>
  <c r="G243" i="44" s="1"/>
  <c r="H243" i="44" s="1"/>
  <c r="I243" i="44" s="1"/>
  <c r="J243" i="44" s="1"/>
  <c r="E242" i="44"/>
  <c r="F242" i="44" s="1"/>
  <c r="G242" i="44" s="1"/>
  <c r="H242" i="44" s="1"/>
  <c r="I242" i="44" s="1"/>
  <c r="J242" i="44" s="1"/>
  <c r="E241" i="44"/>
  <c r="F241" i="44" s="1"/>
  <c r="G241" i="44" s="1"/>
  <c r="H241" i="44" s="1"/>
  <c r="I241" i="44" s="1"/>
  <c r="J241" i="44" s="1"/>
  <c r="E240" i="44"/>
  <c r="F240" i="44" s="1"/>
  <c r="G240" i="44" s="1"/>
  <c r="H240" i="44"/>
  <c r="I240" i="44" s="1"/>
  <c r="J240" i="44" s="1"/>
  <c r="E161" i="5"/>
  <c r="E160" i="5"/>
  <c r="F161" i="5"/>
  <c r="G161" i="5" s="1"/>
  <c r="H161" i="5" s="1"/>
  <c r="I161" i="5" s="1"/>
  <c r="J161" i="5" s="1"/>
  <c r="K161" i="5" s="1"/>
  <c r="F160" i="5"/>
  <c r="G160" i="5" s="1"/>
  <c r="H160" i="5" s="1"/>
  <c r="I160" i="5" s="1"/>
  <c r="J160" i="5" s="1"/>
  <c r="K160" i="5" s="1"/>
  <c r="E159" i="5"/>
  <c r="F159" i="5" s="1"/>
  <c r="G159" i="5" s="1"/>
  <c r="H159" i="5" s="1"/>
  <c r="I159" i="5" s="1"/>
  <c r="J159" i="5" s="1"/>
  <c r="K159" i="5" s="1"/>
  <c r="E158" i="5"/>
  <c r="F158" i="5" s="1"/>
  <c r="G158" i="5" s="1"/>
  <c r="H158" i="5" s="1"/>
  <c r="I158" i="5" s="1"/>
  <c r="J158" i="5" s="1"/>
  <c r="K158" i="5" s="1"/>
  <c r="F144" i="5"/>
  <c r="E144" i="5"/>
  <c r="F143" i="5"/>
  <c r="E143" i="5"/>
  <c r="F142" i="5"/>
  <c r="E142" i="5"/>
  <c r="F141" i="5"/>
  <c r="E141" i="5"/>
  <c r="F140" i="5"/>
  <c r="E140" i="5"/>
  <c r="E139" i="5"/>
  <c r="E157" i="5"/>
  <c r="F157" i="5" s="1"/>
  <c r="G157" i="5" s="1"/>
  <c r="H157" i="5" s="1"/>
  <c r="M158" i="5"/>
  <c r="M159" i="5" s="1"/>
  <c r="M160" i="5" s="1"/>
  <c r="M161" i="5" s="1"/>
  <c r="M162" i="5" s="1"/>
  <c r="M163" i="5" s="1"/>
  <c r="M164" i="5" s="1"/>
  <c r="M165" i="5" s="1"/>
  <c r="I157" i="5"/>
  <c r="J157" i="5" s="1"/>
  <c r="K157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G346" i="62" s="1"/>
  <c r="H346" i="62" s="1"/>
  <c r="I346" i="62" s="1"/>
  <c r="J346" i="62" s="1"/>
  <c r="F345" i="62"/>
  <c r="G345" i="62" s="1"/>
  <c r="H345" i="62" s="1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2" i="62" s="1"/>
  <c r="L353" i="62" s="1"/>
  <c r="L354" i="62" s="1"/>
  <c r="L355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F136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E200" i="10"/>
  <c r="F200" i="10" s="1"/>
  <c r="E199" i="10"/>
  <c r="F199" i="10" s="1"/>
  <c r="E198" i="10"/>
  <c r="F198" i="10" s="1"/>
  <c r="E197" i="10"/>
  <c r="F197" i="10" s="1"/>
  <c r="E357" i="8"/>
  <c r="F357" i="8" s="1"/>
  <c r="G357" i="8" s="1"/>
  <c r="H357" i="8" s="1"/>
  <c r="E356" i="8"/>
  <c r="F356" i="8" s="1"/>
  <c r="G356" i="8" s="1"/>
  <c r="H356" i="8" s="1"/>
  <c r="F355" i="8"/>
  <c r="G355" i="8" s="1"/>
  <c r="H355" i="8" s="1"/>
  <c r="E98" i="8"/>
  <c r="E143" i="57"/>
  <c r="F143" i="57" s="1"/>
  <c r="E142" i="57"/>
  <c r="F142" i="57" s="1"/>
  <c r="E141" i="57"/>
  <c r="F141" i="57" s="1"/>
  <c r="E140" i="57"/>
  <c r="F140" i="57" s="1"/>
  <c r="E61" i="57"/>
  <c r="E60" i="57"/>
  <c r="E100" i="59"/>
  <c r="E99" i="59"/>
  <c r="E220" i="32"/>
  <c r="F220" i="32" s="1"/>
  <c r="G220" i="32" s="1"/>
  <c r="H220" i="32" s="1"/>
  <c r="E219" i="32"/>
  <c r="F219" i="32" s="1"/>
  <c r="G219" i="32" s="1"/>
  <c r="H219" i="32" s="1"/>
  <c r="E218" i="32"/>
  <c r="F218" i="32" s="1"/>
  <c r="G218" i="32" s="1"/>
  <c r="H218" i="32" s="1"/>
  <c r="E217" i="32"/>
  <c r="F217" i="32" s="1"/>
  <c r="G217" i="32" s="1"/>
  <c r="H217" i="32" s="1"/>
  <c r="E125" i="32"/>
  <c r="F125" i="32" s="1"/>
  <c r="E124" i="32"/>
  <c r="F124" i="32" s="1"/>
  <c r="E123" i="32"/>
  <c r="F123" i="32" s="1"/>
  <c r="E122" i="32"/>
  <c r="F122" i="32" s="1"/>
  <c r="F132" i="5"/>
  <c r="E101" i="7"/>
  <c r="F101" i="7" s="1"/>
  <c r="G101" i="7" s="1"/>
  <c r="H101" i="7" s="1"/>
  <c r="I101" i="7" s="1"/>
  <c r="J101" i="7" s="1"/>
  <c r="E250" i="48"/>
  <c r="F250" i="48" s="1"/>
  <c r="G250" i="48" s="1"/>
  <c r="E249" i="48"/>
  <c r="F249" i="48" s="1"/>
  <c r="G249" i="48" s="1"/>
  <c r="E248" i="48"/>
  <c r="F248" i="48" s="1"/>
  <c r="G248" i="48" s="1"/>
  <c r="E247" i="48"/>
  <c r="F247" i="48" s="1"/>
  <c r="G247" i="48" s="1"/>
  <c r="E331" i="47"/>
  <c r="E330" i="47"/>
  <c r="E329" i="47"/>
  <c r="E328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208" i="32"/>
  <c r="H208" i="32" s="1"/>
  <c r="I102" i="45"/>
  <c r="E139" i="57"/>
  <c r="F139" i="57" s="1"/>
  <c r="E138" i="57"/>
  <c r="F138" i="57" s="1"/>
  <c r="E137" i="57"/>
  <c r="F137" i="57" s="1"/>
  <c r="E136" i="57"/>
  <c r="F136" i="57" s="1"/>
  <c r="E59" i="57"/>
  <c r="E58" i="57"/>
  <c r="E57" i="57"/>
  <c r="E56" i="57"/>
  <c r="E216" i="32"/>
  <c r="F216" i="32" s="1"/>
  <c r="G216" i="32" s="1"/>
  <c r="H216" i="32" s="1"/>
  <c r="G214" i="32"/>
  <c r="H214" i="32" s="1"/>
  <c r="G213" i="32"/>
  <c r="H213" i="32" s="1"/>
  <c r="E100" i="7"/>
  <c r="F100" i="7" s="1"/>
  <c r="G100" i="7" s="1"/>
  <c r="H100" i="7" s="1"/>
  <c r="I100" i="7" s="1"/>
  <c r="J100" i="7" s="1"/>
  <c r="F138" i="5"/>
  <c r="E138" i="5"/>
  <c r="E265" i="47"/>
  <c r="E327" i="47"/>
  <c r="E110" i="11"/>
  <c r="F110" i="11" s="1"/>
  <c r="G110" i="11" s="1"/>
  <c r="H110" i="11" s="1"/>
  <c r="I110" i="11" s="1"/>
  <c r="J110" i="11" s="1"/>
  <c r="K110" i="11" s="1"/>
  <c r="L221" i="32" l="1"/>
  <c r="K222" i="32"/>
  <c r="I332" i="47"/>
  <c r="H333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O115" i="11"/>
  <c r="N116" i="11"/>
  <c r="J201" i="10"/>
  <c r="I202" i="10"/>
  <c r="J202" i="10" s="1"/>
  <c r="L358" i="8"/>
  <c r="K359" i="8"/>
  <c r="I101" i="59"/>
  <c r="H102" i="59"/>
  <c r="I62" i="57"/>
  <c r="H63" i="57"/>
  <c r="J126" i="32"/>
  <c r="I127" i="32"/>
  <c r="J141" i="44"/>
  <c r="I142" i="44"/>
  <c r="N351" i="62"/>
  <c r="M352" i="62"/>
  <c r="J104" i="48"/>
  <c r="I105" i="48"/>
  <c r="I38" i="5"/>
  <c r="J37" i="5"/>
  <c r="I46" i="5"/>
  <c r="J45" i="5"/>
  <c r="I50" i="5"/>
  <c r="J49" i="5"/>
  <c r="I54" i="5"/>
  <c r="J53" i="5"/>
  <c r="I141" i="5"/>
  <c r="J140" i="5"/>
  <c r="N159" i="5"/>
  <c r="O158" i="5"/>
  <c r="K219" i="43"/>
  <c r="L218" i="43"/>
  <c r="N102" i="7"/>
  <c r="M103" i="7"/>
  <c r="M242" i="44"/>
  <c r="N241" i="44"/>
  <c r="I269" i="47"/>
  <c r="H270" i="47"/>
  <c r="I100" i="8"/>
  <c r="H101" i="8"/>
  <c r="H136" i="44"/>
  <c r="H141" i="5"/>
  <c r="H142" i="5" s="1"/>
  <c r="H143" i="5" s="1"/>
  <c r="H144" i="5" s="1"/>
  <c r="H145" i="5" s="1"/>
  <c r="H146" i="5" s="1"/>
  <c r="H147" i="5" s="1"/>
  <c r="H148" i="5" s="1"/>
  <c r="H149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L359" i="8" l="1"/>
  <c r="K360" i="8"/>
  <c r="I102" i="59"/>
  <c r="H103" i="59"/>
  <c r="I103" i="59" s="1"/>
  <c r="L222" i="32"/>
  <c r="K223" i="32"/>
  <c r="I270" i="47"/>
  <c r="H271" i="47"/>
  <c r="I333" i="47"/>
  <c r="H334" i="47"/>
  <c r="I334" i="47" s="1"/>
  <c r="O116" i="11"/>
  <c r="N117" i="11"/>
  <c r="I101" i="8"/>
  <c r="H102" i="8"/>
  <c r="I63" i="57"/>
  <c r="H64" i="57"/>
  <c r="J127" i="32"/>
  <c r="I128" i="32"/>
  <c r="J142" i="44"/>
  <c r="I143" i="44"/>
  <c r="J143" i="44" s="1"/>
  <c r="N352" i="62"/>
  <c r="M353" i="62"/>
  <c r="J105" i="48"/>
  <c r="I106" i="48"/>
  <c r="N160" i="5"/>
  <c r="O159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104" i="7" s="1"/>
  <c r="M243" i="44"/>
  <c r="N242" i="44"/>
  <c r="H137" i="44"/>
  <c r="D27" i="62"/>
  <c r="F26" i="62"/>
  <c r="E26" i="62"/>
  <c r="D19" i="62"/>
  <c r="F18" i="62"/>
  <c r="E18" i="62"/>
  <c r="D13" i="62"/>
  <c r="F12" i="62"/>
  <c r="E12" i="62"/>
  <c r="E53" i="57"/>
  <c r="E135" i="57"/>
  <c r="F135" i="57" s="1"/>
  <c r="E196" i="10"/>
  <c r="F196" i="10" s="1"/>
  <c r="E109" i="45"/>
  <c r="E108" i="45"/>
  <c r="E107" i="45"/>
  <c r="D17" i="45"/>
  <c r="L360" i="8" l="1"/>
  <c r="K361" i="8"/>
  <c r="L361" i="8" s="1"/>
  <c r="J128" i="32"/>
  <c r="I129" i="32"/>
  <c r="J129" i="32" s="1"/>
  <c r="L223" i="32"/>
  <c r="K224" i="32"/>
  <c r="L224" i="32" s="1"/>
  <c r="I271" i="47"/>
  <c r="H272" i="47"/>
  <c r="I272" i="47" s="1"/>
  <c r="O117" i="11"/>
  <c r="N118" i="11"/>
  <c r="O118" i="11" s="1"/>
  <c r="I102" i="8"/>
  <c r="H103" i="8"/>
  <c r="I64" i="57"/>
  <c r="H65" i="57"/>
  <c r="I65" i="57" s="1"/>
  <c r="N353" i="62"/>
  <c r="M354" i="62"/>
  <c r="J106" i="48"/>
  <c r="I107" i="48"/>
  <c r="J107" i="48" s="1"/>
  <c r="I40" i="5"/>
  <c r="J39" i="5"/>
  <c r="I56" i="5"/>
  <c r="J55" i="5"/>
  <c r="I143" i="5"/>
  <c r="J142" i="5"/>
  <c r="N161" i="5"/>
  <c r="O160" i="5"/>
  <c r="K221" i="43"/>
  <c r="L220" i="43"/>
  <c r="M244" i="44"/>
  <c r="N243" i="44"/>
  <c r="H138" i="44"/>
  <c r="F13" i="62"/>
  <c r="E13" i="62"/>
  <c r="F19" i="62"/>
  <c r="E19" i="62"/>
  <c r="F27" i="62"/>
  <c r="E27" i="62"/>
  <c r="E192" i="60"/>
  <c r="F192" i="60" s="1"/>
  <c r="E191" i="60"/>
  <c r="F191" i="60" s="1"/>
  <c r="E121" i="32"/>
  <c r="F121" i="32" s="1"/>
  <c r="E120" i="32"/>
  <c r="F120" i="32" s="1"/>
  <c r="I103" i="8" l="1"/>
  <c r="H104" i="8"/>
  <c r="N244" i="44"/>
  <c r="M245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N355" i="62" s="1"/>
  <c r="O161" i="5"/>
  <c r="N162" i="5"/>
  <c r="I144" i="5"/>
  <c r="J143" i="5"/>
  <c r="I57" i="5"/>
  <c r="J56" i="5"/>
  <c r="I41" i="5"/>
  <c r="J40" i="5"/>
  <c r="K222" i="43"/>
  <c r="L221" i="43"/>
  <c r="H139" i="44"/>
  <c r="E264" i="47"/>
  <c r="H105" i="8" l="1"/>
  <c r="I105" i="8" s="1"/>
  <c r="I104" i="8"/>
  <c r="N245" i="44"/>
  <c r="M246" i="44"/>
  <c r="O162" i="5"/>
  <c r="N163" i="5"/>
  <c r="J144" i="5"/>
  <c r="I145" i="5"/>
  <c r="I42" i="5"/>
  <c r="J41" i="5"/>
  <c r="I58" i="5"/>
  <c r="J57" i="5"/>
  <c r="K223" i="43"/>
  <c r="L222" i="43"/>
  <c r="H140" i="44"/>
  <c r="H141" i="44" s="1"/>
  <c r="H142" i="44" s="1"/>
  <c r="H143" i="44" s="1"/>
  <c r="E211" i="43"/>
  <c r="F211" i="43"/>
  <c r="G211" i="43"/>
  <c r="H211" i="43"/>
  <c r="N246" i="44" l="1"/>
  <c r="M247" i="44"/>
  <c r="O163" i="5"/>
  <c r="N164" i="5"/>
  <c r="J145" i="5"/>
  <c r="I146" i="5"/>
  <c r="I59" i="5"/>
  <c r="J58" i="5"/>
  <c r="I43" i="5"/>
  <c r="J43" i="5" s="1"/>
  <c r="J42" i="5"/>
  <c r="K224" i="43"/>
  <c r="L223" i="43"/>
  <c r="F354" i="8"/>
  <c r="G354" i="8" s="1"/>
  <c r="H354" i="8" s="1"/>
  <c r="F353" i="8"/>
  <c r="G353" i="8" s="1"/>
  <c r="H353" i="8" s="1"/>
  <c r="F352" i="8"/>
  <c r="G352" i="8" s="1"/>
  <c r="H352" i="8" s="1"/>
  <c r="E351" i="8"/>
  <c r="F351" i="8" s="1"/>
  <c r="G351" i="8" s="1"/>
  <c r="H351" i="8" s="1"/>
  <c r="E98" i="7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26" i="47"/>
  <c r="E325" i="47"/>
  <c r="E324" i="47"/>
  <c r="E323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N247" i="44" l="1"/>
  <c r="M248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F98" i="7"/>
  <c r="G98" i="7" s="1"/>
  <c r="H98" i="7" s="1"/>
  <c r="I98" i="7" s="1"/>
  <c r="J98" i="7" s="1"/>
  <c r="O164" i="5"/>
  <c r="N165" i="5"/>
  <c r="O165" i="5" s="1"/>
  <c r="J146" i="5"/>
  <c r="I147" i="5"/>
  <c r="I60" i="5"/>
  <c r="J59" i="5"/>
  <c r="K225" i="43"/>
  <c r="L224" i="43"/>
  <c r="I234" i="44"/>
  <c r="J234" i="44" s="1"/>
  <c r="E233" i="44"/>
  <c r="F233" i="44" s="1"/>
  <c r="E232" i="44"/>
  <c r="F232" i="44" s="1"/>
  <c r="G232" i="44" s="1"/>
  <c r="H232" i="44" s="1"/>
  <c r="I232" i="44" s="1"/>
  <c r="J232" i="44" s="1"/>
  <c r="E242" i="48"/>
  <c r="F242" i="48"/>
  <c r="G242" i="48" s="1"/>
  <c r="E246" i="48"/>
  <c r="F246" i="48" s="1"/>
  <c r="G246" i="48" s="1"/>
  <c r="E245" i="48"/>
  <c r="F245" i="48" s="1"/>
  <c r="G245" i="48" s="1"/>
  <c r="E244" i="48"/>
  <c r="F244" i="48" s="1"/>
  <c r="G244" i="48" s="1"/>
  <c r="N248" i="44" l="1"/>
  <c r="M249" i="44"/>
  <c r="N249" i="44" s="1"/>
  <c r="J147" i="5"/>
  <c r="I148" i="5"/>
  <c r="I61" i="5"/>
  <c r="J60" i="5"/>
  <c r="K226" i="43"/>
  <c r="L225" i="43"/>
  <c r="G233" i="44"/>
  <c r="H233" i="44" s="1"/>
  <c r="I233" i="44" s="1"/>
  <c r="J233" i="44" s="1"/>
  <c r="E92" i="59"/>
  <c r="J148" i="5" l="1"/>
  <c r="I149" i="5"/>
  <c r="J149" i="5" s="1"/>
  <c r="I62" i="5"/>
  <c r="J61" i="5"/>
  <c r="G207" i="32"/>
  <c r="I63" i="5" l="1"/>
  <c r="J62" i="5"/>
  <c r="E134" i="5"/>
  <c r="F134" i="5"/>
  <c r="I64" i="5" l="1"/>
  <c r="J63" i="5"/>
  <c r="E322" i="47"/>
  <c r="E321" i="47"/>
  <c r="E320" i="47"/>
  <c r="E319" i="47"/>
  <c r="E318" i="47"/>
  <c r="E261" i="47"/>
  <c r="E260" i="47"/>
  <c r="I222" i="44"/>
  <c r="J222" i="44" s="1"/>
  <c r="K222" i="44" s="1"/>
  <c r="L222" i="44" s="1"/>
  <c r="I65" i="5" l="1"/>
  <c r="J64" i="5"/>
  <c r="E55" i="57"/>
  <c r="I66" i="5" l="1"/>
  <c r="J65" i="5"/>
  <c r="E54" i="57"/>
  <c r="I67" i="5" l="1"/>
  <c r="J66" i="5"/>
  <c r="G210" i="32"/>
  <c r="H210" i="32" s="1"/>
  <c r="E117" i="32"/>
  <c r="E114" i="32"/>
  <c r="F114" i="32" s="1"/>
  <c r="I68" i="5" l="1"/>
  <c r="J67" i="5"/>
  <c r="E339" i="8"/>
  <c r="F339" i="8" s="1"/>
  <c r="I99" i="45"/>
  <c r="I98" i="45"/>
  <c r="I97" i="45"/>
  <c r="I96" i="45"/>
  <c r="E350" i="8"/>
  <c r="F350" i="8" s="1"/>
  <c r="G350" i="8" s="1"/>
  <c r="H350" i="8" s="1"/>
  <c r="E349" i="8"/>
  <c r="F349" i="8" s="1"/>
  <c r="G349" i="8" s="1"/>
  <c r="H349" i="8" s="1"/>
  <c r="E348" i="8"/>
  <c r="F348" i="8" s="1"/>
  <c r="G348" i="8" s="1"/>
  <c r="E347" i="8"/>
  <c r="F347" i="8" s="1"/>
  <c r="G347" i="8" s="1"/>
  <c r="H347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41" i="48"/>
  <c r="E240" i="48"/>
  <c r="F240" i="48" s="1"/>
  <c r="G240" i="48" s="1"/>
  <c r="E239" i="48"/>
  <c r="F239" i="48" s="1"/>
  <c r="G239" i="48" s="1"/>
  <c r="E238" i="48"/>
  <c r="F238" i="48" s="1"/>
  <c r="G238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1" i="32"/>
  <c r="H211" i="32" s="1"/>
  <c r="G209" i="32"/>
  <c r="H209" i="32" s="1"/>
  <c r="E115" i="32"/>
  <c r="F115" i="32" s="1"/>
  <c r="I69" i="5" l="1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70" i="5" l="1"/>
  <c r="J69" i="5"/>
  <c r="E72" i="57"/>
  <c r="F72" i="57" s="1"/>
  <c r="E73" i="57"/>
  <c r="F73" i="57" s="1"/>
  <c r="H73" i="57"/>
  <c r="E74" i="57"/>
  <c r="F74" i="57" s="1"/>
  <c r="H74" i="57"/>
  <c r="H75" i="57" s="1"/>
  <c r="E75" i="57"/>
  <c r="F75" i="57" s="1"/>
  <c r="E76" i="57"/>
  <c r="F76" i="57" s="1"/>
  <c r="E77" i="57"/>
  <c r="F77" i="57" s="1"/>
  <c r="E78" i="57"/>
  <c r="F78" i="57" s="1"/>
  <c r="E79" i="57"/>
  <c r="F79" i="57" s="1"/>
  <c r="E80" i="57"/>
  <c r="F80" i="57" s="1"/>
  <c r="E81" i="57"/>
  <c r="F81" i="57" s="1"/>
  <c r="E82" i="57"/>
  <c r="F82" i="57" s="1"/>
  <c r="E84" i="57"/>
  <c r="F84" i="57" s="1"/>
  <c r="E85" i="57"/>
  <c r="F85" i="57" s="1"/>
  <c r="E86" i="57"/>
  <c r="F86" i="57" s="1"/>
  <c r="E87" i="57"/>
  <c r="F87" i="57" s="1"/>
  <c r="E88" i="57"/>
  <c r="F88" i="57" s="1"/>
  <c r="H88" i="57"/>
  <c r="E89" i="57"/>
  <c r="F89" i="57" s="1"/>
  <c r="E90" i="57"/>
  <c r="F90" i="57" s="1"/>
  <c r="E91" i="57"/>
  <c r="F91" i="57" s="1"/>
  <c r="E93" i="57"/>
  <c r="F93" i="57" s="1"/>
  <c r="E134" i="57"/>
  <c r="F134" i="57" s="1"/>
  <c r="E133" i="57"/>
  <c r="F133" i="57" s="1"/>
  <c r="E132" i="57"/>
  <c r="F132" i="57" s="1"/>
  <c r="E52" i="57"/>
  <c r="E51" i="57"/>
  <c r="E49" i="57"/>
  <c r="G95" i="11"/>
  <c r="E192" i="10"/>
  <c r="E231" i="44"/>
  <c r="E230" i="44"/>
  <c r="F230" i="44" s="1"/>
  <c r="G230" i="44" s="1"/>
  <c r="H230" i="44" s="1"/>
  <c r="I230" i="44" s="1"/>
  <c r="J230" i="44" s="1"/>
  <c r="H229" i="44"/>
  <c r="I229" i="44" s="1"/>
  <c r="J229" i="44" s="1"/>
  <c r="E228" i="44"/>
  <c r="F228" i="44" s="1"/>
  <c r="G228" i="44" s="1"/>
  <c r="H228" i="44" s="1"/>
  <c r="I228" i="44" s="1"/>
  <c r="J228" i="44" s="1"/>
  <c r="E130" i="44"/>
  <c r="F130" i="44" s="1"/>
  <c r="E129" i="44"/>
  <c r="F129" i="44" s="1"/>
  <c r="E128" i="44"/>
  <c r="F128" i="44" s="1"/>
  <c r="E127" i="44"/>
  <c r="F127" i="44" s="1"/>
  <c r="E179" i="61"/>
  <c r="F231" i="44" l="1"/>
  <c r="G231" i="44" s="1"/>
  <c r="H231" i="44" s="1"/>
  <c r="I231" i="44" s="1"/>
  <c r="J231" i="44" s="1"/>
  <c r="I71" i="5"/>
  <c r="J70" i="5"/>
  <c r="H89" i="57"/>
  <c r="H90" i="57" s="1"/>
  <c r="H91" i="57"/>
  <c r="H76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I72" i="5" l="1"/>
  <c r="J71" i="5"/>
  <c r="H92" i="57"/>
  <c r="H93" i="57"/>
  <c r="H77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I73" i="5" l="1"/>
  <c r="J72" i="5"/>
  <c r="H78" i="57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30" i="57"/>
  <c r="F130" i="57" s="1"/>
  <c r="E48" i="57"/>
  <c r="E47" i="57"/>
  <c r="G204" i="32"/>
  <c r="H204" i="32" s="1"/>
  <c r="E110" i="32"/>
  <c r="F110" i="32" s="1"/>
  <c r="E109" i="32"/>
  <c r="F109" i="32" s="1"/>
  <c r="E221" i="44"/>
  <c r="F221" i="44" s="1"/>
  <c r="G221" i="44" s="1"/>
  <c r="H221" i="44" s="1"/>
  <c r="I221" i="44" s="1"/>
  <c r="J221" i="44" s="1"/>
  <c r="K221" i="44" s="1"/>
  <c r="L221" i="44" s="1"/>
  <c r="I220" i="44"/>
  <c r="J220" i="44" s="1"/>
  <c r="K220" i="44" s="1"/>
  <c r="L220" i="44" s="1"/>
  <c r="E219" i="44"/>
  <c r="F219" i="44" s="1"/>
  <c r="G219" i="44" s="1"/>
  <c r="H219" i="44" s="1"/>
  <c r="I219" i="44" s="1"/>
  <c r="J219" i="44" s="1"/>
  <c r="K219" i="44" s="1"/>
  <c r="L219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37" i="48"/>
  <c r="F237" i="48" s="1"/>
  <c r="G237" i="48" s="1"/>
  <c r="E236" i="48"/>
  <c r="F236" i="48" s="1"/>
  <c r="G236" i="48" s="1"/>
  <c r="F90" i="48"/>
  <c r="E90" i="48"/>
  <c r="E88" i="48"/>
  <c r="E317" i="47"/>
  <c r="E316" i="47"/>
  <c r="E315" i="47"/>
  <c r="E314" i="47"/>
  <c r="E312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46" i="8"/>
  <c r="F346" i="8" s="1"/>
  <c r="G346" i="8" s="1"/>
  <c r="H346" i="8" s="1"/>
  <c r="E345" i="8"/>
  <c r="F345" i="8" s="1"/>
  <c r="G345" i="8" s="1"/>
  <c r="H345" i="8" s="1"/>
  <c r="E344" i="8"/>
  <c r="F344" i="8" s="1"/>
  <c r="G344" i="8" s="1"/>
  <c r="H344" i="8" s="1"/>
  <c r="H343" i="8"/>
  <c r="E342" i="8"/>
  <c r="F342" i="8" s="1"/>
  <c r="G342" i="8" s="1"/>
  <c r="H342" i="8" s="1"/>
  <c r="E87" i="8"/>
  <c r="E85" i="8"/>
  <c r="I74" i="5" l="1"/>
  <c r="J73" i="5"/>
  <c r="H79" i="57"/>
  <c r="E108" i="61"/>
  <c r="D109" i="61"/>
  <c r="E187" i="10"/>
  <c r="F187" i="10" s="1"/>
  <c r="E86" i="59"/>
  <c r="E85" i="59"/>
  <c r="E84" i="59"/>
  <c r="E211" i="44"/>
  <c r="F211" i="44" s="1"/>
  <c r="G211" i="44" s="1"/>
  <c r="H211" i="44" s="1"/>
  <c r="I211" i="44" s="1"/>
  <c r="J211" i="44" s="1"/>
  <c r="K211" i="44" s="1"/>
  <c r="L211" i="44" s="1"/>
  <c r="I75" i="5" l="1"/>
  <c r="J74" i="5"/>
  <c r="H80" i="57"/>
  <c r="E109" i="61"/>
  <c r="D110" i="61"/>
  <c r="I76" i="5" l="1"/>
  <c r="J75" i="5"/>
  <c r="H81" i="57"/>
  <c r="D111" i="61"/>
  <c r="E110" i="61"/>
  <c r="G209" i="44"/>
  <c r="H209" i="44" s="1"/>
  <c r="I209" i="44" s="1"/>
  <c r="J209" i="44" s="1"/>
  <c r="K209" i="44" s="1"/>
  <c r="L209" i="44" s="1"/>
  <c r="I77" i="5" l="1"/>
  <c r="J76" i="5"/>
  <c r="H82" i="57"/>
  <c r="D112" i="61"/>
  <c r="E111" i="61"/>
  <c r="E99" i="11"/>
  <c r="F99" i="11" s="1"/>
  <c r="G99" i="11" s="1"/>
  <c r="H99" i="11" s="1"/>
  <c r="I99" i="11" s="1"/>
  <c r="J99" i="11" s="1"/>
  <c r="K99" i="11" s="1"/>
  <c r="E96" i="11"/>
  <c r="I78" i="5" l="1"/>
  <c r="J77" i="5"/>
  <c r="H83" i="57"/>
  <c r="D113" i="61"/>
  <c r="E112" i="61"/>
  <c r="F125" i="5"/>
  <c r="E125" i="5"/>
  <c r="F124" i="5"/>
  <c r="E124" i="5"/>
  <c r="F123" i="5"/>
  <c r="E123" i="5"/>
  <c r="F122" i="5"/>
  <c r="E122" i="5"/>
  <c r="E218" i="44"/>
  <c r="F218" i="44" s="1"/>
  <c r="G218" i="44" s="1"/>
  <c r="H218" i="44" s="1"/>
  <c r="I218" i="44" s="1"/>
  <c r="J218" i="44" s="1"/>
  <c r="K218" i="44" s="1"/>
  <c r="L218" i="44" s="1"/>
  <c r="E217" i="44"/>
  <c r="F217" i="44" s="1"/>
  <c r="G217" i="44" s="1"/>
  <c r="H217" i="44" s="1"/>
  <c r="I217" i="44" s="1"/>
  <c r="J217" i="44" s="1"/>
  <c r="K217" i="44" s="1"/>
  <c r="L217" i="44" s="1"/>
  <c r="H216" i="44"/>
  <c r="I216" i="44" s="1"/>
  <c r="J216" i="44" s="1"/>
  <c r="K216" i="44" s="1"/>
  <c r="L216" i="44" s="1"/>
  <c r="I215" i="44"/>
  <c r="J215" i="44" s="1"/>
  <c r="K215" i="44" s="1"/>
  <c r="L215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33" i="48"/>
  <c r="F233" i="48" s="1"/>
  <c r="G233" i="48" s="1"/>
  <c r="E232" i="48"/>
  <c r="F232" i="48" s="1"/>
  <c r="G232" i="48" s="1"/>
  <c r="E231" i="48"/>
  <c r="F231" i="48" s="1"/>
  <c r="G231" i="48" s="1"/>
  <c r="E230" i="48"/>
  <c r="F230" i="48" s="1"/>
  <c r="G230" i="48" s="1"/>
  <c r="E229" i="48"/>
  <c r="F229" i="48" s="1"/>
  <c r="G229" i="48" s="1"/>
  <c r="F86" i="48"/>
  <c r="E86" i="48"/>
  <c r="F85" i="48"/>
  <c r="E85" i="48"/>
  <c r="F84" i="48"/>
  <c r="E84" i="48"/>
  <c r="F83" i="48"/>
  <c r="E83" i="48"/>
  <c r="E83" i="59"/>
  <c r="E82" i="59"/>
  <c r="E81" i="59"/>
  <c r="E341" i="8"/>
  <c r="F341" i="8" s="1"/>
  <c r="G341" i="8" s="1"/>
  <c r="H341" i="8" s="1"/>
  <c r="H339" i="8"/>
  <c r="H338" i="8"/>
  <c r="E84" i="8"/>
  <c r="E82" i="8"/>
  <c r="E81" i="8"/>
  <c r="G203" i="32"/>
  <c r="H203" i="32" s="1"/>
  <c r="G202" i="32"/>
  <c r="H202" i="32" s="1"/>
  <c r="G201" i="32"/>
  <c r="H201" i="32" s="1"/>
  <c r="E199" i="32"/>
  <c r="F199" i="32" s="1"/>
  <c r="G199" i="32" s="1"/>
  <c r="H199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13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84" i="57"/>
  <c r="D114" i="61"/>
  <c r="E113" i="61"/>
  <c r="G198" i="32"/>
  <c r="H198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85" i="57"/>
  <c r="D115" i="61"/>
  <c r="E114" i="61"/>
  <c r="E330" i="8"/>
  <c r="F330" i="8" s="1"/>
  <c r="G330" i="8" s="1"/>
  <c r="H330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86" i="57"/>
  <c r="D116" i="61"/>
  <c r="E115" i="61"/>
  <c r="E116" i="57"/>
  <c r="F116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12" i="44"/>
  <c r="F212" i="44" s="1"/>
  <c r="G212" i="44" s="1"/>
  <c r="H212" i="44" s="1"/>
  <c r="I212" i="44" s="1"/>
  <c r="J212" i="44" s="1"/>
  <c r="K212" i="44" s="1"/>
  <c r="L212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28" i="48"/>
  <c r="F228" i="48" s="1"/>
  <c r="G228" i="48" s="1"/>
  <c r="E227" i="48"/>
  <c r="E226" i="48"/>
  <c r="F226" i="48" s="1"/>
  <c r="G226" i="48" s="1"/>
  <c r="E225" i="48"/>
  <c r="F225" i="48" s="1"/>
  <c r="G225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18" i="57"/>
  <c r="F118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73" i="8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58" i="8"/>
  <c r="H159" i="8" s="1"/>
  <c r="H160" i="8" s="1"/>
  <c r="H161" i="8" s="1"/>
  <c r="H117" i="8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E337" i="8"/>
  <c r="F337" i="8" s="1"/>
  <c r="G337" i="8" s="1"/>
  <c r="H337" i="8" s="1"/>
  <c r="H336" i="8"/>
  <c r="E335" i="8"/>
  <c r="F335" i="8" s="1"/>
  <c r="G335" i="8" s="1"/>
  <c r="H335" i="8" s="1"/>
  <c r="E334" i="8"/>
  <c r="F334" i="8" s="1"/>
  <c r="G334" i="8" s="1"/>
  <c r="H334" i="8" s="1"/>
  <c r="E80" i="8"/>
  <c r="E79" i="8"/>
  <c r="E78" i="8"/>
  <c r="E77" i="8"/>
  <c r="E76" i="8"/>
  <c r="G196" i="32"/>
  <c r="H196" i="32" s="1"/>
  <c r="E103" i="32"/>
  <c r="F103" i="32" s="1"/>
  <c r="E100" i="32"/>
  <c r="F100" i="32" s="1"/>
  <c r="E118" i="61" l="1"/>
  <c r="D119" i="61"/>
  <c r="E119" i="61" s="1"/>
  <c r="G195" i="32"/>
  <c r="H195" i="32" s="1"/>
  <c r="E111" i="57"/>
  <c r="F111" i="57" s="1"/>
  <c r="E327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15" i="48" l="1"/>
  <c r="F215" i="48" s="1"/>
  <c r="G215" i="48" s="1"/>
  <c r="E75" i="59"/>
  <c r="E37" i="57"/>
  <c r="F116" i="5"/>
  <c r="E116" i="5"/>
  <c r="E242" i="47"/>
  <c r="E325" i="8"/>
  <c r="F325" i="8" s="1"/>
  <c r="G325" i="8" s="1"/>
  <c r="H325" i="8" s="1"/>
  <c r="E326" i="8"/>
  <c r="F326" i="8" s="1"/>
  <c r="G326" i="8" s="1"/>
  <c r="H326" i="8" s="1"/>
  <c r="F327" i="8"/>
  <c r="G327" i="8" s="1"/>
  <c r="H327" i="8" s="1"/>
  <c r="E328" i="8"/>
  <c r="F328" i="8" s="1"/>
  <c r="G328" i="8" s="1"/>
  <c r="H328" i="8" s="1"/>
  <c r="E331" i="8"/>
  <c r="F331" i="8" s="1"/>
  <c r="G331" i="8" s="1"/>
  <c r="H331" i="8" s="1"/>
  <c r="E324" i="8"/>
  <c r="F324" i="8" s="1"/>
  <c r="G324" i="8" s="1"/>
  <c r="H324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13" i="57"/>
  <c r="F113" i="57" s="1"/>
  <c r="E112" i="57"/>
  <c r="F112" i="57" s="1"/>
  <c r="E36" i="57"/>
  <c r="E35" i="57"/>
  <c r="E193" i="32"/>
  <c r="E191" i="32"/>
  <c r="F191" i="32" s="1"/>
  <c r="E98" i="32"/>
  <c r="F98" i="32" s="1"/>
  <c r="E97" i="32"/>
  <c r="F97" i="32" s="1"/>
  <c r="H84" i="11" l="1"/>
  <c r="I84" i="11" s="1"/>
  <c r="J84" i="11" s="1"/>
  <c r="K84" i="11" s="1"/>
  <c r="G191" i="32"/>
  <c r="H191" i="32" s="1"/>
  <c r="G194" i="32"/>
  <c r="H194" i="32" s="1"/>
  <c r="F193" i="32"/>
  <c r="G193" i="32" s="1"/>
  <c r="H193" i="32" s="1"/>
  <c r="D98" i="10"/>
  <c r="E97" i="10"/>
  <c r="F97" i="10"/>
  <c r="E74" i="8"/>
  <c r="E73" i="8"/>
  <c r="E207" i="44"/>
  <c r="F207" i="44" s="1"/>
  <c r="G207" i="44" s="1"/>
  <c r="H207" i="44" s="1"/>
  <c r="I207" i="44" s="1"/>
  <c r="J207" i="44" s="1"/>
  <c r="K207" i="44" s="1"/>
  <c r="L207" i="44" s="1"/>
  <c r="E206" i="44"/>
  <c r="F206" i="44" s="1"/>
  <c r="G206" i="44" s="1"/>
  <c r="H206" i="44" s="1"/>
  <c r="I206" i="44" s="1"/>
  <c r="J206" i="44" s="1"/>
  <c r="K206" i="44" s="1"/>
  <c r="L206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24" i="48"/>
  <c r="F224" i="48" s="1"/>
  <c r="G224" i="48" s="1"/>
  <c r="E223" i="48"/>
  <c r="F223" i="48" s="1"/>
  <c r="G223" i="48" s="1"/>
  <c r="E222" i="48"/>
  <c r="F222" i="48" s="1"/>
  <c r="G222" i="48" s="1"/>
  <c r="E221" i="48"/>
  <c r="F221" i="48" s="1"/>
  <c r="G221" i="48" s="1"/>
  <c r="F77" i="48"/>
  <c r="E77" i="48"/>
  <c r="F76" i="48"/>
  <c r="E76" i="48"/>
  <c r="F75" i="48"/>
  <c r="E75" i="48"/>
  <c r="E302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388" i="8"/>
  <c r="H388" i="8" s="1"/>
  <c r="F388" i="8"/>
  <c r="G388" i="8"/>
  <c r="I388" i="8" s="1"/>
  <c r="J388" i="8"/>
  <c r="K388" i="8"/>
  <c r="L388" i="8"/>
  <c r="M388" i="8"/>
  <c r="N388" i="8"/>
  <c r="O388" i="8"/>
  <c r="P388" i="8"/>
  <c r="Q388" i="8"/>
  <c r="R388" i="8"/>
  <c r="S388" i="8"/>
  <c r="T388" i="8"/>
  <c r="U388" i="8"/>
  <c r="V388" i="8"/>
  <c r="D389" i="8"/>
  <c r="O389" i="8" s="1"/>
  <c r="T389" i="8"/>
  <c r="U389" i="8"/>
  <c r="G389" i="8" l="1"/>
  <c r="I389" i="8" s="1"/>
  <c r="D100" i="10"/>
  <c r="F99" i="10"/>
  <c r="E99" i="10"/>
  <c r="D390" i="8"/>
  <c r="U390" i="8" s="1"/>
  <c r="V389" i="8"/>
  <c r="J389" i="8"/>
  <c r="F389" i="8"/>
  <c r="E389" i="8"/>
  <c r="H389" i="8" s="1"/>
  <c r="R389" i="8"/>
  <c r="Q389" i="8"/>
  <c r="P389" i="8"/>
  <c r="N389" i="8"/>
  <c r="M389" i="8"/>
  <c r="L389" i="8"/>
  <c r="S389" i="8"/>
  <c r="K389" i="8"/>
  <c r="E187" i="32"/>
  <c r="F187" i="32" s="1"/>
  <c r="G187" i="32" s="1"/>
  <c r="H187" i="32" s="1"/>
  <c r="G188" i="32"/>
  <c r="H188" i="32" s="1"/>
  <c r="G190" i="32"/>
  <c r="H190" i="32" s="1"/>
  <c r="E186" i="32"/>
  <c r="F186" i="32" s="1"/>
  <c r="G186" i="32" s="1"/>
  <c r="H186" i="32" s="1"/>
  <c r="J187" i="32"/>
  <c r="J188" i="32" s="1"/>
  <c r="J189" i="32" s="1"/>
  <c r="J190" i="32" s="1"/>
  <c r="J191" i="32" s="1"/>
  <c r="J192" i="32" s="1"/>
  <c r="J193" i="32" s="1"/>
  <c r="J194" i="32" s="1"/>
  <c r="J195" i="32" s="1"/>
  <c r="J196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F100" i="10" l="1"/>
  <c r="E100" i="10"/>
  <c r="D391" i="8"/>
  <c r="Q391" i="8" s="1"/>
  <c r="L390" i="8"/>
  <c r="T390" i="8"/>
  <c r="V390" i="8"/>
  <c r="S390" i="8"/>
  <c r="M390" i="8"/>
  <c r="N390" i="8"/>
  <c r="O390" i="8"/>
  <c r="P390" i="8"/>
  <c r="Q390" i="8"/>
  <c r="R390" i="8"/>
  <c r="F390" i="8"/>
  <c r="G390" i="8"/>
  <c r="I390" i="8" s="1"/>
  <c r="J390" i="8"/>
  <c r="K390" i="8"/>
  <c r="E390" i="8"/>
  <c r="H390" i="8" s="1"/>
  <c r="E178" i="32"/>
  <c r="I175" i="32"/>
  <c r="E294" i="47"/>
  <c r="E295" i="47"/>
  <c r="E296" i="47"/>
  <c r="E297" i="47"/>
  <c r="E298" i="47"/>
  <c r="E299" i="47"/>
  <c r="E300" i="47"/>
  <c r="E293" i="47"/>
  <c r="G294" i="47"/>
  <c r="G295" i="47" s="1"/>
  <c r="G296" i="47" s="1"/>
  <c r="G297" i="47" s="1"/>
  <c r="G298" i="47" s="1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E292" i="47"/>
  <c r="E291" i="47"/>
  <c r="E290" i="47"/>
  <c r="E288" i="47"/>
  <c r="E287" i="47"/>
  <c r="E285" i="47"/>
  <c r="E284" i="47"/>
  <c r="E283" i="47"/>
  <c r="E282" i="47"/>
  <c r="E281" i="47"/>
  <c r="G281" i="47"/>
  <c r="G282" i="47" s="1"/>
  <c r="G283" i="47" s="1"/>
  <c r="G284" i="47" s="1"/>
  <c r="G285" i="47" s="1"/>
  <c r="G286" i="47" s="1"/>
  <c r="G287" i="47" s="1"/>
  <c r="G288" i="47" s="1"/>
  <c r="G289" i="47" s="1"/>
  <c r="G290" i="47" s="1"/>
  <c r="G291" i="47" s="1"/>
  <c r="G292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1" i="47" s="1"/>
  <c r="G272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03" i="57"/>
  <c r="E24" i="57"/>
  <c r="E33" i="57"/>
  <c r="E104" i="5"/>
  <c r="F104" i="5"/>
  <c r="E105" i="5"/>
  <c r="F105" i="5"/>
  <c r="F391" i="8" l="1"/>
  <c r="O391" i="8"/>
  <c r="E391" i="8"/>
  <c r="H391" i="8" s="1"/>
  <c r="J391" i="8"/>
  <c r="V391" i="8"/>
  <c r="L391" i="8"/>
  <c r="P391" i="8"/>
  <c r="N391" i="8"/>
  <c r="U391" i="8"/>
  <c r="T391" i="8"/>
  <c r="K391" i="8"/>
  <c r="G391" i="8"/>
  <c r="I391" i="8" s="1"/>
  <c r="M391" i="8"/>
  <c r="S391" i="8"/>
  <c r="R391" i="8"/>
  <c r="D392" i="8"/>
  <c r="L392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195" i="44"/>
  <c r="J392" i="8" l="1"/>
  <c r="Q392" i="8"/>
  <c r="V392" i="8"/>
  <c r="N392" i="8"/>
  <c r="U392" i="8"/>
  <c r="O392" i="8"/>
  <c r="M392" i="8"/>
  <c r="P392" i="8"/>
  <c r="S392" i="8"/>
  <c r="K392" i="8"/>
  <c r="E392" i="8"/>
  <c r="H392" i="8" s="1"/>
  <c r="T392" i="8"/>
  <c r="R392" i="8"/>
  <c r="D393" i="8"/>
  <c r="N393" i="8" s="1"/>
  <c r="F392" i="8"/>
  <c r="G392" i="8"/>
  <c r="I392" i="8" s="1"/>
  <c r="E70" i="59"/>
  <c r="E93" i="61"/>
  <c r="F73" i="48"/>
  <c r="E73" i="48"/>
  <c r="S393" i="8" l="1"/>
  <c r="T393" i="8"/>
  <c r="R393" i="8"/>
  <c r="K393" i="8"/>
  <c r="Q393" i="8"/>
  <c r="F393" i="8"/>
  <c r="G393" i="8"/>
  <c r="I393" i="8" s="1"/>
  <c r="V393" i="8"/>
  <c r="P393" i="8"/>
  <c r="E393" i="8"/>
  <c r="H393" i="8" s="1"/>
  <c r="O393" i="8"/>
  <c r="L393" i="8"/>
  <c r="U393" i="8"/>
  <c r="D394" i="8"/>
  <c r="K394" i="8" s="1"/>
  <c r="J393" i="8"/>
  <c r="M393" i="8"/>
  <c r="F86" i="10"/>
  <c r="E86" i="10"/>
  <c r="E69" i="59"/>
  <c r="E68" i="59"/>
  <c r="E91" i="32"/>
  <c r="E95" i="32"/>
  <c r="F95" i="32" s="1"/>
  <c r="E94" i="32"/>
  <c r="F94" i="32" s="1"/>
  <c r="E92" i="32"/>
  <c r="F92" i="32" s="1"/>
  <c r="U394" i="8" l="1"/>
  <c r="Q394" i="8"/>
  <c r="P394" i="8"/>
  <c r="G394" i="8"/>
  <c r="I394" i="8" s="1"/>
  <c r="R394" i="8"/>
  <c r="L394" i="8"/>
  <c r="N394" i="8"/>
  <c r="M394" i="8"/>
  <c r="O394" i="8"/>
  <c r="J394" i="8"/>
  <c r="E394" i="8"/>
  <c r="H394" i="8" s="1"/>
  <c r="F394" i="8"/>
  <c r="T394" i="8"/>
  <c r="S394" i="8"/>
  <c r="V394" i="8"/>
  <c r="D395" i="8"/>
  <c r="S395" i="8" s="1"/>
  <c r="E110" i="57"/>
  <c r="F110" i="57" s="1"/>
  <c r="E29" i="57"/>
  <c r="E31" i="57"/>
  <c r="E30" i="57"/>
  <c r="E68" i="8"/>
  <c r="E69" i="8"/>
  <c r="E70" i="8"/>
  <c r="E67" i="8"/>
  <c r="E205" i="44"/>
  <c r="F205" i="44" s="1"/>
  <c r="G205" i="44" s="1"/>
  <c r="H205" i="44" s="1"/>
  <c r="I205" i="44" s="1"/>
  <c r="J205" i="44" s="1"/>
  <c r="K205" i="44" s="1"/>
  <c r="L205" i="44" s="1"/>
  <c r="E204" i="44"/>
  <c r="F204" i="44" s="1"/>
  <c r="G204" i="44" s="1"/>
  <c r="H204" i="44" s="1"/>
  <c r="I204" i="44" s="1"/>
  <c r="J204" i="44" s="1"/>
  <c r="K204" i="44" s="1"/>
  <c r="L204" i="44" s="1"/>
  <c r="E203" i="44"/>
  <c r="F203" i="44" s="1"/>
  <c r="G203" i="44" s="1"/>
  <c r="H203" i="44" s="1"/>
  <c r="I203" i="44" s="1"/>
  <c r="J203" i="44" s="1"/>
  <c r="K203" i="44" s="1"/>
  <c r="L203" i="44" s="1"/>
  <c r="I202" i="44"/>
  <c r="J202" i="44" s="1"/>
  <c r="K202" i="44" s="1"/>
  <c r="L202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20" i="48"/>
  <c r="F220" i="48" s="1"/>
  <c r="G220" i="48" s="1"/>
  <c r="E219" i="48"/>
  <c r="F219" i="48" s="1"/>
  <c r="G219" i="48" s="1"/>
  <c r="E218" i="48"/>
  <c r="F218" i="48" s="1"/>
  <c r="G218" i="48" s="1"/>
  <c r="E217" i="48"/>
  <c r="F217" i="48" s="1"/>
  <c r="G217" i="48" s="1"/>
  <c r="E216" i="48"/>
  <c r="F216" i="48" s="1"/>
  <c r="G216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0" i="32"/>
  <c r="P395" i="8" l="1"/>
  <c r="R395" i="8"/>
  <c r="O395" i="8"/>
  <c r="Q395" i="8"/>
  <c r="U395" i="8"/>
  <c r="G395" i="8"/>
  <c r="I395" i="8" s="1"/>
  <c r="E395" i="8"/>
  <c r="H395" i="8" s="1"/>
  <c r="M395" i="8"/>
  <c r="F395" i="8"/>
  <c r="V395" i="8"/>
  <c r="K395" i="8"/>
  <c r="L395" i="8"/>
  <c r="T395" i="8"/>
  <c r="N395" i="8"/>
  <c r="J395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06" i="57"/>
  <c r="F106" i="57" s="1"/>
  <c r="E105" i="57"/>
  <c r="F105" i="57" s="1"/>
  <c r="E94" i="57"/>
  <c r="F94" i="57" s="1"/>
  <c r="E95" i="57"/>
  <c r="F95" i="57" s="1"/>
  <c r="E97" i="57"/>
  <c r="F97" i="57" s="1"/>
  <c r="E101" i="57"/>
  <c r="F101" i="57" s="1"/>
  <c r="H103" i="57"/>
  <c r="E194" i="44"/>
  <c r="F194" i="44" s="1"/>
  <c r="G194" i="44" s="1"/>
  <c r="H194" i="44" s="1"/>
  <c r="H56" i="7"/>
  <c r="H105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86" i="44"/>
  <c r="H106" i="57" l="1"/>
  <c r="H107" i="57" s="1"/>
  <c r="H108" i="57" s="1"/>
  <c r="H109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11" i="57" l="1"/>
  <c r="L160" i="43"/>
  <c r="J161" i="43"/>
  <c r="D18" i="61"/>
  <c r="E17" i="61"/>
  <c r="H112" i="57" l="1"/>
  <c r="L161" i="43"/>
  <c r="J162" i="43"/>
  <c r="E18" i="61"/>
  <c r="D19" i="61"/>
  <c r="H113" i="57" l="1"/>
  <c r="H94" i="57"/>
  <c r="L162" i="43"/>
  <c r="J163" i="43"/>
  <c r="E19" i="61"/>
  <c r="D20" i="61"/>
  <c r="H114" i="57" l="1"/>
  <c r="H95" i="57"/>
  <c r="L163" i="43"/>
  <c r="J164" i="43"/>
  <c r="D21" i="61"/>
  <c r="E20" i="61"/>
  <c r="H115" i="57" l="1"/>
  <c r="H96" i="57"/>
  <c r="J165" i="43"/>
  <c r="L164" i="43"/>
  <c r="D22" i="61"/>
  <c r="E21" i="61"/>
  <c r="H116" i="57" l="1"/>
  <c r="H97" i="57"/>
  <c r="J166" i="43"/>
  <c r="L165" i="43"/>
  <c r="E22" i="61"/>
  <c r="D23" i="61"/>
  <c r="H117" i="57" l="1"/>
  <c r="H98" i="57"/>
  <c r="L166" i="43"/>
  <c r="J167" i="43"/>
  <c r="D24" i="61"/>
  <c r="E23" i="61"/>
  <c r="H118" i="57" l="1"/>
  <c r="H99" i="57"/>
  <c r="L167" i="43"/>
  <c r="J168" i="43"/>
  <c r="D25" i="61"/>
  <c r="E24" i="61"/>
  <c r="H119" i="57" l="1"/>
  <c r="H100" i="57"/>
  <c r="L168" i="43"/>
  <c r="J169" i="43"/>
  <c r="D26" i="61"/>
  <c r="E25" i="61"/>
  <c r="H120" i="57" l="1"/>
  <c r="H101" i="57"/>
  <c r="J170" i="43"/>
  <c r="L169" i="43"/>
  <c r="D27" i="61"/>
  <c r="E26" i="61"/>
  <c r="F174" i="32"/>
  <c r="G174" i="32" s="1"/>
  <c r="H174" i="32" s="1"/>
  <c r="I174" i="32" s="1"/>
  <c r="I176" i="32"/>
  <c r="E177" i="32"/>
  <c r="F177" i="32" s="1"/>
  <c r="G177" i="32" s="1"/>
  <c r="H177" i="32" s="1"/>
  <c r="I177" i="32" s="1"/>
  <c r="E173" i="32"/>
  <c r="F173" i="32" s="1"/>
  <c r="G173" i="32" s="1"/>
  <c r="H173" i="32" s="1"/>
  <c r="I173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H126" i="32" s="1"/>
  <c r="H127" i="32" s="1"/>
  <c r="H128" i="32" s="1"/>
  <c r="H129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195" i="44"/>
  <c r="E201" i="44"/>
  <c r="F201" i="44" s="1"/>
  <c r="G201" i="44" s="1"/>
  <c r="H201" i="44" s="1"/>
  <c r="I201" i="44" s="1"/>
  <c r="J201" i="44" s="1"/>
  <c r="K201" i="44" s="1"/>
  <c r="L201" i="44" s="1"/>
  <c r="E200" i="44"/>
  <c r="F200" i="44" s="1"/>
  <c r="G200" i="44" s="1"/>
  <c r="H200" i="44" s="1"/>
  <c r="I200" i="44" s="1"/>
  <c r="J200" i="44" s="1"/>
  <c r="K200" i="44" s="1"/>
  <c r="L200" i="44" s="1"/>
  <c r="E199" i="44"/>
  <c r="F199" i="44" s="1"/>
  <c r="G199" i="44" s="1"/>
  <c r="H199" i="44" s="1"/>
  <c r="I199" i="44" s="1"/>
  <c r="J199" i="44" s="1"/>
  <c r="K199" i="44" s="1"/>
  <c r="L199" i="44" s="1"/>
  <c r="G198" i="44"/>
  <c r="H198" i="44" s="1"/>
  <c r="I198" i="44" s="1"/>
  <c r="J198" i="44" s="1"/>
  <c r="K198" i="44" s="1"/>
  <c r="L198" i="44" s="1"/>
  <c r="E196" i="44"/>
  <c r="F196" i="44" s="1"/>
  <c r="G196" i="44" s="1"/>
  <c r="E197" i="44"/>
  <c r="F197" i="44" s="1"/>
  <c r="G197" i="44" s="1"/>
  <c r="H197" i="44" s="1"/>
  <c r="I197" i="44" s="1"/>
  <c r="J197" i="44" s="1"/>
  <c r="K197" i="44" s="1"/>
  <c r="L197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18" i="8"/>
  <c r="J319" i="8" s="1"/>
  <c r="J320" i="8" s="1"/>
  <c r="E323" i="8"/>
  <c r="F323" i="8" s="1"/>
  <c r="G323" i="8" s="1"/>
  <c r="H323" i="8" s="1"/>
  <c r="E321" i="8"/>
  <c r="F321" i="8" s="1"/>
  <c r="G321" i="8" s="1"/>
  <c r="H321" i="8" s="1"/>
  <c r="E320" i="8"/>
  <c r="F320" i="8" s="1"/>
  <c r="G320" i="8" s="1"/>
  <c r="H320" i="8" s="1"/>
  <c r="E318" i="8"/>
  <c r="F318" i="8" s="1"/>
  <c r="G318" i="8" s="1"/>
  <c r="H318" i="8" s="1"/>
  <c r="E319" i="8"/>
  <c r="F319" i="8" s="1"/>
  <c r="G319" i="8" s="1"/>
  <c r="H319" i="8" s="1"/>
  <c r="E317" i="8"/>
  <c r="F317" i="8" s="1"/>
  <c r="G317" i="8" s="1"/>
  <c r="H317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10" i="48"/>
  <c r="F210" i="48"/>
  <c r="G210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09" i="48"/>
  <c r="F209" i="48"/>
  <c r="E209" i="48"/>
  <c r="G207" i="48"/>
  <c r="F207" i="48"/>
  <c r="E207" i="48"/>
  <c r="G206" i="48"/>
  <c r="F206" i="48"/>
  <c r="E206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G191" i="48"/>
  <c r="F191" i="48"/>
  <c r="E191" i="48"/>
  <c r="G189" i="48"/>
  <c r="F189" i="48"/>
  <c r="E189" i="48"/>
  <c r="G188" i="48"/>
  <c r="E188" i="48"/>
  <c r="G187" i="48"/>
  <c r="F187" i="48"/>
  <c r="E187" i="48"/>
  <c r="G186" i="48"/>
  <c r="F186" i="48"/>
  <c r="E186" i="48"/>
  <c r="G185" i="48"/>
  <c r="F185" i="48"/>
  <c r="E185" i="48"/>
  <c r="G184" i="48"/>
  <c r="F184" i="48"/>
  <c r="E184" i="48"/>
  <c r="F183" i="48"/>
  <c r="E183" i="48"/>
  <c r="G182" i="48"/>
  <c r="F182" i="48"/>
  <c r="E182" i="48"/>
  <c r="G181" i="48"/>
  <c r="F181" i="48"/>
  <c r="E181" i="48"/>
  <c r="G180" i="48"/>
  <c r="F180" i="48"/>
  <c r="E180" i="48"/>
  <c r="G179" i="48"/>
  <c r="F179" i="48"/>
  <c r="E179" i="48"/>
  <c r="G178" i="48"/>
  <c r="F178" i="48"/>
  <c r="E178" i="48"/>
  <c r="G177" i="48"/>
  <c r="F177" i="48"/>
  <c r="E177" i="48"/>
  <c r="G176" i="48"/>
  <c r="F176" i="48"/>
  <c r="E176" i="48"/>
  <c r="G175" i="48"/>
  <c r="F175" i="48"/>
  <c r="E175" i="48"/>
  <c r="G174" i="48"/>
  <c r="F174" i="48"/>
  <c r="E174" i="48"/>
  <c r="G173" i="48"/>
  <c r="F173" i="48"/>
  <c r="E173" i="48"/>
  <c r="F172" i="48"/>
  <c r="E172" i="48"/>
  <c r="G171" i="48"/>
  <c r="F171" i="48"/>
  <c r="E171" i="48"/>
  <c r="D170" i="48"/>
  <c r="F170" i="48" s="1"/>
  <c r="G169" i="48"/>
  <c r="F169" i="48"/>
  <c r="E169" i="48"/>
  <c r="G168" i="48"/>
  <c r="F168" i="48"/>
  <c r="E168" i="48"/>
  <c r="I167" i="48"/>
  <c r="I168" i="48" s="1"/>
  <c r="I169" i="48" s="1"/>
  <c r="I170" i="48" s="1"/>
  <c r="I171" i="48" s="1"/>
  <c r="I172" i="48" s="1"/>
  <c r="I173" i="48" s="1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G167" i="48"/>
  <c r="F167" i="48"/>
  <c r="E167" i="48"/>
  <c r="G166" i="48"/>
  <c r="F166" i="48"/>
  <c r="E166" i="48"/>
  <c r="I165" i="48"/>
  <c r="G165" i="48"/>
  <c r="F165" i="48"/>
  <c r="E165" i="48"/>
  <c r="F69" i="48"/>
  <c r="E69" i="48"/>
  <c r="F68" i="48"/>
  <c r="E68" i="48"/>
  <c r="F67" i="48"/>
  <c r="E67" i="48"/>
  <c r="F66" i="48"/>
  <c r="E66" i="48"/>
  <c r="F65" i="48"/>
  <c r="E65" i="48"/>
  <c r="G167" i="32"/>
  <c r="H129" i="44" l="1"/>
  <c r="H121" i="57"/>
  <c r="N196" i="44"/>
  <c r="K73" i="45"/>
  <c r="J171" i="43"/>
  <c r="L170" i="43"/>
  <c r="D28" i="61"/>
  <c r="E27" i="61"/>
  <c r="I194" i="44"/>
  <c r="J194" i="44" s="1"/>
  <c r="K194" i="44" s="1"/>
  <c r="L194" i="44" s="1"/>
  <c r="J321" i="8"/>
  <c r="Q121" i="60"/>
  <c r="P122" i="60"/>
  <c r="N152" i="60"/>
  <c r="O151" i="60"/>
  <c r="O150" i="60"/>
  <c r="G170" i="48"/>
  <c r="E170" i="48"/>
  <c r="H130" i="44" l="1"/>
  <c r="H122" i="57"/>
  <c r="N197" i="44"/>
  <c r="K74" i="45"/>
  <c r="J172" i="43"/>
  <c r="L171" i="43"/>
  <c r="D29" i="61"/>
  <c r="E28" i="61"/>
  <c r="J322" i="8"/>
  <c r="O152" i="60"/>
  <c r="P123" i="60"/>
  <c r="Q122" i="60"/>
  <c r="E23" i="57"/>
  <c r="E20" i="57"/>
  <c r="E21" i="57"/>
  <c r="E185" i="44"/>
  <c r="F185" i="44" s="1"/>
  <c r="F186" i="44"/>
  <c r="G186" i="44" s="1"/>
  <c r="H186" i="44" s="1"/>
  <c r="I186" i="44" s="1"/>
  <c r="J186" i="44" s="1"/>
  <c r="E187" i="44"/>
  <c r="F187" i="44" s="1"/>
  <c r="H131" i="44" l="1"/>
  <c r="H123" i="57"/>
  <c r="K75" i="45"/>
  <c r="L172" i="43"/>
  <c r="J173" i="43"/>
  <c r="D30" i="61"/>
  <c r="E30" i="61" s="1"/>
  <c r="E29" i="61"/>
  <c r="J323" i="8"/>
  <c r="Q123" i="60"/>
  <c r="P124" i="60"/>
  <c r="H132" i="44" l="1"/>
  <c r="H124" i="57"/>
  <c r="N199" i="44"/>
  <c r="K76" i="45"/>
  <c r="J174" i="43"/>
  <c r="L173" i="43"/>
  <c r="J324" i="8"/>
  <c r="P125" i="60"/>
  <c r="Q124" i="60"/>
  <c r="O153" i="60"/>
  <c r="N154" i="60"/>
  <c r="N155" i="60" s="1"/>
  <c r="H133" i="44" l="1"/>
  <c r="H125" i="57"/>
  <c r="N200" i="44"/>
  <c r="K77" i="45"/>
  <c r="J325" i="8"/>
  <c r="J326" i="8" s="1"/>
  <c r="L174" i="43"/>
  <c r="J175" i="43"/>
  <c r="O154" i="60"/>
  <c r="P126" i="60"/>
  <c r="Q125" i="60"/>
  <c r="I74" i="45"/>
  <c r="E61" i="59"/>
  <c r="H126" i="57" l="1"/>
  <c r="J327" i="8"/>
  <c r="N201" i="44"/>
  <c r="K78" i="45"/>
  <c r="L175" i="43"/>
  <c r="J176" i="43"/>
  <c r="O155" i="60"/>
  <c r="P127" i="60"/>
  <c r="Q126" i="60"/>
  <c r="I68" i="45"/>
  <c r="I67" i="45"/>
  <c r="I73" i="45"/>
  <c r="I71" i="45"/>
  <c r="E58" i="48"/>
  <c r="H127" i="57" l="1"/>
  <c r="J328" i="8"/>
  <c r="N202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08" i="8"/>
  <c r="I209" i="8" s="1"/>
  <c r="I210" i="8" s="1"/>
  <c r="I211" i="8" s="1"/>
  <c r="I212" i="8" s="1"/>
  <c r="I213" i="8" s="1"/>
  <c r="I214" i="8" s="1"/>
  <c r="E214" i="8"/>
  <c r="F214" i="8" s="1"/>
  <c r="F102" i="5"/>
  <c r="E102" i="5"/>
  <c r="F101" i="5"/>
  <c r="E101" i="5"/>
  <c r="F100" i="5"/>
  <c r="E100" i="5"/>
  <c r="E168" i="47"/>
  <c r="E167" i="47"/>
  <c r="E166" i="47"/>
  <c r="E165" i="47"/>
  <c r="H128" i="57" l="1"/>
  <c r="J329" i="8"/>
  <c r="N203" i="44"/>
  <c r="K80" i="45"/>
  <c r="J178" i="43"/>
  <c r="L177" i="43"/>
  <c r="O157" i="60"/>
  <c r="N158" i="60"/>
  <c r="P129" i="60"/>
  <c r="Q128" i="60"/>
  <c r="J214" i="8"/>
  <c r="H129" i="57" l="1"/>
  <c r="J330" i="8"/>
  <c r="N204" i="44"/>
  <c r="K81" i="45"/>
  <c r="L178" i="43"/>
  <c r="J179" i="43"/>
  <c r="N159" i="60"/>
  <c r="O158" i="60"/>
  <c r="Q129" i="60"/>
  <c r="P130" i="60"/>
  <c r="H130" i="57" l="1"/>
  <c r="J331" i="8"/>
  <c r="N205" i="44"/>
  <c r="K82" i="45"/>
  <c r="L179" i="43"/>
  <c r="J180" i="43"/>
  <c r="P131" i="60"/>
  <c r="Q130" i="60"/>
  <c r="N160" i="60"/>
  <c r="O159" i="60"/>
  <c r="G160" i="48"/>
  <c r="H160" i="48"/>
  <c r="I160" i="48"/>
  <c r="E61" i="48"/>
  <c r="F61" i="48"/>
  <c r="E62" i="48"/>
  <c r="F62" i="48"/>
  <c r="E63" i="48"/>
  <c r="F63" i="48"/>
  <c r="E64" i="48"/>
  <c r="F81" i="10"/>
  <c r="E81" i="10"/>
  <c r="F79" i="10"/>
  <c r="E79" i="10"/>
  <c r="H131" i="57" l="1"/>
  <c r="J332" i="8"/>
  <c r="K83" i="45"/>
  <c r="N206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33" i="8" l="1"/>
  <c r="N207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33" i="57" l="1"/>
  <c r="J334" i="8"/>
  <c r="N208" i="44"/>
  <c r="K85" i="45"/>
  <c r="N164" i="60"/>
  <c r="O163" i="60"/>
  <c r="L182" i="43"/>
  <c r="J183" i="43"/>
  <c r="Q133" i="60"/>
  <c r="P134" i="60"/>
  <c r="H169" i="32"/>
  <c r="G169" i="32"/>
  <c r="F169" i="32"/>
  <c r="E166" i="32"/>
  <c r="F82" i="32"/>
  <c r="E82" i="32"/>
  <c r="F163" i="32"/>
  <c r="G163" i="32" s="1"/>
  <c r="H134" i="57" l="1"/>
  <c r="J335" i="8"/>
  <c r="N209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35" i="57" l="1"/>
  <c r="K87" i="45"/>
  <c r="N210" i="44"/>
  <c r="J336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30" i="59"/>
  <c r="Q130" i="59" s="1"/>
  <c r="U129" i="59"/>
  <c r="T129" i="59"/>
  <c r="S129" i="59"/>
  <c r="R129" i="59"/>
  <c r="Q129" i="59"/>
  <c r="P129" i="59"/>
  <c r="O129" i="59"/>
  <c r="N129" i="59"/>
  <c r="M129" i="59"/>
  <c r="L129" i="59"/>
  <c r="K129" i="59"/>
  <c r="J129" i="59"/>
  <c r="I129" i="59"/>
  <c r="G129" i="59"/>
  <c r="H129" i="59" s="1"/>
  <c r="F129" i="59"/>
  <c r="E129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84" i="44"/>
  <c r="F184" i="44" s="1"/>
  <c r="G184" i="44" s="1"/>
  <c r="H184" i="44" s="1"/>
  <c r="I184" i="44" s="1"/>
  <c r="J184" i="44" s="1"/>
  <c r="J182" i="44"/>
  <c r="I182" i="44"/>
  <c r="H182" i="44"/>
  <c r="G182" i="44"/>
  <c r="F182" i="44"/>
  <c r="E182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13" i="8"/>
  <c r="E208" i="8"/>
  <c r="F208" i="8" s="1"/>
  <c r="E209" i="8"/>
  <c r="F209" i="8" s="1"/>
  <c r="E210" i="8"/>
  <c r="F210" i="8" s="1"/>
  <c r="E211" i="8"/>
  <c r="F211" i="8" s="1"/>
  <c r="E212" i="8"/>
  <c r="F212" i="8" s="1"/>
  <c r="E207" i="8"/>
  <c r="F207" i="8" s="1"/>
  <c r="F206" i="8"/>
  <c r="E206" i="8"/>
  <c r="E205" i="8"/>
  <c r="F204" i="8"/>
  <c r="E204" i="8"/>
  <c r="F203" i="8"/>
  <c r="E203" i="8"/>
  <c r="F202" i="8"/>
  <c r="E202" i="8"/>
  <c r="F201" i="8"/>
  <c r="E201" i="8"/>
  <c r="F200" i="8"/>
  <c r="E200" i="8"/>
  <c r="I199" i="8"/>
  <c r="I200" i="8" s="1"/>
  <c r="I201" i="8" s="1"/>
  <c r="I202" i="8" s="1"/>
  <c r="I203" i="8" s="1"/>
  <c r="I204" i="8" s="1"/>
  <c r="I205" i="8" s="1"/>
  <c r="I206" i="8" s="1"/>
  <c r="J213" i="8" s="1"/>
  <c r="F199" i="8"/>
  <c r="F198" i="8"/>
  <c r="F197" i="8"/>
  <c r="E197" i="8"/>
  <c r="F195" i="8"/>
  <c r="E194" i="8"/>
  <c r="E193" i="8"/>
  <c r="E192" i="8"/>
  <c r="E190" i="8"/>
  <c r="E187" i="8"/>
  <c r="F186" i="8"/>
  <c r="E186" i="8"/>
  <c r="F185" i="8"/>
  <c r="E185" i="8"/>
  <c r="F184" i="8"/>
  <c r="E184" i="8"/>
  <c r="E183" i="8"/>
  <c r="E182" i="8"/>
  <c r="E181" i="8"/>
  <c r="F180" i="8"/>
  <c r="E180" i="8"/>
  <c r="E179" i="8"/>
  <c r="F178" i="8"/>
  <c r="E178" i="8"/>
  <c r="F177" i="8"/>
  <c r="E177" i="8"/>
  <c r="F176" i="8"/>
  <c r="F175" i="8"/>
  <c r="E175" i="8"/>
  <c r="F174" i="8"/>
  <c r="G173" i="8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I192" i="8" s="1"/>
  <c r="I193" i="8" s="1"/>
  <c r="I194" i="8" s="1"/>
  <c r="I195" i="8" s="1"/>
  <c r="I196" i="8" s="1"/>
  <c r="I197" i="8" s="1"/>
  <c r="F172" i="8"/>
  <c r="E172" i="8"/>
  <c r="F171" i="8"/>
  <c r="E171" i="8"/>
  <c r="F170" i="8"/>
  <c r="E170" i="8"/>
  <c r="F169" i="8"/>
  <c r="E169" i="8"/>
  <c r="F168" i="8"/>
  <c r="F166" i="8"/>
  <c r="E166" i="8"/>
  <c r="F165" i="8"/>
  <c r="E165" i="8"/>
  <c r="F164" i="8"/>
  <c r="E164" i="8"/>
  <c r="F163" i="8"/>
  <c r="E163" i="8"/>
  <c r="F162" i="8"/>
  <c r="E162" i="8"/>
  <c r="F161" i="8"/>
  <c r="E161" i="8"/>
  <c r="F160" i="8"/>
  <c r="E160" i="8"/>
  <c r="F159" i="8"/>
  <c r="E159" i="8"/>
  <c r="G158" i="8"/>
  <c r="G159" i="8" s="1"/>
  <c r="G160" i="8" s="1"/>
  <c r="G161" i="8" s="1"/>
  <c r="F158" i="8"/>
  <c r="E158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36" i="57" l="1"/>
  <c r="N211" i="44"/>
  <c r="K88" i="45"/>
  <c r="J337" i="8"/>
  <c r="O166" i="60"/>
  <c r="N167" i="60"/>
  <c r="P137" i="60"/>
  <c r="Q136" i="60"/>
  <c r="G59" i="59"/>
  <c r="J208" i="8"/>
  <c r="J207" i="8"/>
  <c r="J209" i="8"/>
  <c r="J210" i="8"/>
  <c r="J211" i="8"/>
  <c r="J212" i="8"/>
  <c r="G35" i="60"/>
  <c r="H34" i="60"/>
  <c r="G52" i="60"/>
  <c r="H51" i="60"/>
  <c r="Q81" i="60"/>
  <c r="P82" i="60"/>
  <c r="N130" i="59"/>
  <c r="J130" i="59"/>
  <c r="R130" i="59"/>
  <c r="K130" i="59"/>
  <c r="S130" i="59"/>
  <c r="L130" i="59"/>
  <c r="T130" i="59"/>
  <c r="E130" i="59"/>
  <c r="M130" i="59"/>
  <c r="U130" i="59"/>
  <c r="F130" i="59"/>
  <c r="D131" i="59"/>
  <c r="G130" i="59"/>
  <c r="H130" i="59" s="1"/>
  <c r="O130" i="59"/>
  <c r="P130" i="59"/>
  <c r="I130" i="59"/>
  <c r="G53" i="8"/>
  <c r="H137" i="57" l="1"/>
  <c r="J338" i="8"/>
  <c r="N212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31" i="59"/>
  <c r="G131" i="59"/>
  <c r="H131" i="59" s="1"/>
  <c r="D132" i="59"/>
  <c r="N131" i="59"/>
  <c r="F131" i="59"/>
  <c r="U131" i="59"/>
  <c r="M131" i="59"/>
  <c r="E131" i="59"/>
  <c r="T131" i="59"/>
  <c r="S131" i="59"/>
  <c r="K131" i="59"/>
  <c r="R131" i="59"/>
  <c r="J131" i="59"/>
  <c r="Q131" i="59"/>
  <c r="I131" i="59"/>
  <c r="P131" i="59"/>
  <c r="L131" i="59"/>
  <c r="H138" i="57" l="1"/>
  <c r="J339" i="8"/>
  <c r="N213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32" i="59"/>
  <c r="M132" i="59"/>
  <c r="E132" i="59"/>
  <c r="T132" i="59"/>
  <c r="L132" i="59"/>
  <c r="S132" i="59"/>
  <c r="K132" i="59"/>
  <c r="R132" i="59"/>
  <c r="Q132" i="59"/>
  <c r="I132" i="59"/>
  <c r="P132" i="59"/>
  <c r="O132" i="59"/>
  <c r="G132" i="59"/>
  <c r="H132" i="59" s="1"/>
  <c r="D133" i="59"/>
  <c r="N132" i="59"/>
  <c r="F132" i="59"/>
  <c r="J132" i="59"/>
  <c r="I158" i="48"/>
  <c r="H158" i="48"/>
  <c r="G158" i="48"/>
  <c r="I157" i="48"/>
  <c r="H157" i="48"/>
  <c r="G157" i="48"/>
  <c r="I156" i="48"/>
  <c r="H156" i="48"/>
  <c r="G156" i="48"/>
  <c r="E156" i="48"/>
  <c r="F60" i="48"/>
  <c r="E60" i="48"/>
  <c r="F57" i="48"/>
  <c r="E5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59" i="32"/>
  <c r="J159" i="32" s="1"/>
  <c r="H139" i="57" l="1"/>
  <c r="H140" i="57" s="1"/>
  <c r="H141" i="57" s="1"/>
  <c r="H142" i="57" s="1"/>
  <c r="H143" i="57" s="1"/>
  <c r="J340" i="8"/>
  <c r="N214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33" i="59"/>
  <c r="K133" i="59"/>
  <c r="R133" i="59"/>
  <c r="J133" i="59"/>
  <c r="Q133" i="59"/>
  <c r="I133" i="59"/>
  <c r="O133" i="59"/>
  <c r="G133" i="59"/>
  <c r="H133" i="59" s="1"/>
  <c r="D134" i="59"/>
  <c r="N133" i="59"/>
  <c r="F133" i="59"/>
  <c r="U133" i="59"/>
  <c r="M133" i="59"/>
  <c r="E133" i="59"/>
  <c r="T133" i="59"/>
  <c r="L133" i="59"/>
  <c r="P133" i="59"/>
  <c r="G180" i="44"/>
  <c r="K92" i="45" l="1"/>
  <c r="N215" i="44"/>
  <c r="J341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34" i="59"/>
  <c r="I134" i="59"/>
  <c r="P134" i="59"/>
  <c r="D135" i="59"/>
  <c r="O134" i="59"/>
  <c r="G134" i="59"/>
  <c r="H134" i="59" s="1"/>
  <c r="F134" i="59"/>
  <c r="U134" i="59"/>
  <c r="M134" i="59"/>
  <c r="E134" i="59"/>
  <c r="T134" i="59"/>
  <c r="L134" i="59"/>
  <c r="S134" i="59"/>
  <c r="K134" i="59"/>
  <c r="R134" i="59"/>
  <c r="J134" i="59"/>
  <c r="N134" i="59"/>
  <c r="N216" i="44" l="1"/>
  <c r="K93" i="45"/>
  <c r="J342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35" i="59"/>
  <c r="G135" i="59"/>
  <c r="H135" i="59" s="1"/>
  <c r="L135" i="59"/>
  <c r="D136" i="59"/>
  <c r="N135" i="59"/>
  <c r="F135" i="59"/>
  <c r="U135" i="59"/>
  <c r="M135" i="59"/>
  <c r="E135" i="59"/>
  <c r="S135" i="59"/>
  <c r="K135" i="59"/>
  <c r="R135" i="59"/>
  <c r="J135" i="59"/>
  <c r="Q135" i="59"/>
  <c r="I135" i="59"/>
  <c r="P135" i="59"/>
  <c r="T135" i="59"/>
  <c r="E47" i="7"/>
  <c r="F47" i="7"/>
  <c r="G47" i="7"/>
  <c r="H47" i="7"/>
  <c r="I47" i="7"/>
  <c r="J47" i="7"/>
  <c r="K47" i="7"/>
  <c r="L47" i="7"/>
  <c r="G165" i="32"/>
  <c r="F165" i="32"/>
  <c r="E165" i="32"/>
  <c r="H157" i="32"/>
  <c r="G157" i="32"/>
  <c r="F157" i="32"/>
  <c r="E157" i="32"/>
  <c r="H158" i="32"/>
  <c r="G158" i="32"/>
  <c r="F158" i="32"/>
  <c r="N217" i="44" l="1"/>
  <c r="K94" i="45"/>
  <c r="J343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36" i="59"/>
  <c r="M136" i="59"/>
  <c r="E136" i="59"/>
  <c r="T136" i="59"/>
  <c r="L136" i="59"/>
  <c r="S136" i="59"/>
  <c r="K136" i="59"/>
  <c r="J136" i="59"/>
  <c r="R136" i="59"/>
  <c r="Q136" i="59"/>
  <c r="I136" i="59"/>
  <c r="P136" i="59"/>
  <c r="O136" i="59"/>
  <c r="G136" i="59"/>
  <c r="H136" i="59" s="1"/>
  <c r="N136" i="59"/>
  <c r="F136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18" i="44" l="1"/>
  <c r="K95" i="45"/>
  <c r="J344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19" i="44" l="1"/>
  <c r="K96" i="45"/>
  <c r="J345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73" i="44"/>
  <c r="F77" i="32"/>
  <c r="E77" i="32"/>
  <c r="F76" i="32"/>
  <c r="E76" i="32"/>
  <c r="E75" i="32"/>
  <c r="N220" i="44" l="1"/>
  <c r="K97" i="45"/>
  <c r="J346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21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55" i="32"/>
  <c r="J348" i="8" l="1"/>
  <c r="N222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54" i="8"/>
  <c r="J349" i="8" l="1"/>
  <c r="K100" i="45"/>
  <c r="N223" i="44"/>
  <c r="O178" i="60"/>
  <c r="N179" i="60"/>
  <c r="G72" i="59"/>
  <c r="J195" i="43"/>
  <c r="L194" i="43"/>
  <c r="G65" i="8"/>
  <c r="G63" i="60"/>
  <c r="H62" i="60"/>
  <c r="Q93" i="60"/>
  <c r="P94" i="60"/>
  <c r="F181" i="44"/>
  <c r="E181" i="44"/>
  <c r="J180" i="44"/>
  <c r="I180" i="44"/>
  <c r="H180" i="44"/>
  <c r="F180" i="44"/>
  <c r="E180" i="44"/>
  <c r="F179" i="44"/>
  <c r="E179" i="44"/>
  <c r="J178" i="44"/>
  <c r="I178" i="44"/>
  <c r="H178" i="44"/>
  <c r="G178" i="44"/>
  <c r="F178" i="44"/>
  <c r="E178" i="44"/>
  <c r="E177" i="44"/>
  <c r="M228" i="44" l="1"/>
  <c r="N228" i="44" s="1"/>
  <c r="K101" i="45"/>
  <c r="J350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55" i="48"/>
  <c r="H155" i="48"/>
  <c r="G155" i="48"/>
  <c r="E155" i="48"/>
  <c r="I153" i="48"/>
  <c r="H153" i="48"/>
  <c r="G153" i="48"/>
  <c r="E153" i="48"/>
  <c r="I152" i="48"/>
  <c r="H152" i="48"/>
  <c r="G152" i="48"/>
  <c r="E152" i="48"/>
  <c r="F56" i="48"/>
  <c r="E56" i="48"/>
  <c r="F55" i="48"/>
  <c r="E55" i="48"/>
  <c r="F54" i="48"/>
  <c r="E54" i="48"/>
  <c r="F52" i="48"/>
  <c r="E5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51" i="8" l="1"/>
  <c r="M229" i="44"/>
  <c r="N229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52" i="8" l="1"/>
  <c r="M230" i="44"/>
  <c r="N230" i="44" s="1"/>
  <c r="K103" i="45"/>
  <c r="N182" i="60"/>
  <c r="O181" i="60"/>
  <c r="G75" i="59"/>
  <c r="J198" i="43"/>
  <c r="L197" i="43"/>
  <c r="G68" i="8"/>
  <c r="P97" i="60"/>
  <c r="Q96" i="60"/>
  <c r="E306" i="8"/>
  <c r="E307" i="8"/>
  <c r="E309" i="8"/>
  <c r="E310" i="8"/>
  <c r="E305" i="8"/>
  <c r="E152" i="8"/>
  <c r="E147" i="8"/>
  <c r="E153" i="8"/>
  <c r="E150" i="8"/>
  <c r="E151" i="8"/>
  <c r="E149" i="8"/>
  <c r="J353" i="8" l="1"/>
  <c r="M231" i="44"/>
  <c r="N231" i="44" s="1"/>
  <c r="K104" i="45"/>
  <c r="O182" i="60"/>
  <c r="N183" i="60"/>
  <c r="G76" i="59"/>
  <c r="J199" i="43"/>
  <c r="L198" i="43"/>
  <c r="G69" i="8"/>
  <c r="Q97" i="60"/>
  <c r="P98" i="60"/>
  <c r="F147" i="8"/>
  <c r="J354" i="8" l="1"/>
  <c r="K105" i="45"/>
  <c r="M232" i="44"/>
  <c r="O183" i="60"/>
  <c r="N184" i="60"/>
  <c r="G77" i="59"/>
  <c r="L199" i="43"/>
  <c r="J200" i="43"/>
  <c r="G70" i="8"/>
  <c r="L63" i="7"/>
  <c r="Q98" i="60"/>
  <c r="P99" i="60"/>
  <c r="K106" i="45" l="1"/>
  <c r="N232" i="44"/>
  <c r="J355" i="8"/>
  <c r="M233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33" i="44"/>
  <c r="J356" i="8"/>
  <c r="M234" i="44"/>
  <c r="M235" i="44" s="1"/>
  <c r="N235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34" i="44"/>
  <c r="J357" i="8"/>
  <c r="J358" i="8" s="1"/>
  <c r="J359" i="8" s="1"/>
  <c r="J360" i="8" s="1"/>
  <c r="J361" i="8" s="1"/>
  <c r="K109" i="45"/>
  <c r="K108" i="45"/>
  <c r="O186" i="60"/>
  <c r="N187" i="60"/>
  <c r="G80" i="59"/>
  <c r="G77" i="8"/>
  <c r="L202" i="43"/>
  <c r="J203" i="43"/>
  <c r="L71" i="7"/>
  <c r="Q101" i="60"/>
  <c r="P102" i="60"/>
  <c r="G154" i="32"/>
  <c r="F154" i="32"/>
  <c r="H154" i="32"/>
  <c r="I154" i="32"/>
  <c r="J154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10" i="8"/>
  <c r="F309" i="8"/>
  <c r="F307" i="8"/>
  <c r="F150" i="8"/>
  <c r="O190" i="60" l="1"/>
  <c r="N191" i="60"/>
  <c r="G84" i="59"/>
  <c r="G81" i="8"/>
  <c r="L206" i="43"/>
  <c r="J207" i="43"/>
  <c r="L75" i="7"/>
  <c r="N105" i="60"/>
  <c r="M106" i="60"/>
  <c r="J158" i="32"/>
  <c r="I158" i="32"/>
  <c r="E70" i="32"/>
  <c r="F70" i="32"/>
  <c r="O191" i="60" l="1"/>
  <c r="N192" i="60"/>
  <c r="G85" i="59"/>
  <c r="G82" i="8"/>
  <c r="J208" i="43"/>
  <c r="L207" i="43"/>
  <c r="L76" i="7"/>
  <c r="N106" i="60"/>
  <c r="M107" i="60"/>
  <c r="I151" i="48"/>
  <c r="H151" i="48"/>
  <c r="G151" i="48"/>
  <c r="E151" i="48"/>
  <c r="I150" i="48"/>
  <c r="H150" i="48"/>
  <c r="G150" i="48"/>
  <c r="E150" i="48"/>
  <c r="I149" i="48"/>
  <c r="H149" i="48"/>
  <c r="G149" i="48"/>
  <c r="E149" i="48"/>
  <c r="I148" i="48"/>
  <c r="H148" i="48"/>
  <c r="G148" i="48"/>
  <c r="E148" i="48"/>
  <c r="F51" i="48"/>
  <c r="E51" i="48"/>
  <c r="F50" i="48"/>
  <c r="E50" i="48"/>
  <c r="F49" i="48"/>
  <c r="E49" i="48"/>
  <c r="F48" i="48"/>
  <c r="E48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03" i="8"/>
  <c r="E303" i="8"/>
  <c r="F304" i="8"/>
  <c r="E304" i="8"/>
  <c r="F145" i="8"/>
  <c r="O193" i="60" l="1"/>
  <c r="N194" i="60"/>
  <c r="G87" i="59"/>
  <c r="J210" i="43"/>
  <c r="L209" i="43"/>
  <c r="G84" i="8"/>
  <c r="L78" i="7"/>
  <c r="N108" i="60"/>
  <c r="F146" i="8"/>
  <c r="O194" i="60" l="1"/>
  <c r="N195" i="60"/>
  <c r="N196" i="60" s="1"/>
  <c r="N197" i="60" s="1"/>
  <c r="G88" i="59"/>
  <c r="J211" i="43"/>
  <c r="L210" i="43"/>
  <c r="G85" i="8"/>
  <c r="L79" i="7"/>
  <c r="N109" i="60"/>
  <c r="I53" i="45"/>
  <c r="J176" i="44"/>
  <c r="I176" i="44"/>
  <c r="H176" i="44"/>
  <c r="G176" i="44"/>
  <c r="F176" i="44"/>
  <c r="E176" i="44"/>
  <c r="J175" i="44"/>
  <c r="I175" i="44"/>
  <c r="H175" i="44"/>
  <c r="G175" i="44"/>
  <c r="F175" i="44"/>
  <c r="E175" i="44"/>
  <c r="J174" i="44"/>
  <c r="I174" i="44"/>
  <c r="H174" i="44"/>
  <c r="G174" i="44"/>
  <c r="F174" i="44"/>
  <c r="E174" i="44"/>
  <c r="J173" i="44"/>
  <c r="I173" i="44"/>
  <c r="H173" i="44"/>
  <c r="G173" i="44"/>
  <c r="F173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3" i="32"/>
  <c r="F144" i="8"/>
  <c r="F142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51" i="32"/>
  <c r="I151" i="32"/>
  <c r="H151" i="32"/>
  <c r="G151" i="32"/>
  <c r="F151" i="32"/>
  <c r="E151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O200" i="60" s="1"/>
  <c r="L213" i="43"/>
  <c r="J214" i="43"/>
  <c r="G88" i="8"/>
  <c r="L82" i="7"/>
  <c r="N112" i="60"/>
  <c r="J157" i="32"/>
  <c r="I157" i="32"/>
  <c r="G156" i="32"/>
  <c r="F156" i="32"/>
  <c r="E156" i="32"/>
  <c r="F69" i="32"/>
  <c r="E69" i="32"/>
  <c r="F68" i="32"/>
  <c r="E68" i="32"/>
  <c r="F67" i="32"/>
  <c r="F66" i="32"/>
  <c r="E66" i="32"/>
  <c r="L93" i="37"/>
  <c r="L94" i="37"/>
  <c r="L95" i="37"/>
  <c r="G92" i="59" l="1"/>
  <c r="G89" i="8"/>
  <c r="L214" i="43"/>
  <c r="L83" i="7"/>
  <c r="G93" i="59" l="1"/>
  <c r="J216" i="43"/>
  <c r="L215" i="43"/>
  <c r="L84" i="7"/>
  <c r="E57" i="45"/>
  <c r="E56" i="45"/>
  <c r="E55" i="45"/>
  <c r="E54" i="45"/>
  <c r="E53" i="45"/>
  <c r="F149" i="32"/>
  <c r="G149" i="32"/>
  <c r="H149" i="32"/>
  <c r="I149" i="32"/>
  <c r="J149" i="32"/>
  <c r="F139" i="8"/>
  <c r="G94" i="59" l="1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E169" i="44"/>
  <c r="J168" i="44"/>
  <c r="I168" i="44"/>
  <c r="H168" i="44"/>
  <c r="G168" i="44"/>
  <c r="F168" i="44"/>
  <c r="E168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48" i="8"/>
  <c r="E148" i="8"/>
  <c r="E146" i="8"/>
  <c r="G95" i="59" l="1"/>
  <c r="L217" i="43"/>
  <c r="J218" i="43"/>
  <c r="G92" i="8"/>
  <c r="L86" i="7"/>
  <c r="E298" i="8"/>
  <c r="E299" i="8"/>
  <c r="E300" i="8"/>
  <c r="E302" i="8"/>
  <c r="E297" i="8"/>
  <c r="G96" i="59" l="1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47" i="48"/>
  <c r="I146" i="48"/>
  <c r="H146" i="48"/>
  <c r="G146" i="48"/>
  <c r="E146" i="48"/>
  <c r="I145" i="48"/>
  <c r="H145" i="48"/>
  <c r="G145" i="48"/>
  <c r="E145" i="48"/>
  <c r="I144" i="48"/>
  <c r="H144" i="48"/>
  <c r="G144" i="48"/>
  <c r="E144" i="48"/>
  <c r="I143" i="48"/>
  <c r="H143" i="48"/>
  <c r="G143" i="48"/>
  <c r="E143" i="48"/>
  <c r="J148" i="32"/>
  <c r="F47" i="48"/>
  <c r="E47" i="48"/>
  <c r="F46" i="48"/>
  <c r="E46" i="48"/>
  <c r="F45" i="48"/>
  <c r="E45" i="48"/>
  <c r="F44" i="48"/>
  <c r="E44" i="48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G97" i="59" l="1"/>
  <c r="G94" i="8"/>
  <c r="J220" i="43"/>
  <c r="L88" i="7"/>
  <c r="G98" i="59" l="1"/>
  <c r="G99" i="59" s="1"/>
  <c r="G100" i="59" s="1"/>
  <c r="G101" i="59" s="1"/>
  <c r="G102" i="59" s="1"/>
  <c r="G103" i="59" s="1"/>
  <c r="G95" i="8"/>
  <c r="J221" i="43"/>
  <c r="L89" i="7"/>
  <c r="E295" i="8"/>
  <c r="F141" i="8"/>
  <c r="F143" i="8"/>
  <c r="F298" i="8"/>
  <c r="F296" i="8"/>
  <c r="E296" i="8"/>
  <c r="F299" i="8"/>
  <c r="F297" i="8"/>
  <c r="F295" i="8"/>
  <c r="F300" i="8"/>
  <c r="F302" i="8"/>
  <c r="F31" i="7"/>
  <c r="J153" i="32"/>
  <c r="H153" i="32"/>
  <c r="G153" i="32"/>
  <c r="F153" i="32"/>
  <c r="E153" i="32"/>
  <c r="E57" i="47"/>
  <c r="J222" i="43" l="1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2" i="32"/>
  <c r="I152" i="32"/>
  <c r="H152" i="32"/>
  <c r="G152" i="32"/>
  <c r="F152" i="32"/>
  <c r="E152" i="32"/>
  <c r="J150" i="32"/>
  <c r="I150" i="32"/>
  <c r="H150" i="32"/>
  <c r="G150" i="32"/>
  <c r="F150" i="32"/>
  <c r="E150" i="32"/>
  <c r="F64" i="32"/>
  <c r="E64" i="32"/>
  <c r="F63" i="32"/>
  <c r="E63" i="32"/>
  <c r="F61" i="32"/>
  <c r="E61" i="32"/>
  <c r="J223" i="43" l="1"/>
  <c r="G97" i="8"/>
  <c r="L91" i="7"/>
  <c r="I48" i="45"/>
  <c r="I47" i="45"/>
  <c r="I46" i="45"/>
  <c r="G98" i="8" l="1"/>
  <c r="J224" i="43"/>
  <c r="I295" i="8"/>
  <c r="I296" i="8" s="1"/>
  <c r="I297" i="8" s="1"/>
  <c r="F294" i="8"/>
  <c r="F293" i="8"/>
  <c r="F282" i="8"/>
  <c r="F278" i="8"/>
  <c r="F277" i="8"/>
  <c r="F276" i="8"/>
  <c r="F275" i="8"/>
  <c r="F274" i="8"/>
  <c r="F272" i="8"/>
  <c r="F271" i="8"/>
  <c r="I270" i="8"/>
  <c r="I271" i="8" s="1"/>
  <c r="I272" i="8" s="1"/>
  <c r="I273" i="8" s="1"/>
  <c r="I274" i="8" s="1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F270" i="8"/>
  <c r="F269" i="8"/>
  <c r="F268" i="8"/>
  <c r="F267" i="8"/>
  <c r="F266" i="8"/>
  <c r="F265" i="8"/>
  <c r="D263" i="8"/>
  <c r="D264" i="8" s="1"/>
  <c r="F264" i="8" s="1"/>
  <c r="F262" i="8"/>
  <c r="F261" i="8"/>
  <c r="F260" i="8"/>
  <c r="F259" i="8"/>
  <c r="F258" i="8"/>
  <c r="F257" i="8"/>
  <c r="D251" i="8"/>
  <c r="F251" i="8" s="1"/>
  <c r="F250" i="8"/>
  <c r="F249" i="8"/>
  <c r="D247" i="8"/>
  <c r="D248" i="8" s="1"/>
  <c r="F248" i="8" s="1"/>
  <c r="F246" i="8"/>
  <c r="D244" i="8"/>
  <c r="F243" i="8"/>
  <c r="F242" i="8"/>
  <c r="F241" i="8"/>
  <c r="F240" i="8"/>
  <c r="F239" i="8"/>
  <c r="F238" i="8"/>
  <c r="F237" i="8"/>
  <c r="F236" i="8"/>
  <c r="F235" i="8"/>
  <c r="F234" i="8"/>
  <c r="F233" i="8"/>
  <c r="D232" i="8"/>
  <c r="F232" i="8" s="1"/>
  <c r="F231" i="8"/>
  <c r="D227" i="8"/>
  <c r="D228" i="8" s="1"/>
  <c r="F226" i="8"/>
  <c r="F225" i="8"/>
  <c r="F224" i="8"/>
  <c r="F223" i="8"/>
  <c r="F222" i="8"/>
  <c r="E145" i="8"/>
  <c r="E144" i="8"/>
  <c r="E141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2" i="8" s="1"/>
  <c r="G103" i="8" s="1"/>
  <c r="G104" i="8" s="1"/>
  <c r="G105" i="8" s="1"/>
  <c r="J225" i="43"/>
  <c r="L93" i="7"/>
  <c r="I298" i="8"/>
  <c r="J297" i="8"/>
  <c r="D252" i="8"/>
  <c r="D253" i="8" s="1"/>
  <c r="D254" i="8" s="1"/>
  <c r="F247" i="8"/>
  <c r="F263" i="8"/>
  <c r="D229" i="8"/>
  <c r="F228" i="8"/>
  <c r="F244" i="8"/>
  <c r="F227" i="8"/>
  <c r="F50" i="20"/>
  <c r="E50" i="20"/>
  <c r="F49" i="20"/>
  <c r="I162" i="44"/>
  <c r="G162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E164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42" i="48"/>
  <c r="H142" i="48"/>
  <c r="G142" i="48"/>
  <c r="E142" i="48"/>
  <c r="I140" i="48"/>
  <c r="H140" i="48"/>
  <c r="G140" i="48"/>
  <c r="E140" i="48"/>
  <c r="F43" i="48"/>
  <c r="E43" i="48"/>
  <c r="F42" i="48"/>
  <c r="E42" i="48"/>
  <c r="F41" i="48"/>
  <c r="E41" i="48"/>
  <c r="F39" i="48"/>
  <c r="E39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L94" i="7"/>
  <c r="I299" i="8"/>
  <c r="J298" i="8"/>
  <c r="F253" i="8"/>
  <c r="F252" i="8"/>
  <c r="E47" i="11"/>
  <c r="H47" i="11"/>
  <c r="D255" i="8"/>
  <c r="F254" i="8"/>
  <c r="F229" i="8"/>
  <c r="D230" i="8"/>
  <c r="F47" i="11"/>
  <c r="G47" i="11"/>
  <c r="L95" i="7" l="1"/>
  <c r="I300" i="8"/>
  <c r="J299" i="8"/>
  <c r="F230" i="8"/>
  <c r="F255" i="8"/>
  <c r="D256" i="8"/>
  <c r="F256" i="8" s="1"/>
  <c r="E138" i="8"/>
  <c r="E137" i="8"/>
  <c r="E136" i="8"/>
  <c r="L96" i="7" l="1"/>
  <c r="I301" i="8"/>
  <c r="J300" i="8"/>
  <c r="E135" i="47"/>
  <c r="L97" i="7" l="1"/>
  <c r="L98" i="7" s="1"/>
  <c r="L99" i="7" s="1"/>
  <c r="L100" i="7" s="1"/>
  <c r="I302" i="8"/>
  <c r="J301" i="8"/>
  <c r="I246" i="8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I258" i="8" s="1"/>
  <c r="I259" i="8" s="1"/>
  <c r="I260" i="8" s="1"/>
  <c r="I261" i="8" s="1"/>
  <c r="I262" i="8" s="1"/>
  <c r="I263" i="8" s="1"/>
  <c r="I264" i="8" s="1"/>
  <c r="F157" i="44"/>
  <c r="F158" i="44"/>
  <c r="F159" i="44"/>
  <c r="F160" i="44"/>
  <c r="F161" i="44"/>
  <c r="F162" i="44"/>
  <c r="F163" i="44"/>
  <c r="F156" i="44"/>
  <c r="L102" i="7" l="1"/>
  <c r="L103" i="7" s="1"/>
  <c r="L104" i="7" s="1"/>
  <c r="J302" i="8"/>
  <c r="I303" i="8"/>
  <c r="E58" i="56"/>
  <c r="F58" i="56" s="1"/>
  <c r="E56" i="56"/>
  <c r="F56" i="56" s="1"/>
  <c r="I42" i="45"/>
  <c r="I40" i="45"/>
  <c r="J303" i="8" l="1"/>
  <c r="I304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04" i="8" l="1"/>
  <c r="I305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06" i="8" l="1"/>
  <c r="J305" i="8"/>
  <c r="I44" i="45"/>
  <c r="E48" i="45"/>
  <c r="E47" i="45"/>
  <c r="E46" i="45"/>
  <c r="E45" i="45"/>
  <c r="E44" i="45"/>
  <c r="I43" i="45"/>
  <c r="E43" i="45"/>
  <c r="E42" i="45"/>
  <c r="I138" i="48"/>
  <c r="H138" i="48"/>
  <c r="G138" i="48"/>
  <c r="E138" i="48"/>
  <c r="I137" i="48"/>
  <c r="G137" i="48"/>
  <c r="I136" i="48"/>
  <c r="H136" i="48"/>
  <c r="G136" i="48"/>
  <c r="E136" i="48"/>
  <c r="I135" i="48"/>
  <c r="H135" i="48"/>
  <c r="G135" i="48"/>
  <c r="E135" i="48"/>
  <c r="F38" i="48"/>
  <c r="E38" i="48"/>
  <c r="F37" i="48"/>
  <c r="E37" i="48"/>
  <c r="F36" i="48"/>
  <c r="E36" i="48"/>
  <c r="F35" i="48"/>
  <c r="E35" i="48"/>
  <c r="F34" i="48"/>
  <c r="E34" i="48"/>
  <c r="F33" i="48"/>
  <c r="E33" i="48"/>
  <c r="E27" i="48"/>
  <c r="F27" i="48"/>
  <c r="E142" i="47"/>
  <c r="E141" i="47"/>
  <c r="E140" i="47"/>
  <c r="E58" i="47"/>
  <c r="E56" i="47"/>
  <c r="E55" i="47"/>
  <c r="E54" i="47"/>
  <c r="J306" i="8" l="1"/>
  <c r="I307" i="8"/>
  <c r="F60" i="44"/>
  <c r="G60" i="44"/>
  <c r="F54" i="44"/>
  <c r="G54" i="44"/>
  <c r="H144" i="32"/>
  <c r="I144" i="32"/>
  <c r="J144" i="32"/>
  <c r="F148" i="32"/>
  <c r="E148" i="32"/>
  <c r="J147" i="32"/>
  <c r="I147" i="32"/>
  <c r="H147" i="32"/>
  <c r="G147" i="32"/>
  <c r="F147" i="32"/>
  <c r="E147" i="32"/>
  <c r="J146" i="32"/>
  <c r="I146" i="32"/>
  <c r="H146" i="32"/>
  <c r="G146" i="32"/>
  <c r="F146" i="32"/>
  <c r="E146" i="32"/>
  <c r="G144" i="32"/>
  <c r="F144" i="32"/>
  <c r="E144" i="32"/>
  <c r="J143" i="32"/>
  <c r="G143" i="32"/>
  <c r="F143" i="32"/>
  <c r="E143" i="32"/>
  <c r="F59" i="32"/>
  <c r="E59" i="32"/>
  <c r="F58" i="32"/>
  <c r="E58" i="32"/>
  <c r="F57" i="32"/>
  <c r="E57" i="32"/>
  <c r="F56" i="32"/>
  <c r="E56" i="32"/>
  <c r="J163" i="44"/>
  <c r="I163" i="44"/>
  <c r="H163" i="44"/>
  <c r="G163" i="44"/>
  <c r="J162" i="44"/>
  <c r="H162" i="44"/>
  <c r="E162" i="44"/>
  <c r="J161" i="44"/>
  <c r="I161" i="44"/>
  <c r="H161" i="44"/>
  <c r="G161" i="44"/>
  <c r="E161" i="44"/>
  <c r="E160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08" i="8" l="1"/>
  <c r="J307" i="8"/>
  <c r="J308" i="8" l="1"/>
  <c r="I309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09" i="8" l="1"/>
  <c r="I310" i="8"/>
  <c r="I222" i="8"/>
  <c r="I223" i="8" s="1"/>
  <c r="I224" i="8" s="1"/>
  <c r="I225" i="8" s="1"/>
  <c r="I226" i="8" s="1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J222" i="8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F43" i="37"/>
  <c r="E43" i="37"/>
  <c r="F42" i="37"/>
  <c r="E42" i="37"/>
  <c r="J159" i="44"/>
  <c r="I159" i="44"/>
  <c r="H159" i="44"/>
  <c r="G159" i="44"/>
  <c r="E159" i="44"/>
  <c r="J158" i="44"/>
  <c r="I158" i="44"/>
  <c r="H158" i="44"/>
  <c r="G158" i="44"/>
  <c r="E158" i="44"/>
  <c r="G57" i="44"/>
  <c r="F57" i="44"/>
  <c r="E57" i="44"/>
  <c r="I311" i="8" l="1"/>
  <c r="J310" i="8"/>
  <c r="I134" i="48"/>
  <c r="H134" i="48"/>
  <c r="G134" i="48"/>
  <c r="E134" i="48"/>
  <c r="I133" i="48"/>
  <c r="H133" i="48"/>
  <c r="G133" i="48"/>
  <c r="E133" i="48"/>
  <c r="E28" i="48"/>
  <c r="F28" i="48"/>
  <c r="E49" i="32"/>
  <c r="F49" i="32"/>
  <c r="J311" i="8" l="1"/>
  <c r="I312" i="8"/>
  <c r="M83" i="37"/>
  <c r="E83" i="37"/>
  <c r="N83" i="37" s="1"/>
  <c r="I94" i="43"/>
  <c r="H94" i="43"/>
  <c r="G94" i="43"/>
  <c r="F94" i="43"/>
  <c r="E94" i="43"/>
  <c r="E53" i="43"/>
  <c r="F35" i="37"/>
  <c r="F25" i="48"/>
  <c r="E25" i="48"/>
  <c r="J312" i="8" l="1"/>
  <c r="I313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2" i="32"/>
  <c r="G142" i="32"/>
  <c r="F142" i="32"/>
  <c r="E142" i="32"/>
  <c r="J141" i="32"/>
  <c r="G141" i="32"/>
  <c r="F141" i="32"/>
  <c r="E141" i="32"/>
  <c r="J140" i="32"/>
  <c r="G140" i="32"/>
  <c r="F140" i="32"/>
  <c r="E140" i="32"/>
  <c r="F55" i="32"/>
  <c r="E55" i="32"/>
  <c r="F54" i="32"/>
  <c r="E54" i="32"/>
  <c r="F53" i="32"/>
  <c r="E53" i="32"/>
  <c r="F52" i="32"/>
  <c r="E52" i="32"/>
  <c r="E134" i="8"/>
  <c r="J157" i="44"/>
  <c r="I157" i="44"/>
  <c r="H157" i="44"/>
  <c r="G157" i="44"/>
  <c r="E157" i="44"/>
  <c r="J156" i="44"/>
  <c r="I156" i="44"/>
  <c r="H156" i="44"/>
  <c r="G156" i="44"/>
  <c r="E156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32" i="48"/>
  <c r="G132" i="48"/>
  <c r="E132" i="48"/>
  <c r="I131" i="48"/>
  <c r="H131" i="48"/>
  <c r="G131" i="48"/>
  <c r="E131" i="48"/>
  <c r="I130" i="48"/>
  <c r="H130" i="48"/>
  <c r="G130" i="48"/>
  <c r="E130" i="48"/>
  <c r="F32" i="48"/>
  <c r="E32" i="48"/>
  <c r="F30" i="48"/>
  <c r="E53" i="47"/>
  <c r="E52" i="47"/>
  <c r="E51" i="47"/>
  <c r="J313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F31" i="48"/>
  <c r="E30" i="48"/>
  <c r="M94" i="43" l="1"/>
  <c r="L96" i="43"/>
  <c r="M95" i="43"/>
  <c r="H68" i="43"/>
  <c r="I68" i="43"/>
  <c r="D69" i="43"/>
  <c r="G69" i="43" s="1"/>
  <c r="E68" i="43"/>
  <c r="F68" i="43"/>
  <c r="E31" i="48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23" i="48"/>
  <c r="F23" i="48"/>
  <c r="E24" i="48"/>
  <c r="F24" i="48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31" i="8"/>
  <c r="F130" i="8"/>
  <c r="E130" i="8"/>
  <c r="F129" i="8"/>
  <c r="E129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39" i="32"/>
  <c r="G139" i="32"/>
  <c r="F139" i="32"/>
  <c r="E139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38" i="32"/>
  <c r="J138" i="32"/>
  <c r="F138" i="32"/>
  <c r="J137" i="32"/>
  <c r="G137" i="32"/>
  <c r="F137" i="32"/>
  <c r="E137" i="32"/>
  <c r="J136" i="32"/>
  <c r="G136" i="32"/>
  <c r="F136" i="32"/>
  <c r="E136" i="32"/>
  <c r="J155" i="44"/>
  <c r="I155" i="44"/>
  <c r="H155" i="44"/>
  <c r="G155" i="44"/>
  <c r="F155" i="44"/>
  <c r="E155" i="44"/>
  <c r="J154" i="44"/>
  <c r="I154" i="44"/>
  <c r="H154" i="44"/>
  <c r="G154" i="44"/>
  <c r="F154" i="44"/>
  <c r="E154" i="44"/>
  <c r="J153" i="44"/>
  <c r="I153" i="44"/>
  <c r="H153" i="44"/>
  <c r="G153" i="44"/>
  <c r="F153" i="44"/>
  <c r="E153" i="44"/>
  <c r="J152" i="44"/>
  <c r="I152" i="44"/>
  <c r="H152" i="44"/>
  <c r="G152" i="44"/>
  <c r="F152" i="44"/>
  <c r="E152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29" i="48"/>
  <c r="H129" i="48"/>
  <c r="G129" i="48"/>
  <c r="E129" i="48"/>
  <c r="I128" i="48"/>
  <c r="H128" i="48"/>
  <c r="G128" i="48"/>
  <c r="F128" i="48"/>
  <c r="E128" i="48"/>
  <c r="I127" i="48"/>
  <c r="H127" i="48"/>
  <c r="G127" i="48"/>
  <c r="I126" i="48"/>
  <c r="H126" i="48"/>
  <c r="G126" i="48"/>
  <c r="F29" i="48"/>
  <c r="E29" i="48"/>
  <c r="E26" i="48"/>
  <c r="E47" i="43"/>
  <c r="G14" i="57" l="1"/>
  <c r="L101" i="43"/>
  <c r="M100" i="43"/>
  <c r="F43" i="32"/>
  <c r="E43" i="32"/>
  <c r="G15" i="57" l="1"/>
  <c r="L102" i="43"/>
  <c r="M101" i="43"/>
  <c r="E123" i="48"/>
  <c r="F123" i="48"/>
  <c r="G123" i="48"/>
  <c r="H123" i="48"/>
  <c r="I123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28" i="8"/>
  <c r="E128" i="8"/>
  <c r="E127" i="8"/>
  <c r="E126" i="8"/>
  <c r="E125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24" i="8"/>
  <c r="E124" i="8"/>
  <c r="E123" i="8"/>
  <c r="F151" i="44"/>
  <c r="E151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25" i="48"/>
  <c r="H125" i="48"/>
  <c r="G125" i="48"/>
  <c r="E125" i="48"/>
  <c r="I124" i="48"/>
  <c r="H124" i="48"/>
  <c r="G124" i="48"/>
  <c r="F124" i="48"/>
  <c r="E124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22" i="8"/>
  <c r="E122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19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14" i="48"/>
  <c r="F114" i="48"/>
  <c r="G114" i="48"/>
  <c r="H114" i="48"/>
  <c r="I114" i="48"/>
  <c r="E13" i="48"/>
  <c r="F13" i="48"/>
  <c r="E14" i="48"/>
  <c r="G117" i="8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I136" i="8" s="1"/>
  <c r="I137" i="8" s="1"/>
  <c r="I138" i="8" s="1"/>
  <c r="I139" i="8" s="1"/>
  <c r="I140" i="8" s="1"/>
  <c r="I141" i="8" s="1"/>
  <c r="I143" i="8" s="1"/>
  <c r="I144" i="8" s="1"/>
  <c r="I145" i="8" s="1"/>
  <c r="I146" i="8" s="1"/>
  <c r="I147" i="8" s="1"/>
  <c r="I148" i="8" s="1"/>
  <c r="I149" i="8" s="1"/>
  <c r="I150" i="8" s="1"/>
  <c r="I151" i="8" s="1"/>
  <c r="I152" i="8" s="1"/>
  <c r="I153" i="8" s="1"/>
  <c r="I154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19" i="48"/>
  <c r="H119" i="48"/>
  <c r="I119" i="48"/>
  <c r="F120" i="48"/>
  <c r="F118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15" i="48"/>
  <c r="E115" i="48"/>
  <c r="G115" i="48"/>
  <c r="H115" i="48"/>
  <c r="I115" i="48"/>
  <c r="F18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20" i="48"/>
  <c r="I120" i="48"/>
  <c r="E120" i="48"/>
  <c r="H120" i="48"/>
  <c r="E119" i="8"/>
  <c r="F119" i="8"/>
  <c r="F120" i="8"/>
  <c r="E19" i="48"/>
  <c r="E18" i="48"/>
  <c r="E19" i="51"/>
  <c r="E18" i="51"/>
  <c r="H116" i="48"/>
  <c r="F116" i="48"/>
  <c r="G116" i="48"/>
  <c r="I116" i="48"/>
  <c r="E116" i="48"/>
  <c r="E17" i="48"/>
  <c r="F17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21" i="48"/>
  <c r="G121" i="48"/>
  <c r="H121" i="48"/>
  <c r="F121" i="8"/>
  <c r="E121" i="8"/>
  <c r="G122" i="48"/>
  <c r="H122" i="48"/>
  <c r="I122" i="48"/>
  <c r="E21" i="48"/>
  <c r="F21" i="48"/>
  <c r="F19" i="48"/>
  <c r="E20" i="48"/>
  <c r="F20" i="48"/>
  <c r="E36" i="32"/>
  <c r="F117" i="48"/>
  <c r="I117" i="48"/>
  <c r="G117" i="48"/>
  <c r="H117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18" i="48"/>
  <c r="I118" i="48"/>
  <c r="E118" i="48"/>
  <c r="G118" i="48"/>
  <c r="H118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4" i="57" s="1"/>
  <c r="G65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51" i="44"/>
  <c r="L152" i="44" s="1"/>
  <c r="L153" i="44" s="1"/>
  <c r="L154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55" i="44"/>
  <c r="L156" i="44" s="1"/>
  <c r="L157" i="44" s="1"/>
  <c r="L158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59" i="44"/>
  <c r="L160" i="44" s="1"/>
  <c r="L161" i="44" s="1"/>
  <c r="L162" i="44" s="1"/>
  <c r="L163" i="44" s="1"/>
  <c r="L164" i="44" s="1"/>
  <c r="L165" i="44" s="1"/>
  <c r="L166" i="44" s="1"/>
  <c r="L167" i="44" s="1"/>
  <c r="L168" i="44" s="1"/>
  <c r="L169" i="44" s="1"/>
  <c r="L170" i="44" s="1"/>
  <c r="L171" i="44" s="1"/>
  <c r="L172" i="44" s="1"/>
  <c r="L173" i="44" s="1"/>
  <c r="L174" i="44" s="1"/>
  <c r="L175" i="44" s="1"/>
  <c r="L176" i="44" s="1"/>
  <c r="L179" i="44" s="1"/>
  <c r="L180" i="44" s="1"/>
  <c r="L181" i="44" s="1"/>
  <c r="L182" i="44" s="1"/>
  <c r="L184" i="44" s="1"/>
  <c r="L185" i="44" s="1"/>
  <c r="L186" i="44" s="1"/>
  <c r="L187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14" i="48"/>
  <c r="K116" i="48" s="1"/>
  <c r="K117" i="48" s="1"/>
  <c r="K118" i="48" s="1"/>
  <c r="K119" i="48" s="1"/>
  <c r="K120" i="48" s="1"/>
  <c r="K121" i="48" s="1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10" i="48"/>
  <c r="H11" i="48" s="1"/>
  <c r="H12" i="48" s="1"/>
  <c r="H14" i="48" s="1"/>
  <c r="H15" i="48" s="1"/>
  <c r="H16" i="48" s="1"/>
  <c r="H17" i="48" s="1"/>
  <c r="H18" i="48" s="1"/>
  <c r="H19" i="48" s="1"/>
  <c r="H20" i="48" s="1"/>
  <c r="H21" i="48" s="1"/>
  <c r="H22" i="48" s="1"/>
  <c r="H23" i="48" s="1"/>
  <c r="H24" i="48" s="1"/>
  <c r="H25" i="48" s="1"/>
  <c r="H26" i="48" s="1"/>
  <c r="H27" i="48" s="1"/>
  <c r="H28" i="48" s="1"/>
  <c r="H29" i="48" s="1"/>
  <c r="H30" i="48" s="1"/>
  <c r="H31" i="48" s="1"/>
  <c r="H32" i="48" s="1"/>
  <c r="H33" i="48" s="1"/>
  <c r="H34" i="48" s="1"/>
  <c r="H35" i="48" s="1"/>
  <c r="H36" i="48" s="1"/>
  <c r="H37" i="48" s="1"/>
  <c r="H38" i="48" s="1"/>
  <c r="H39" i="48" s="1"/>
  <c r="H40" i="48" s="1"/>
  <c r="H41" i="48" s="1"/>
  <c r="H42" i="48" s="1"/>
  <c r="H43" i="48" s="1"/>
  <c r="H44" i="48" s="1"/>
  <c r="H45" i="48" s="1"/>
  <c r="H46" i="48" s="1"/>
  <c r="H47" i="48" s="1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1" i="48" l="1"/>
  <c r="H62" i="48" s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5" i="48" s="1"/>
  <c r="H106" i="48" s="1"/>
  <c r="H107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F10" i="48"/>
  <c r="E10" i="48"/>
  <c r="E82" i="55"/>
  <c r="H82" i="55"/>
  <c r="H87" i="55"/>
  <c r="G87" i="55"/>
  <c r="D88" i="55"/>
  <c r="F87" i="55"/>
  <c r="E87" i="55"/>
  <c r="G9" i="55"/>
  <c r="F9" i="55"/>
  <c r="H9" i="55"/>
  <c r="H49" i="37" l="1"/>
  <c r="I48" i="37"/>
  <c r="F12" i="48"/>
  <c r="E12" i="48"/>
  <c r="E11" i="48"/>
  <c r="F11" i="48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12" i="8"/>
  <c r="H92" i="55"/>
  <c r="G92" i="55"/>
  <c r="D93" i="55"/>
  <c r="F92" i="55"/>
  <c r="E92" i="55"/>
  <c r="I53" i="37" l="1"/>
  <c r="H54" i="37"/>
  <c r="E114" i="8"/>
  <c r="F114" i="8"/>
  <c r="F113" i="8"/>
  <c r="E113" i="8"/>
  <c r="F10" i="37"/>
  <c r="H93" i="55"/>
  <c r="G93" i="55"/>
  <c r="D94" i="55"/>
  <c r="D95" i="55" s="1"/>
  <c r="E93" i="55"/>
  <c r="F93" i="55"/>
  <c r="H55" i="37" l="1"/>
  <c r="I54" i="37"/>
  <c r="F115" i="8"/>
  <c r="E115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16" i="8"/>
  <c r="F116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6" i="32" l="1"/>
  <c r="L137" i="32" s="1"/>
  <c r="L138" i="32" s="1"/>
  <c r="L139" i="32" s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8" i="32" s="1"/>
  <c r="L159" i="32" s="1"/>
  <c r="L160" i="32" s="1"/>
  <c r="L161" i="32" s="1"/>
  <c r="K162" i="32" s="1"/>
  <c r="K163" i="32" s="1"/>
  <c r="K164" i="32" s="1"/>
  <c r="K165" i="32" s="1"/>
  <c r="K166" i="32" s="1"/>
  <c r="K167" i="32" s="1"/>
  <c r="K168" i="32" s="1"/>
  <c r="K169" i="32" s="1"/>
  <c r="K170" i="32" s="1"/>
  <c r="K171" i="32" s="1"/>
  <c r="K172" i="32" s="1"/>
  <c r="K175" i="32" s="1"/>
  <c r="K176" i="32" s="1"/>
  <c r="K177" i="32" s="1"/>
  <c r="K178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19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F133" authorId="0" shapeId="0" xr:uid="{72232277-64D8-468C-9889-ED4B82FB6BE7}">
      <text>
        <r>
          <rPr>
            <sz val="10"/>
            <rFont val="Arial"/>
            <family val="2"/>
          </rPr>
          <t xml:space="preserve">rotation 
SIN &gt; PANJANG &gt; JAKARTA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<sst xmlns="http://schemas.openxmlformats.org/spreadsheetml/2006/main" count="18847" uniqueCount="5500">
  <si>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</si>
  <si>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</si>
  <si>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</si>
  <si>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</si>
  <si>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</si>
  <si>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</si>
  <si>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</si>
  <si>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</si>
  <si>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</si>
  <si>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</si>
  <si>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</si>
  <si>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</si>
  <si>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</si>
  <si>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</si>
  <si>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</si>
  <si>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</si>
  <si>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</si>
  <si>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</si>
  <si>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</si>
  <si>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</si>
  <si>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</si>
  <si>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</si>
  <si>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</si>
  <si>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</si>
  <si>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</si>
  <si>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</si>
  <si>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</si>
  <si>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</si>
  <si>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</si>
  <si>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</si>
  <si>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</si>
  <si>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</si>
  <si>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</si>
  <si>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</si>
  <si>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</si>
  <si>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</si>
  <si>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</si>
  <si>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</si>
  <si>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</si>
  <si>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</si>
  <si>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</si>
  <si>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</si>
  <si>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</si>
  <si>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</si>
  <si>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</si>
  <si>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</si>
  <si>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</si>
  <si>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</si>
  <si>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</si>
  <si>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</si>
  <si>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</si>
  <si>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</si>
  <si>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</si>
  <si>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</si>
  <si>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</si>
  <si>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</si>
  <si>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</si>
  <si>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</si>
  <si>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</si>
  <si>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</si>
  <si>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</si>
  <si>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</si>
  <si>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</si>
  <si>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</si>
  <si>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</si>
  <si>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</si>
  <si>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</si>
  <si>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</si>
  <si>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</si>
  <si>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</si>
  <si>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</si>
  <si>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</si>
  <si>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</si>
  <si>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</si>
  <si>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</si>
  <si>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</si>
  <si>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</si>
  <si>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</si>
  <si>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</si>
  <si>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</si>
  <si>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</si>
  <si>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</si>
  <si>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</si>
  <si>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</si>
  <si>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</si>
  <si>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</si>
  <si>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</si>
  <si>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</si>
  <si>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</si>
  <si>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</si>
  <si>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</si>
  <si>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</si>
  <si>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</si>
  <si>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</si>
  <si>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</si>
  <si>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</si>
  <si>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</si>
  <si>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</si>
  <si>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</si>
  <si>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</si>
  <si>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</si>
  <si>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</si>
  <si>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</si>
  <si>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</si>
  <si>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</si>
  <si>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</si>
  <si>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</si>
  <si>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</si>
  <si>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</si>
  <si>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</si>
  <si>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</si>
  <si>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</si>
  <si>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</si>
  <si>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</si>
  <si>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</si>
  <si>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</si>
  <si>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</si>
  <si>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</si>
  <si>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</si>
  <si>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</si>
  <si>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</si>
  <si>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</si>
  <si>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</si>
  <si>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</si>
  <si>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</si>
  <si>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</si>
  <si>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</si>
  <si>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</si>
  <si>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</si>
  <si>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</si>
  <si>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</si>
  <si>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</si>
  <si>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</si>
  <si>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</si>
  <si>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</si>
  <si>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</si>
  <si>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</si>
  <si>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</si>
  <si>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</si>
  <si>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</si>
  <si>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</si>
  <si>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</si>
  <si>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</si>
  <si>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</si>
  <si>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</si>
  <si>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</si>
  <si>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</si>
  <si>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</si>
  <si>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</si>
  <si>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</si>
  <si>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</si>
  <si>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</si>
  <si>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</si>
  <si>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</si>
  <si>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</si>
  <si>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</si>
  <si>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</si>
  <si>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</si>
  <si>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</si>
  <si>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</si>
  <si>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</si>
  <si>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</si>
  <si>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</si>
  <si>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</si>
  <si>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</si>
  <si>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</si>
  <si>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</si>
  <si>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</si>
  <si>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</si>
  <si>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</si>
  <si>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</si>
  <si>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</si>
  <si>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</si>
  <si>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</si>
  <si>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</si>
  <si>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14 DAYS</t>
  </si>
  <si>
    <t>16 DAYS</t>
  </si>
  <si>
    <t>17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</si>
  <si>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</si>
  <si>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</si>
  <si>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</si>
  <si>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</si>
  <si>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</si>
  <si>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</rPr>
      <t>SHAPLA</t>
    </r>
    <r>
      <rPr>
        <b/>
        <sz val="12"/>
        <color rgb="FF0070C0"/>
        <rFont val="Arial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</si>
  <si>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</si>
  <si>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</si>
  <si>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</si>
  <si>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</si>
  <si>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</si>
  <si>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</si>
  <si>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</si>
  <si>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</si>
  <si>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</si>
  <si>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19 DAYS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</si>
  <si>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</si>
  <si>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</si>
  <si>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</si>
  <si>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</si>
  <si>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</si>
  <si>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</si>
  <si>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</si>
  <si>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18 DAYS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</si>
  <si>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</si>
  <si>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</si>
  <si>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</si>
  <si>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</si>
  <si>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</si>
  <si>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</si>
  <si>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</si>
  <si>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12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</si>
  <si>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</si>
  <si>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</si>
  <si>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</si>
  <si>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</si>
  <si>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</si>
  <si>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</si>
  <si>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</si>
  <si>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</si>
  <si>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</si>
  <si>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8 DAYS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</si>
  <si>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</si>
  <si>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</si>
  <si>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</si>
  <si>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</si>
  <si>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</si>
  <si>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</si>
  <si>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</si>
  <si>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</si>
  <si>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</si>
  <si>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</si>
  <si>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</si>
  <si>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</si>
  <si>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</si>
  <si>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</si>
  <si>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</si>
  <si>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</si>
  <si>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</si>
  <si>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</si>
  <si>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</si>
  <si>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</si>
  <si>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</si>
  <si>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</si>
  <si>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</si>
  <si>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</si>
  <si>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</si>
  <si>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</si>
  <si>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</si>
  <si>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</si>
  <si>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13 DAYS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</si>
  <si>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</si>
  <si>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</si>
  <si>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</si>
  <si>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</si>
  <si>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</si>
  <si>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</si>
  <si>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</si>
  <si>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</si>
  <si>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</si>
  <si>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</si>
  <si>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</si>
  <si>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</si>
  <si>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</si>
  <si>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</si>
  <si>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</si>
  <si>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</si>
  <si>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</si>
  <si>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</si>
  <si>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</si>
  <si>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</si>
  <si>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</si>
  <si>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</si>
  <si>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</si>
  <si>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</si>
  <si>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</si>
  <si>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</si>
  <si>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</si>
  <si>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</si>
  <si>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</si>
  <si>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</si>
  <si>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</si>
  <si>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</si>
  <si>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</si>
  <si>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</si>
  <si>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</si>
  <si>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</si>
  <si>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</si>
  <si>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</si>
  <si>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21 DAYS</t>
  </si>
  <si>
    <t>25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</si>
  <si>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</si>
  <si>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</si>
  <si>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</si>
  <si>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</si>
  <si>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</si>
  <si>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</si>
  <si>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</si>
  <si>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</si>
  <si>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</si>
  <si>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SHANGHAI GUANDONG INTERNATIONAL CONTAINER TERMINAL</t>
  </si>
  <si>
    <t>SHANTOU</t>
  </si>
  <si>
    <t>CNSWA</t>
  </si>
  <si>
    <t>SHANTOU CMPORT GROUP CO., LTD. HUAGANG CONTAINER BRANCH</t>
  </si>
  <si>
    <t>SHEKOU</t>
  </si>
  <si>
    <t>26 DAYS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</si>
  <si>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</si>
  <si>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</si>
  <si>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</si>
  <si>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</si>
  <si>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</si>
  <si>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</si>
  <si>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</si>
  <si>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</si>
  <si>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</si>
  <si>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</si>
  <si>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</si>
  <si>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</si>
  <si>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</si>
  <si>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</si>
  <si>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</si>
  <si>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</si>
  <si>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</si>
  <si>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</si>
  <si>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</si>
  <si>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</si>
  <si>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</si>
  <si>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</si>
  <si>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</si>
  <si>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</si>
  <si>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</si>
  <si>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</si>
  <si>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</si>
  <si>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</si>
  <si>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</si>
  <si>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</si>
  <si>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</si>
  <si>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</si>
  <si>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</si>
  <si>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</si>
  <si>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</si>
  <si>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</si>
  <si>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</si>
  <si>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</si>
  <si>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</si>
  <si>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</si>
  <si>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</si>
  <si>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</si>
  <si>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</si>
  <si>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</si>
  <si>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</si>
  <si>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</si>
  <si>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</si>
  <si>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</si>
  <si>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</si>
  <si>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</si>
  <si>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</si>
  <si>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</si>
  <si>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</si>
  <si>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</si>
  <si>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</si>
  <si>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</si>
  <si>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</si>
  <si>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</si>
  <si>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</si>
  <si>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</si>
  <si>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</si>
  <si>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</si>
  <si>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</si>
  <si>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</si>
  <si>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</si>
  <si>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</si>
  <si>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</si>
  <si>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</si>
  <si>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</si>
  <si>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</si>
  <si>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</si>
  <si>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</si>
  <si>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</si>
  <si>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</si>
  <si>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</si>
  <si>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</si>
  <si>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</si>
  <si>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</si>
  <si>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</si>
  <si>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</si>
  <si>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</si>
  <si>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</si>
  <si>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</si>
  <si>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</si>
  <si>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</si>
  <si>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</si>
  <si>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</si>
  <si>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</si>
  <si>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</si>
  <si>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</si>
  <si>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</si>
  <si>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</si>
  <si>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</si>
  <si>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</si>
  <si>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</si>
  <si>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</si>
  <si>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</si>
  <si>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</si>
  <si>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</si>
  <si>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</si>
  <si>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</si>
  <si>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</si>
  <si>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</si>
  <si>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</si>
  <si>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</si>
  <si>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</si>
  <si>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</si>
  <si>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</si>
  <si>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</si>
  <si>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</si>
  <si>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</si>
  <si>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</si>
  <si>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</si>
  <si>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</si>
  <si>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</si>
  <si>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</si>
  <si>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</si>
  <si>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</si>
  <si>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</si>
  <si>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</si>
  <si>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</si>
  <si>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</si>
  <si>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</si>
  <si>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</si>
  <si>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</si>
  <si>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</si>
  <si>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</si>
  <si>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</si>
  <si>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</si>
  <si>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</si>
  <si>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</si>
  <si>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</si>
  <si>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</si>
  <si>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</si>
  <si>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</si>
  <si>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</si>
  <si>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</si>
  <si>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</si>
  <si>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</si>
  <si>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15 DAYS</t>
  </si>
  <si>
    <t>20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</si>
  <si>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</si>
  <si>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</si>
  <si>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</si>
  <si>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</si>
  <si>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</si>
  <si>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</si>
  <si>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</si>
  <si>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</si>
  <si>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</si>
  <si>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</si>
  <si>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</si>
  <si>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</si>
  <si>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</si>
  <si>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</si>
  <si>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</si>
  <si>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</si>
  <si>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</si>
  <si>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</si>
  <si>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</si>
  <si>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</si>
  <si>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</si>
  <si>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</si>
  <si>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</si>
  <si>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</si>
  <si>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</si>
  <si>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</si>
  <si>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</si>
  <si>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</si>
  <si>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</si>
  <si>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</si>
  <si>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</si>
  <si>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</si>
  <si>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</si>
  <si>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</si>
  <si>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</si>
  <si>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</si>
  <si>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</si>
  <si>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</si>
  <si>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</si>
  <si>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</si>
  <si>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</si>
  <si>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</si>
  <si>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</si>
  <si>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</si>
  <si>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</si>
  <si>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</si>
  <si>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</si>
  <si>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</si>
  <si>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</si>
  <si>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</si>
  <si>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</si>
  <si>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</si>
  <si>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</si>
  <si>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</si>
  <si>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</si>
  <si>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</si>
  <si>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</si>
  <si>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</si>
  <si>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</si>
  <si>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</si>
  <si>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</si>
  <si>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</si>
  <si>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</si>
  <si>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</si>
  <si>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</si>
  <si>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</si>
  <si>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</si>
  <si>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</si>
  <si>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</si>
  <si>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</si>
  <si>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</si>
  <si>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</si>
  <si>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</si>
  <si>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</si>
  <si>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</si>
  <si>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</si>
  <si>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</si>
  <si>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</si>
  <si>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</si>
  <si>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</si>
  <si>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</si>
  <si>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</si>
  <si>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</si>
  <si>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</si>
  <si>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</si>
  <si>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</si>
  <si>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</si>
  <si>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</si>
  <si>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</si>
  <si>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</si>
  <si>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</si>
  <si>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</si>
  <si>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</si>
  <si>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</si>
  <si>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</si>
  <si>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</si>
  <si>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</si>
  <si>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HK549R</t>
  </si>
  <si>
    <t xml:space="preserve"> MSC HAILEY ANN III</t>
  </si>
  <si>
    <t>HK550R</t>
  </si>
  <si>
    <t>HK551R</t>
  </si>
  <si>
    <t>HK552R</t>
  </si>
  <si>
    <t>HK601R</t>
  </si>
  <si>
    <t>HK602R</t>
  </si>
  <si>
    <t>HK603R</t>
  </si>
  <si>
    <t>HK604R</t>
  </si>
  <si>
    <t xml:space="preserve"> MSC TRADER II</t>
  </si>
  <si>
    <t>HK605R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</si>
  <si>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</si>
  <si>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</si>
  <si>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</si>
  <si>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</si>
  <si>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</si>
  <si>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</si>
  <si>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</si>
  <si>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</si>
  <si>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</si>
  <si>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</si>
  <si>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</si>
  <si>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</si>
  <si>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</si>
  <si>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</si>
  <si>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</si>
  <si>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</si>
  <si>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</si>
  <si>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</si>
  <si>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</si>
  <si>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</si>
  <si>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</si>
  <si>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</si>
  <si>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</si>
  <si>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</si>
  <si>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</si>
  <si>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</si>
  <si>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</si>
  <si>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</si>
  <si>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</si>
  <si>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</si>
  <si>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</si>
  <si>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</si>
  <si>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</si>
  <si>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</si>
  <si>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</si>
  <si>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</si>
  <si>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</si>
  <si>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</si>
  <si>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</si>
  <si>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</si>
  <si>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</si>
  <si>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</si>
  <si>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</si>
  <si>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</si>
  <si>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</si>
  <si>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</si>
  <si>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</si>
  <si>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</si>
  <si>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</si>
  <si>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</si>
  <si>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</si>
  <si>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</si>
  <si>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</si>
  <si>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</si>
  <si>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</si>
  <si>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</si>
  <si>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</si>
  <si>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</si>
  <si>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</si>
  <si>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</si>
  <si>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</si>
  <si>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</si>
  <si>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</si>
  <si>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</si>
  <si>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</si>
  <si>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</si>
  <si>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</si>
  <si>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</si>
  <si>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</si>
  <si>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</si>
  <si>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</si>
  <si>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</si>
  <si>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</si>
  <si>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</si>
  <si>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</si>
  <si>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</si>
  <si>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</si>
  <si>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</si>
  <si>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</si>
  <si>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</si>
  <si>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</si>
  <si>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</si>
  <si>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</si>
  <si>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</si>
  <si>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</si>
  <si>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</si>
  <si>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</si>
  <si>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</si>
  <si>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</si>
  <si>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</si>
  <si>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</si>
  <si>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</si>
  <si>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</si>
  <si>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</si>
  <si>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</si>
  <si>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</si>
  <si>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</si>
  <si>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</si>
  <si>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</si>
  <si>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</si>
  <si>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</si>
  <si>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</si>
  <si>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</si>
  <si>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</si>
  <si>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</si>
  <si>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</si>
  <si>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</si>
  <si>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</si>
  <si>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</si>
  <si>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</si>
  <si>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</si>
  <si>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</si>
  <si>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</si>
  <si>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</si>
  <si>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</si>
  <si>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</si>
  <si>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</si>
  <si>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</si>
  <si>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</si>
  <si>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</si>
  <si>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</si>
  <si>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</si>
  <si>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</si>
  <si>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</si>
  <si>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</si>
  <si>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</si>
  <si>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</si>
  <si>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</si>
  <si>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</si>
  <si>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</si>
  <si>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</si>
  <si>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</si>
  <si>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</si>
  <si>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</si>
  <si>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</si>
  <si>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</si>
  <si>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</si>
  <si>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</si>
  <si>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</si>
  <si>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</si>
  <si>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</si>
  <si>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</si>
  <si>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</si>
  <si>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</si>
  <si>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</si>
  <si>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</si>
  <si>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</si>
  <si>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</si>
  <si>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</si>
  <si>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</si>
  <si>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</si>
  <si>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</si>
  <si>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</si>
  <si>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</si>
  <si>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</si>
  <si>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</si>
  <si>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</si>
  <si>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</si>
  <si>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</si>
  <si>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</si>
  <si>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</si>
  <si>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</si>
  <si>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</si>
  <si>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</si>
  <si>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</si>
  <si>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</si>
  <si>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</si>
  <si>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</si>
  <si>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</si>
  <si>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</si>
  <si>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</si>
  <si>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</si>
  <si>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</si>
  <si>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</si>
  <si>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</si>
  <si>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</si>
  <si>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</si>
  <si>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</si>
  <si>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</si>
  <si>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</si>
  <si>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</si>
  <si>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</si>
  <si>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</si>
  <si>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</si>
  <si>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</si>
  <si>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</si>
  <si>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</si>
  <si>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</si>
  <si>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</si>
  <si>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</si>
  <si>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</si>
  <si>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</si>
  <si>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</si>
  <si>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</si>
  <si>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</si>
  <si>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</si>
  <si>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</si>
  <si>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</si>
  <si>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</si>
  <si>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</si>
  <si>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</si>
  <si>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</si>
  <si>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</si>
  <si>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</si>
  <si>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</si>
  <si>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</si>
  <si>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</si>
  <si>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</si>
  <si>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</si>
  <si>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</si>
  <si>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</si>
  <si>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</si>
  <si>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</si>
  <si>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</si>
  <si>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</si>
  <si>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</si>
  <si>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</si>
  <si>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</si>
  <si>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</si>
  <si>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</si>
  <si>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</si>
  <si>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</si>
  <si>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</si>
  <si>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</si>
  <si>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</si>
  <si>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</si>
  <si>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</si>
  <si>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</si>
  <si>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</si>
  <si>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</si>
  <si>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</si>
  <si>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</si>
  <si>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</si>
  <si>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</si>
  <si>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</si>
  <si>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</si>
  <si>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</si>
  <si>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</si>
  <si>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</si>
  <si>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</si>
  <si>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</si>
  <si>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</si>
  <si>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</si>
  <si>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</si>
  <si>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</si>
  <si>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</si>
  <si>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</si>
  <si>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</si>
  <si>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</si>
  <si>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</si>
  <si>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</si>
  <si>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</si>
  <si>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</si>
  <si>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</si>
  <si>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</si>
  <si>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</si>
  <si>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</si>
  <si>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</si>
  <si>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</si>
  <si>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</si>
  <si>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</si>
  <si>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</si>
  <si>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</si>
  <si>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</si>
  <si>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</si>
  <si>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</si>
  <si>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</si>
  <si>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</si>
  <si>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</si>
  <si>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</si>
  <si>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</si>
  <si>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</si>
  <si>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</si>
  <si>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</si>
  <si>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</si>
  <si>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</si>
  <si>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</si>
  <si>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</si>
  <si>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</si>
  <si>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</si>
  <si>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</si>
  <si>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</si>
  <si>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</si>
  <si>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</si>
  <si>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</si>
  <si>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</si>
  <si>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</si>
  <si>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</si>
  <si>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</si>
  <si>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</si>
  <si>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</si>
  <si>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</si>
  <si>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</si>
  <si>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</si>
  <si>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</si>
  <si>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</si>
  <si>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</si>
  <si>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</si>
  <si>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</si>
  <si>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</si>
  <si>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</si>
  <si>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</si>
  <si>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</si>
  <si>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</si>
  <si>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</si>
  <si>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</si>
  <si>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</si>
  <si>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</si>
  <si>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</si>
  <si>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</si>
  <si>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</si>
  <si>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</si>
  <si>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</si>
  <si>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</si>
  <si>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</si>
  <si>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</si>
  <si>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</si>
  <si>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</si>
  <si>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</si>
  <si>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</si>
  <si>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</si>
  <si>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</si>
  <si>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</si>
  <si>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</si>
  <si>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</si>
  <si>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</si>
  <si>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</si>
  <si>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</si>
  <si>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</si>
  <si>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</si>
  <si>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</si>
  <si>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</si>
  <si>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</si>
  <si>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</si>
  <si>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</si>
  <si>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</si>
  <si>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</si>
  <si>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</si>
  <si>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</si>
  <si>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</si>
  <si>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</si>
  <si>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</si>
  <si>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</si>
  <si>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</si>
  <si>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</si>
  <si>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</si>
  <si>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</si>
  <si>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</si>
  <si>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</si>
  <si>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</si>
  <si>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</si>
  <si>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</si>
  <si>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</si>
  <si>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</si>
  <si>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</si>
  <si>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</si>
  <si>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</si>
  <si>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</si>
  <si>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</si>
  <si>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</si>
  <si>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</si>
  <si>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</si>
  <si>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</si>
  <si>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</si>
  <si>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</si>
  <si>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</si>
  <si>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</si>
  <si>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</si>
  <si>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</si>
  <si>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</si>
  <si>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</si>
  <si>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</si>
  <si>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</si>
  <si>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</si>
  <si>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</si>
  <si>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</si>
  <si>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</si>
  <si>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</si>
  <si>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</si>
  <si>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</si>
  <si>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</si>
  <si>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</si>
  <si>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</si>
  <si>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</si>
  <si>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</si>
  <si>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</si>
  <si>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</si>
  <si>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</si>
  <si>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</si>
  <si>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</si>
  <si>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</si>
  <si>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</si>
  <si>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</si>
  <si>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</si>
  <si>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</si>
  <si>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</si>
  <si>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</si>
  <si>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</si>
  <si>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</si>
  <si>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</si>
  <si>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</si>
  <si>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</si>
  <si>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</si>
  <si>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</si>
  <si>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</si>
  <si>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</si>
  <si>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</si>
  <si>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</si>
  <si>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</si>
  <si>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</si>
  <si>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</si>
  <si>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</si>
  <si>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</si>
  <si>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</si>
  <si>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</si>
  <si>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</si>
  <si>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</si>
  <si>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</si>
  <si>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</si>
  <si>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</si>
  <si>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</si>
  <si>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</si>
  <si>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</si>
  <si>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</si>
  <si>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</si>
  <si>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</si>
  <si>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</si>
  <si>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</si>
  <si>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</si>
  <si>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</si>
  <si>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</si>
  <si>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</si>
  <si>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</si>
  <si>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</si>
  <si>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</si>
  <si>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</si>
  <si>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</si>
  <si>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</si>
  <si>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</si>
  <si>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</si>
  <si>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</si>
  <si>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</si>
  <si>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</si>
  <si>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</si>
  <si>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</si>
  <si>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</si>
  <si>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</si>
  <si>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</si>
  <si>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</si>
  <si>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</si>
  <si>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</si>
  <si>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</si>
  <si>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</si>
  <si>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</si>
  <si>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</si>
  <si>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</si>
  <si>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</si>
  <si>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</si>
  <si>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</si>
  <si>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</si>
  <si>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</si>
  <si>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</si>
  <si>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</si>
  <si>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</si>
  <si>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</si>
  <si>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</si>
  <si>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</si>
  <si>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</si>
  <si>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</si>
  <si>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</si>
  <si>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</si>
  <si>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</si>
  <si>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</si>
  <si>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</si>
  <si>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</si>
  <si>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</si>
  <si>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</si>
  <si>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</si>
  <si>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</si>
  <si>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</si>
  <si>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</si>
  <si>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</si>
  <si>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</si>
  <si>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</si>
  <si>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</si>
  <si>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</si>
  <si>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</si>
  <si>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</si>
  <si>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</si>
  <si>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</si>
  <si>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</si>
  <si>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</si>
  <si>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</si>
  <si>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</si>
  <si>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</si>
  <si>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</si>
  <si>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</si>
  <si>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</si>
  <si>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</si>
  <si>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</si>
  <si>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</si>
  <si>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</si>
  <si>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</si>
  <si>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</si>
  <si>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</si>
  <si>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</si>
  <si>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</si>
  <si>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</si>
  <si>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</si>
  <si>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</si>
  <si>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</si>
  <si>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</si>
  <si>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</si>
  <si>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</si>
  <si>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</si>
  <si>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</si>
  <si>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</si>
  <si>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</si>
  <si>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</si>
  <si>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</si>
  <si>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</si>
  <si>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</si>
  <si>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</si>
  <si>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</si>
  <si>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</si>
  <si>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</si>
  <si>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</si>
  <si>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</si>
  <si>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</si>
  <si>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</si>
  <si>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</si>
  <si>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</si>
  <si>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</si>
  <si>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</si>
  <si>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</si>
  <si>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</si>
  <si>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</si>
  <si>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</si>
  <si>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</si>
  <si>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</si>
  <si>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</si>
  <si>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</si>
  <si>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</si>
  <si>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</si>
  <si>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>SB602R</t>
  </si>
  <si>
    <t>SB603R</t>
  </si>
  <si>
    <t>SB604R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</si>
  <si>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</si>
  <si>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</si>
  <si>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</si>
  <si>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</si>
  <si>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</si>
  <si>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</si>
  <si>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</si>
  <si>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</si>
  <si>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</si>
  <si>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</si>
  <si>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</si>
  <si>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</si>
  <si>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</si>
  <si>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</si>
  <si>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</si>
  <si>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</si>
  <si>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</si>
  <si>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</si>
  <si>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</si>
  <si>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</si>
  <si>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</si>
  <si>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</si>
  <si>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</si>
  <si>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</si>
  <si>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</si>
  <si>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</si>
  <si>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</si>
  <si>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</si>
  <si>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</si>
  <si>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</si>
  <si>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</si>
  <si>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</si>
  <si>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</si>
  <si>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</si>
  <si>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</si>
  <si>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</si>
  <si>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</si>
  <si>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</si>
  <si>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</si>
  <si>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</si>
  <si>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</si>
  <si>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</si>
  <si>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</si>
  <si>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</si>
  <si>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</si>
  <si>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</si>
  <si>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</si>
  <si>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</si>
  <si>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</si>
  <si>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</si>
  <si>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</si>
  <si>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</si>
  <si>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</si>
  <si>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</si>
  <si>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</si>
  <si>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</si>
  <si>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</si>
  <si>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</si>
  <si>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</si>
  <si>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</si>
  <si>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</si>
  <si>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</si>
  <si>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</si>
  <si>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</si>
  <si>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</si>
  <si>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</si>
  <si>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</si>
  <si>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</si>
  <si>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</si>
  <si>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</si>
  <si>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</si>
  <si>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</si>
  <si>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</si>
  <si>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</si>
  <si>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</si>
  <si>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</si>
  <si>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</si>
  <si>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</si>
  <si>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</si>
  <si>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</si>
  <si>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</si>
  <si>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</si>
  <si>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</si>
  <si>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</si>
  <si>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</si>
  <si>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</si>
  <si>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</si>
  <si>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</si>
  <si>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</si>
  <si>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</si>
  <si>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</si>
  <si>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</si>
  <si>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</si>
  <si>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</si>
  <si>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</si>
  <si>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</si>
  <si>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</si>
  <si>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</si>
  <si>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</si>
  <si>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</si>
  <si>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</si>
  <si>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</si>
  <si>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</si>
  <si>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</si>
  <si>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</si>
  <si>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</si>
  <si>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</si>
  <si>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</si>
  <si>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</si>
  <si>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</si>
  <si>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</si>
  <si>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</si>
  <si>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</si>
  <si>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</si>
  <si>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</si>
  <si>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</si>
  <si>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</si>
  <si>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</si>
  <si>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</si>
  <si>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</si>
  <si>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</si>
  <si>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</si>
  <si>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</si>
  <si>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</si>
  <si>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</si>
  <si>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</si>
  <si>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</si>
  <si>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</si>
  <si>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</si>
  <si>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</si>
  <si>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</si>
  <si>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</si>
  <si>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</si>
  <si>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</si>
  <si>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</si>
  <si>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</si>
  <si>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</si>
  <si>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</si>
  <si>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</si>
  <si>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</si>
  <si>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</si>
  <si>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</si>
  <si>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</si>
  <si>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</si>
  <si>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</si>
  <si>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</si>
  <si>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</si>
  <si>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</si>
  <si>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</si>
  <si>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</si>
  <si>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</si>
  <si>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</si>
  <si>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</si>
  <si>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</si>
  <si>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</si>
  <si>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</si>
  <si>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</si>
  <si>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</si>
  <si>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</si>
  <si>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</si>
  <si>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</si>
  <si>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</si>
  <si>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</si>
  <si>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</si>
  <si>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</si>
  <si>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</si>
  <si>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</si>
  <si>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</si>
  <si>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</si>
  <si>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</si>
  <si>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</si>
  <si>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</si>
  <si>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</si>
  <si>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</si>
  <si>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</si>
  <si>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</si>
  <si>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</si>
  <si>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</si>
  <si>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</si>
  <si>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</si>
  <si>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</si>
  <si>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</si>
  <si>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</si>
  <si>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</si>
  <si>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</si>
  <si>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</si>
  <si>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</si>
  <si>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</si>
  <si>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</si>
  <si>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</si>
  <si>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</si>
  <si>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</si>
  <si>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</si>
  <si>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</si>
  <si>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</si>
  <si>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</si>
  <si>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</si>
  <si>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</si>
  <si>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</si>
  <si>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</si>
  <si>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</si>
  <si>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</si>
  <si>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</si>
  <si>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</si>
  <si>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</si>
  <si>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</si>
  <si>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</si>
  <si>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</si>
  <si>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</si>
  <si>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</si>
  <si>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</si>
  <si>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</si>
  <si>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</si>
  <si>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</si>
  <si>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</si>
  <si>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</si>
  <si>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</si>
  <si>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</si>
  <si>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</si>
  <si>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</si>
  <si>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</si>
  <si>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</si>
  <si>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</si>
  <si>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</si>
  <si>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</si>
  <si>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</si>
  <si>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</si>
  <si>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</si>
  <si>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</si>
  <si>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</si>
  <si>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</si>
  <si>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</si>
  <si>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</si>
  <si>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</si>
  <si>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</si>
  <si>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</si>
  <si>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</si>
  <si>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</si>
  <si>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</si>
  <si>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</si>
  <si>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</si>
  <si>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</si>
  <si>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</si>
  <si>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</si>
  <si>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</si>
  <si>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</si>
  <si>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</si>
  <si>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</si>
  <si>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</si>
  <si>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</si>
  <si>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</si>
  <si>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</si>
  <si>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</si>
  <si>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</si>
  <si>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</si>
  <si>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</si>
  <si>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</si>
  <si>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</si>
  <si>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</si>
  <si>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</si>
  <si>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</si>
  <si>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</si>
  <si>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</si>
  <si>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</si>
  <si>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</si>
  <si>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</si>
  <si>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</si>
  <si>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</si>
  <si>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</si>
  <si>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</si>
  <si>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</si>
  <si>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</si>
  <si>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</si>
  <si>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</si>
  <si>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</si>
  <si>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</si>
  <si>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</si>
  <si>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</si>
  <si>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</si>
  <si>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</si>
  <si>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</si>
  <si>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</si>
  <si>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</si>
  <si>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</si>
  <si>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</si>
  <si>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</si>
  <si>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</si>
  <si>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</si>
  <si>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</si>
  <si>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</si>
  <si>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</si>
  <si>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</si>
  <si>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</si>
  <si>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</si>
  <si>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</si>
  <si>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</si>
  <si>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</si>
  <si>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</si>
  <si>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</si>
  <si>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</si>
  <si>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</si>
  <si>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</si>
  <si>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</si>
  <si>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</si>
  <si>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</si>
  <si>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</si>
  <si>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</si>
  <si>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</si>
  <si>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</si>
  <si>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</si>
  <si>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</si>
  <si>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</si>
  <si>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</si>
  <si>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</si>
  <si>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</si>
  <si>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</si>
  <si>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</si>
  <si>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</si>
  <si>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</si>
  <si>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</si>
  <si>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</si>
  <si>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</si>
  <si>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</si>
  <si>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</si>
  <si>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</si>
  <si>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</si>
  <si>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</si>
  <si>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</si>
  <si>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</si>
  <si>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</si>
  <si>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</si>
  <si>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</si>
  <si>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</si>
  <si>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</si>
  <si>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</si>
  <si>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</si>
  <si>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</si>
  <si>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</si>
  <si>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</si>
  <si>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</si>
  <si>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</si>
  <si>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</si>
  <si>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</si>
  <si>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</si>
  <si>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</si>
  <si>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</si>
  <si>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</si>
  <si>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</si>
  <si>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</si>
  <si>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</si>
  <si>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</si>
  <si>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</si>
  <si>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</si>
  <si>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</si>
  <si>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</si>
  <si>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</si>
  <si>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</si>
  <si>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</si>
  <si>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</si>
  <si>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</si>
  <si>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</si>
  <si>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</si>
  <si>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</si>
  <si>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</si>
  <si>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</si>
  <si>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</si>
  <si>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</si>
  <si>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</si>
  <si>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</si>
  <si>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</si>
  <si>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</si>
  <si>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</si>
  <si>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</si>
  <si>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</si>
  <si>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</si>
  <si>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</si>
  <si>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</si>
  <si>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</si>
  <si>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</si>
  <si>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</si>
  <si>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</si>
  <si>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</si>
  <si>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</si>
  <si>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</si>
  <si>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</si>
  <si>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</si>
  <si>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</si>
  <si>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</si>
  <si>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</si>
  <si>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</si>
  <si>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</si>
  <si>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</si>
  <si>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</si>
  <si>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</si>
  <si>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</si>
  <si>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</si>
  <si>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</si>
  <si>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</si>
  <si>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</si>
  <si>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</si>
  <si>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</si>
  <si>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</si>
  <si>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</si>
  <si>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</si>
  <si>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</si>
  <si>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</si>
  <si>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</si>
  <si>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</si>
  <si>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</si>
  <si>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</si>
  <si>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</si>
  <si>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</si>
  <si>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</si>
  <si>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</si>
  <si>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</si>
  <si>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</si>
  <si>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</si>
  <si>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</si>
  <si>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</si>
  <si>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</si>
  <si>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</si>
  <si>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</si>
  <si>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</si>
  <si>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</si>
  <si>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</si>
  <si>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</si>
  <si>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</si>
  <si>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</si>
  <si>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</si>
  <si>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</si>
  <si>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</si>
  <si>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</si>
  <si>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</si>
  <si>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</si>
  <si>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</si>
  <si>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</si>
  <si>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</si>
  <si>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</si>
  <si>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</si>
  <si>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</si>
  <si>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</si>
  <si>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</si>
  <si>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</si>
  <si>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</si>
  <si>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</si>
  <si>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</si>
  <si>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</si>
  <si>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</si>
  <si>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</si>
  <si>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</si>
  <si>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</si>
  <si>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</si>
  <si>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</si>
  <si>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</si>
  <si>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</si>
  <si>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</si>
  <si>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</si>
  <si>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</si>
  <si>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</si>
  <si>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</si>
  <si>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</si>
  <si>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</si>
  <si>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</si>
  <si>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</si>
  <si>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</si>
  <si>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</si>
  <si>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</si>
  <si>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</si>
  <si>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</si>
  <si>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</si>
  <si>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</si>
  <si>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</si>
  <si>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</si>
  <si>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</si>
  <si>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</si>
  <si>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</si>
  <si>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</si>
  <si>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</si>
  <si>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</si>
  <si>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</si>
  <si>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</si>
  <si>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</si>
  <si>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</si>
  <si>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</si>
  <si>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</si>
  <si>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</si>
  <si>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</si>
  <si>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</si>
  <si>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</si>
  <si>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</si>
  <si>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</si>
  <si>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</si>
  <si>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</si>
  <si>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</si>
  <si>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</si>
  <si>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</si>
  <si>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</si>
  <si>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</si>
  <si>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</si>
  <si>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</si>
  <si>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</si>
  <si>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</si>
  <si>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</si>
  <si>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</si>
  <si>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</si>
  <si>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</si>
  <si>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</si>
  <si>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</si>
  <si>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</si>
  <si>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</si>
  <si>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</si>
  <si>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</si>
  <si>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</si>
  <si>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</si>
  <si>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</si>
  <si>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</si>
  <si>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</si>
  <si>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</si>
  <si>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</si>
  <si>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</si>
  <si>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</si>
  <si>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</si>
  <si>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</si>
  <si>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</si>
  <si>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</si>
  <si>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</si>
  <si>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</si>
  <si>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</si>
  <si>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</si>
  <si>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</si>
  <si>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</si>
  <si>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</si>
  <si>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</si>
  <si>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</si>
  <si>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</si>
  <si>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</si>
  <si>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</si>
  <si>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</si>
  <si>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</si>
  <si>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</si>
  <si>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</si>
  <si>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</si>
  <si>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</si>
  <si>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</si>
  <si>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</si>
  <si>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</si>
  <si>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</si>
  <si>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</si>
  <si>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</si>
  <si>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</si>
  <si>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</si>
  <si>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</si>
  <si>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</si>
  <si>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</si>
  <si>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</si>
  <si>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</si>
  <si>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</si>
  <si>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</si>
  <si>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</si>
  <si>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</si>
  <si>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</si>
  <si>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</si>
  <si>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</si>
  <si>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</si>
  <si>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</si>
  <si>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</si>
  <si>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</si>
  <si>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</si>
  <si>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</si>
  <si>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</si>
  <si>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</si>
  <si>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</si>
  <si>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</si>
  <si>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</si>
  <si>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</si>
  <si>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</si>
  <si>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</si>
  <si>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</si>
  <si>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</si>
  <si>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</si>
  <si>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</si>
  <si>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</si>
  <si>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</si>
  <si>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</si>
  <si>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</si>
  <si>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</si>
  <si>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</si>
  <si>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</si>
  <si>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</si>
  <si>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</si>
  <si>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</si>
  <si>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</si>
  <si>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</si>
  <si>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</si>
  <si>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</si>
  <si>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</si>
  <si>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</si>
  <si>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</si>
  <si>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</si>
  <si>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</si>
  <si>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</si>
  <si>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</si>
  <si>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</si>
  <si>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</si>
  <si>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</si>
  <si>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</si>
  <si>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</si>
  <si>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</si>
  <si>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</si>
  <si>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</si>
  <si>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</si>
  <si>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</si>
  <si>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</si>
  <si>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</si>
  <si>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</si>
  <si>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</si>
  <si>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</si>
  <si>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</si>
  <si>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</si>
  <si>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</si>
  <si>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</si>
  <si>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</si>
  <si>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</si>
  <si>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</si>
  <si>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</si>
  <si>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</si>
  <si>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</si>
  <si>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</si>
  <si>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</si>
  <si>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</si>
  <si>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</si>
  <si>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</si>
  <si>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</si>
  <si>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</si>
  <si>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</si>
  <si>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</si>
  <si>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</si>
  <si>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</si>
  <si>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</si>
  <si>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</si>
  <si>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</si>
  <si>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</si>
  <si>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</si>
  <si>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</si>
  <si>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</si>
  <si>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</si>
  <si>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</si>
  <si>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</si>
  <si>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</si>
  <si>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</si>
  <si>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</si>
  <si>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</si>
  <si>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</si>
  <si>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</si>
  <si>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</si>
  <si>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</si>
  <si>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</si>
  <si>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</si>
  <si>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</si>
  <si>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</si>
  <si>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</si>
  <si>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</si>
  <si>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</si>
  <si>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</si>
  <si>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</si>
  <si>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</si>
  <si>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</si>
  <si>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</si>
  <si>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</si>
  <si>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</si>
  <si>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</si>
  <si>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</si>
  <si>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</si>
  <si>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</si>
  <si>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</si>
  <si>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</si>
  <si>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</si>
  <si>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</si>
  <si>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</si>
  <si>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</si>
  <si>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</si>
  <si>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</si>
  <si>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</si>
  <si>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</si>
  <si>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</si>
  <si>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</si>
  <si>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</si>
  <si>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</si>
  <si>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</si>
  <si>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</si>
  <si>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</si>
  <si>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</si>
  <si>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</si>
  <si>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</si>
  <si>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</si>
  <si>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</si>
  <si>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</si>
  <si>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</si>
  <si>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</si>
  <si>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</si>
  <si>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</si>
  <si>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</si>
  <si>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</si>
  <si>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</si>
  <si>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</si>
  <si>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</si>
  <si>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</si>
  <si>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</si>
  <si>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</si>
  <si>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</si>
  <si>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</si>
  <si>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</si>
  <si>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</si>
  <si>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</si>
  <si>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</si>
  <si>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</si>
  <si>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</si>
  <si>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</si>
  <si>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MSC TURIN III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</si>
  <si>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</si>
  <si>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</si>
  <si>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</si>
  <si>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</si>
  <si>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</si>
  <si>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</si>
  <si>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</si>
  <si>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</si>
  <si>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</si>
  <si>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</si>
  <si>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</si>
  <si>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</si>
  <si>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</si>
  <si>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</si>
  <si>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</si>
  <si>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</si>
  <si>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</si>
  <si>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</si>
  <si>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</si>
  <si>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</si>
  <si>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</si>
  <si>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</si>
  <si>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</si>
  <si>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</si>
  <si>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</si>
  <si>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</si>
  <si>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</si>
  <si>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</si>
  <si>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</si>
  <si>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</si>
  <si>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</si>
  <si>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</si>
  <si>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</si>
  <si>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</si>
  <si>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</si>
  <si>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</si>
  <si>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</si>
  <si>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</si>
  <si>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</si>
  <si>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</si>
  <si>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</si>
  <si>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</si>
  <si>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</si>
  <si>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</si>
  <si>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</si>
  <si>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</si>
  <si>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</si>
  <si>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</si>
  <si>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</t>
  </si>
  <si>
    <t>HV551A</t>
  </si>
  <si>
    <t xml:space="preserve"> MSC SPARKLE III</t>
  </si>
  <si>
    <t>HV552A</t>
  </si>
  <si>
    <t xml:space="preserve"> MSC VAIGA III</t>
  </si>
  <si>
    <t>HV601A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</si>
  <si>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</si>
  <si>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</si>
  <si>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</si>
  <si>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</si>
  <si>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</si>
  <si>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</si>
  <si>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</si>
  <si>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</si>
  <si>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</si>
  <si>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</si>
  <si>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</si>
  <si>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</si>
  <si>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</si>
  <si>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</si>
  <si>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</si>
  <si>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</si>
  <si>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</si>
  <si>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</si>
  <si>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</si>
  <si>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</si>
  <si>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</si>
  <si>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</si>
  <si>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</si>
  <si>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</si>
  <si>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</si>
  <si>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</si>
  <si>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</si>
  <si>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</si>
  <si>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</si>
  <si>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</si>
  <si>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</si>
  <si>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</si>
  <si>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</si>
  <si>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</si>
  <si>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</si>
  <si>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</si>
  <si>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</si>
  <si>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</si>
  <si>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</si>
  <si>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</si>
  <si>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</si>
  <si>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</si>
  <si>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</si>
  <si>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</si>
  <si>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</si>
  <si>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</si>
  <si>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</si>
  <si>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</si>
  <si>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</si>
  <si>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</si>
  <si>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</si>
  <si>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</si>
  <si>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</si>
  <si>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</si>
  <si>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</si>
  <si>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</si>
  <si>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</si>
  <si>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</si>
  <si>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</si>
  <si>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</si>
  <si>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</si>
  <si>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</si>
  <si>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</si>
  <si>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</si>
  <si>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</si>
  <si>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</si>
  <si>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</si>
  <si>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</si>
  <si>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</si>
  <si>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</si>
  <si>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</si>
  <si>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</si>
  <si>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</si>
  <si>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</si>
  <si>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</si>
  <si>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</si>
  <si>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</si>
  <si>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</si>
  <si>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</si>
  <si>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</si>
  <si>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</si>
  <si>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</si>
  <si>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</si>
  <si>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</si>
  <si>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</si>
  <si>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</si>
  <si>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</si>
  <si>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</si>
  <si>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</si>
  <si>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</si>
  <si>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 xml:space="preserve"> MSC AMEERA III</t>
  </si>
  <si>
    <t>HV601R</t>
  </si>
  <si>
    <t>HV602R</t>
  </si>
  <si>
    <t>HV603R</t>
  </si>
  <si>
    <t>HV604R</t>
  </si>
  <si>
    <t>HV605R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</si>
  <si>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</si>
  <si>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</si>
  <si>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</si>
  <si>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</si>
  <si>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</si>
  <si>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</si>
  <si>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</si>
  <si>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</si>
  <si>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</si>
  <si>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</si>
  <si>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</si>
  <si>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</si>
  <si>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</si>
  <si>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</si>
  <si>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</si>
  <si>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</si>
  <si>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</si>
  <si>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</si>
  <si>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</si>
  <si>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</si>
  <si>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</si>
  <si>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</si>
  <si>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</si>
  <si>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</si>
  <si>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</si>
  <si>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</si>
  <si>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</si>
  <si>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</si>
  <si>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</si>
  <si>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</si>
  <si>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</si>
  <si>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</si>
  <si>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</si>
  <si>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</si>
  <si>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</si>
  <si>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</si>
  <si>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</si>
  <si>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</si>
  <si>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</si>
  <si>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</si>
  <si>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</si>
  <si>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</si>
  <si>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</si>
  <si>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</si>
  <si>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</si>
  <si>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</si>
  <si>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</si>
  <si>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</si>
  <si>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</si>
  <si>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</si>
  <si>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</si>
  <si>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</si>
  <si>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</si>
  <si>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</si>
  <si>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</si>
  <si>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</si>
  <si>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</si>
  <si>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</si>
  <si>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</si>
  <si>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</si>
  <si>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</si>
  <si>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</si>
  <si>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</si>
  <si>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</si>
  <si>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</si>
  <si>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</si>
  <si>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</si>
  <si>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</si>
  <si>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</si>
  <si>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</si>
  <si>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</si>
  <si>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</si>
  <si>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</si>
  <si>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</si>
  <si>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</si>
  <si>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</si>
  <si>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</si>
  <si>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</si>
  <si>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</si>
  <si>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</si>
  <si>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</si>
  <si>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</si>
  <si>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</si>
  <si>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</si>
  <si>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</si>
  <si>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</si>
  <si>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</si>
  <si>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</si>
  <si>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</si>
  <si>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</si>
  <si>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</si>
  <si>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</si>
  <si>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</si>
  <si>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</si>
  <si>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</si>
  <si>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</si>
  <si>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</si>
  <si>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</si>
  <si>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</si>
  <si>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</si>
  <si>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</si>
  <si>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</si>
  <si>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</si>
  <si>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</si>
  <si>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</si>
  <si>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</si>
  <si>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</si>
  <si>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</si>
  <si>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</si>
  <si>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</si>
  <si>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</si>
  <si>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</si>
  <si>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</si>
  <si>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</si>
  <si>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</si>
  <si>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</si>
  <si>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</si>
  <si>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</si>
  <si>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</si>
  <si>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</si>
  <si>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</si>
  <si>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</si>
  <si>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</si>
  <si>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</si>
  <si>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</si>
  <si>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</si>
  <si>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</si>
  <si>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</si>
  <si>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</si>
  <si>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</si>
  <si>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</si>
  <si>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</si>
  <si>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</si>
  <si>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</si>
  <si>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</si>
  <si>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</si>
  <si>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</si>
  <si>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</si>
  <si>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</si>
  <si>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</si>
  <si>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</si>
  <si>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</si>
  <si>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</si>
  <si>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</si>
  <si>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</si>
  <si>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</si>
  <si>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</si>
  <si>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</si>
  <si>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</si>
  <si>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</si>
  <si>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</si>
  <si>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</si>
  <si>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</si>
  <si>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</si>
  <si>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</si>
  <si>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</si>
  <si>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</si>
  <si>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</si>
  <si>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</si>
  <si>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</si>
  <si>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</si>
  <si>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</si>
  <si>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</si>
  <si>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</si>
  <si>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</si>
  <si>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</si>
  <si>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</si>
  <si>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</si>
  <si>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</si>
  <si>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</si>
  <si>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</si>
  <si>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</si>
  <si>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</si>
  <si>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</si>
  <si>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</si>
  <si>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</si>
  <si>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</si>
  <si>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</si>
  <si>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</si>
  <si>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</si>
  <si>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</si>
  <si>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</si>
  <si>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</si>
  <si>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</si>
  <si>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</si>
  <si>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</si>
  <si>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</si>
  <si>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</si>
  <si>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</si>
  <si>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</si>
  <si>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</si>
  <si>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</si>
  <si>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</si>
  <si>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</si>
  <si>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</si>
  <si>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</si>
  <si>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</si>
  <si>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</si>
  <si>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 xml:space="preserve">TBN 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</si>
  <si>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</si>
  <si>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</si>
  <si>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</si>
  <si>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</si>
  <si>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</si>
  <si>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</si>
  <si>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</si>
  <si>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</si>
  <si>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</si>
  <si>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</si>
  <si>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</si>
  <si>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</si>
  <si>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</si>
  <si>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</si>
  <si>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</si>
  <si>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</si>
  <si>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</si>
  <si>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</si>
  <si>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</si>
  <si>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</si>
  <si>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</si>
  <si>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</si>
  <si>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</si>
  <si>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</si>
  <si>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</si>
  <si>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</si>
  <si>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</si>
  <si>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</si>
  <si>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</si>
  <si>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</si>
  <si>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</si>
  <si>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</si>
  <si>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</si>
  <si>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</si>
  <si>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</si>
  <si>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</si>
  <si>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</si>
  <si>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</si>
  <si>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</si>
  <si>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</si>
  <si>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</si>
  <si>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</si>
  <si>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</si>
  <si>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</si>
  <si>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</si>
  <si>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</si>
  <si>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</si>
  <si>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</si>
  <si>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</si>
  <si>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</si>
  <si>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</si>
  <si>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</si>
  <si>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</si>
  <si>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</si>
  <si>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</si>
  <si>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</si>
  <si>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</si>
  <si>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</si>
  <si>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</si>
  <si>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</si>
  <si>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</si>
  <si>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</si>
  <si>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</si>
  <si>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</si>
  <si>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</si>
  <si>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</si>
  <si>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</si>
  <si>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</si>
  <si>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</si>
  <si>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</si>
  <si>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</si>
  <si>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</si>
  <si>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</si>
  <si>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</si>
  <si>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</si>
  <si>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</si>
  <si>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</si>
  <si>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</si>
  <si>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</si>
  <si>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</si>
  <si>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</si>
  <si>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</si>
  <si>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</si>
  <si>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</si>
  <si>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</t>
  </si>
  <si>
    <t xml:space="preserve"> MSC HANISHA III</t>
  </si>
  <si>
    <t>HD549R</t>
  </si>
  <si>
    <t>MSC HANISHA III / MSC CARLA III</t>
  </si>
  <si>
    <t>HD550R</t>
  </si>
  <si>
    <t>HD551R</t>
  </si>
  <si>
    <t>HD552R</t>
  </si>
  <si>
    <t xml:space="preserve"> MSC CARLA III</t>
  </si>
  <si>
    <t>HD601R</t>
  </si>
  <si>
    <t xml:space="preserve"> MSC CAPE III</t>
  </si>
  <si>
    <t>HD602R</t>
  </si>
  <si>
    <t>HD603R</t>
  </si>
  <si>
    <t>HD604R</t>
  </si>
  <si>
    <t>HD605R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</si>
  <si>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</si>
  <si>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</si>
  <si>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</si>
  <si>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</si>
  <si>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</si>
  <si>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</si>
  <si>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</si>
  <si>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 MSC ALYSSA</t>
  </si>
  <si>
    <t>HR547A</t>
  </si>
  <si>
    <t>MSC CAIRO IV</t>
  </si>
  <si>
    <t>MSC ROWAN</t>
  </si>
  <si>
    <t>HR548A</t>
  </si>
  <si>
    <t>MSC MATTINA</t>
  </si>
  <si>
    <t xml:space="preserve">MSC CAIRO IV </t>
  </si>
  <si>
    <t>HR549A</t>
  </si>
  <si>
    <t>HR550A</t>
  </si>
  <si>
    <t>HR551A</t>
  </si>
  <si>
    <t>HR552A</t>
  </si>
  <si>
    <t>HR601A</t>
  </si>
  <si>
    <t xml:space="preserve"> MSC ROWAN</t>
  </si>
  <si>
    <t>HR602A</t>
  </si>
  <si>
    <t>HR548R</t>
  </si>
  <si>
    <t>HR549R</t>
  </si>
  <si>
    <t>HR550R</t>
  </si>
  <si>
    <t>HR551R</t>
  </si>
  <si>
    <t>HR552R</t>
  </si>
  <si>
    <t xml:space="preserve"> MSC CAIRO IV</t>
  </si>
  <si>
    <t>HR601R</t>
  </si>
  <si>
    <t>HR602R</t>
  </si>
  <si>
    <t>HR603R</t>
  </si>
  <si>
    <t>HR604R</t>
  </si>
  <si>
    <t>HR605R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</si>
  <si>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</si>
  <si>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</si>
  <si>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</si>
  <si>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</si>
  <si>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</si>
  <si>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</si>
  <si>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</si>
  <si>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</si>
  <si>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</si>
  <si>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</si>
  <si>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</si>
  <si>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</si>
  <si>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</si>
  <si>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</si>
  <si>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</si>
  <si>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</si>
  <si>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</si>
  <si>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</si>
  <si>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</si>
  <si>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</si>
  <si>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</si>
  <si>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</si>
  <si>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</si>
  <si>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</si>
  <si>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</si>
  <si>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</si>
  <si>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</si>
  <si>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</si>
  <si>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</si>
  <si>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</si>
  <si>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</si>
  <si>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</si>
  <si>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</si>
  <si>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</si>
  <si>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</si>
  <si>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</si>
  <si>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</si>
  <si>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</si>
  <si>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</si>
  <si>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</si>
  <si>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</si>
  <si>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</si>
  <si>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</si>
  <si>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</si>
  <si>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</si>
  <si>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</si>
  <si>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</si>
  <si>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</si>
  <si>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</si>
  <si>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</si>
  <si>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</si>
  <si>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</si>
  <si>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</si>
  <si>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</si>
  <si>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</si>
  <si>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</si>
  <si>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</si>
  <si>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</si>
  <si>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</si>
  <si>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</si>
  <si>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</si>
  <si>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</si>
  <si>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</si>
  <si>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</si>
  <si>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</si>
  <si>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</si>
  <si>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</si>
  <si>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</si>
  <si>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</si>
  <si>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</si>
  <si>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</si>
  <si>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</si>
  <si>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</si>
  <si>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</si>
  <si>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</si>
  <si>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</si>
  <si>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</si>
  <si>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</si>
  <si>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</si>
  <si>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</si>
  <si>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</si>
  <si>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</si>
  <si>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</si>
  <si>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</si>
  <si>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</si>
  <si>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</si>
  <si>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</si>
  <si>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</si>
  <si>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</si>
  <si>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</si>
  <si>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</si>
  <si>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</si>
  <si>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</si>
  <si>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</si>
  <si>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</si>
  <si>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</si>
  <si>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</si>
  <si>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</si>
  <si>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</si>
  <si>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</si>
  <si>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</si>
  <si>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</si>
  <si>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</si>
  <si>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</si>
  <si>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</si>
  <si>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</si>
  <si>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</si>
  <si>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</si>
  <si>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</si>
  <si>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</si>
  <si>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</si>
  <si>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</si>
  <si>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</si>
  <si>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</si>
  <si>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</si>
  <si>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</si>
  <si>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</si>
  <si>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</si>
  <si>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</si>
  <si>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</si>
  <si>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</si>
  <si>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</si>
  <si>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</si>
  <si>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</si>
  <si>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</si>
  <si>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</t>
  </si>
  <si>
    <t>HI548R</t>
  </si>
  <si>
    <t>MSC PRECISION V / MSC CONAKRY IV</t>
  </si>
  <si>
    <t>HI549R</t>
  </si>
  <si>
    <t xml:space="preserve"> MSC BASEL V</t>
  </si>
  <si>
    <t>HI550R</t>
  </si>
  <si>
    <t xml:space="preserve"> MSC SHAULA</t>
  </si>
  <si>
    <t>HI551R</t>
  </si>
  <si>
    <t xml:space="preserve"> MSC SHRISTI / MSC BAY IV</t>
  </si>
  <si>
    <t>HI552R</t>
  </si>
  <si>
    <t>HI601R</t>
  </si>
  <si>
    <t xml:space="preserve"> MSC FELIXSTOWE</t>
  </si>
  <si>
    <t>HI602R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</si>
  <si>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</si>
  <si>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</si>
  <si>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</si>
  <si>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</si>
  <si>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</si>
  <si>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</si>
  <si>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</si>
  <si>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</si>
  <si>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</si>
  <si>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</si>
  <si>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</si>
  <si>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</si>
  <si>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</si>
  <si>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</si>
  <si>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</si>
  <si>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</si>
  <si>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</si>
  <si>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</si>
  <si>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</si>
  <si>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</si>
  <si>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</si>
  <si>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</si>
  <si>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</si>
  <si>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</si>
  <si>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</si>
  <si>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</si>
  <si>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</si>
  <si>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</si>
  <si>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</si>
  <si>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</si>
  <si>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</si>
  <si>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</si>
  <si>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</si>
  <si>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</si>
  <si>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</si>
  <si>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</si>
  <si>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</si>
  <si>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</si>
  <si>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</si>
  <si>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</si>
  <si>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</si>
  <si>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</si>
  <si>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</si>
  <si>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</si>
  <si>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</si>
  <si>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</si>
  <si>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</si>
  <si>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</si>
  <si>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</si>
  <si>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</si>
  <si>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</si>
  <si>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</si>
  <si>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</si>
  <si>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</si>
  <si>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</si>
  <si>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</si>
  <si>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</si>
  <si>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</si>
  <si>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</si>
  <si>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</si>
  <si>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</si>
  <si>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</si>
  <si>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</si>
  <si>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</si>
  <si>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</si>
  <si>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</si>
  <si>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</si>
  <si>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</si>
  <si>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</si>
  <si>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</si>
  <si>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</si>
  <si>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</si>
  <si>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</si>
  <si>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</si>
  <si>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</si>
  <si>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</si>
  <si>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</si>
  <si>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</si>
  <si>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</si>
  <si>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</si>
  <si>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</si>
  <si>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</si>
  <si>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</si>
  <si>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</si>
  <si>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</si>
  <si>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</si>
  <si>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</si>
  <si>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</si>
  <si>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</si>
  <si>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</si>
  <si>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</si>
  <si>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</si>
  <si>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</si>
  <si>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</si>
  <si>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</si>
  <si>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</si>
  <si>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</si>
  <si>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</si>
  <si>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</si>
  <si>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</si>
  <si>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</si>
  <si>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</si>
  <si>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</si>
  <si>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</si>
  <si>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</si>
  <si>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MSC REGINA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</si>
  <si>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</si>
  <si>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</si>
  <si>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</si>
  <si>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</si>
  <si>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</si>
  <si>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</si>
  <si>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</si>
  <si>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</si>
  <si>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</si>
  <si>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</si>
  <si>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</si>
  <si>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</si>
  <si>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</si>
  <si>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</si>
  <si>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</si>
  <si>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</si>
  <si>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</si>
  <si>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</si>
  <si>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</si>
  <si>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</si>
  <si>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</si>
  <si>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</si>
  <si>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</si>
  <si>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</si>
  <si>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</si>
  <si>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</si>
  <si>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</si>
  <si>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</si>
  <si>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</si>
  <si>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</si>
  <si>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</si>
  <si>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</si>
  <si>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</si>
  <si>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</si>
  <si>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</si>
  <si>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</si>
  <si>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</si>
  <si>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</si>
  <si>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</si>
  <si>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</si>
  <si>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</si>
  <si>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</si>
  <si>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</si>
  <si>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</si>
  <si>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</si>
  <si>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</si>
  <si>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</si>
  <si>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</si>
  <si>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>MSC BEIRA IV / MSC REGINA</t>
  </si>
  <si>
    <t xml:space="preserve">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</si>
  <si>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</si>
  <si>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</si>
  <si>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</si>
  <si>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</si>
  <si>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</si>
  <si>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</si>
  <si>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HW552A</t>
  </si>
  <si>
    <t>HW601A</t>
  </si>
  <si>
    <t xml:space="preserve"> MARIANETTA</t>
  </si>
  <si>
    <t>HW602A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</si>
  <si>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</si>
  <si>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</si>
  <si>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</si>
  <si>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</si>
  <si>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</si>
  <si>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</si>
  <si>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</si>
  <si>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</si>
  <si>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</si>
  <si>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</si>
  <si>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</si>
  <si>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</si>
  <si>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</si>
  <si>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</si>
  <si>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</si>
  <si>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</si>
  <si>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</si>
  <si>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</si>
  <si>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</si>
  <si>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</si>
  <si>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</si>
  <si>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</si>
  <si>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</si>
  <si>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</si>
  <si>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</si>
  <si>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</si>
  <si>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</si>
  <si>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</si>
  <si>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</si>
  <si>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</si>
  <si>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</si>
  <si>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</si>
  <si>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</si>
  <si>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</si>
  <si>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</si>
  <si>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</si>
  <si>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</si>
  <si>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</si>
  <si>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</si>
  <si>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</si>
  <si>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</si>
  <si>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</si>
  <si>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</si>
  <si>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</si>
  <si>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</si>
  <si>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</si>
  <si>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</si>
  <si>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</si>
  <si>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</si>
  <si>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</si>
  <si>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</si>
  <si>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</si>
  <si>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</si>
  <si>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</si>
  <si>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</si>
  <si>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</si>
  <si>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</si>
  <si>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</si>
  <si>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</si>
  <si>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</si>
  <si>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</si>
  <si>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</si>
  <si>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</si>
  <si>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</si>
  <si>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</si>
  <si>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</si>
  <si>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</si>
  <si>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</si>
  <si>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</si>
  <si>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</si>
  <si>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</si>
  <si>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</si>
  <si>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</si>
  <si>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</si>
  <si>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</si>
  <si>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</si>
  <si>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</si>
  <si>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</si>
  <si>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</si>
  <si>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</si>
  <si>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HW549R</t>
  </si>
  <si>
    <t>HW550R</t>
  </si>
  <si>
    <t>MSC BEIRA IV /  MSC REGINA</t>
  </si>
  <si>
    <t xml:space="preserve">MARIANETTA </t>
  </si>
  <si>
    <t>HW551R</t>
  </si>
  <si>
    <t xml:space="preserve"> MSC BEIRA IV</t>
  </si>
  <si>
    <t>HW552R</t>
  </si>
  <si>
    <t xml:space="preserve"> MSC MATTINA</t>
  </si>
  <si>
    <t>HW601R</t>
  </si>
  <si>
    <t>HW602R</t>
  </si>
  <si>
    <t>HW603R</t>
  </si>
  <si>
    <t>HW604R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</si>
  <si>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</si>
  <si>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</si>
  <si>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</si>
  <si>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</si>
  <si>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</si>
  <si>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</si>
  <si>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</si>
  <si>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</si>
  <si>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</si>
  <si>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</si>
  <si>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</si>
  <si>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</si>
  <si>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</si>
  <si>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</si>
  <si>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</si>
  <si>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</si>
  <si>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</si>
  <si>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</si>
  <si>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</si>
  <si>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</si>
  <si>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</si>
  <si>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</si>
  <si>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</si>
  <si>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</si>
  <si>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</si>
  <si>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</si>
  <si>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</si>
  <si>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</si>
  <si>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</si>
  <si>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</si>
  <si>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</si>
  <si>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</si>
  <si>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</si>
  <si>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</si>
  <si>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</si>
  <si>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</si>
  <si>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</si>
  <si>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</si>
  <si>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</si>
  <si>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</si>
  <si>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</si>
  <si>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</si>
  <si>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</si>
  <si>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</si>
  <si>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</si>
  <si>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</si>
  <si>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</si>
  <si>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</si>
  <si>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</si>
  <si>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</si>
  <si>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</si>
  <si>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</si>
  <si>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</si>
  <si>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</si>
  <si>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</si>
  <si>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</si>
  <si>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</si>
  <si>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</si>
  <si>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</si>
  <si>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</si>
  <si>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</si>
  <si>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</si>
  <si>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</si>
  <si>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</si>
  <si>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</si>
  <si>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</si>
  <si>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</si>
  <si>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</si>
  <si>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</si>
  <si>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</si>
  <si>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</si>
  <si>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</si>
  <si>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</si>
  <si>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</si>
  <si>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</si>
  <si>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</si>
  <si>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</si>
  <si>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</si>
  <si>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</si>
  <si>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</si>
  <si>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</si>
  <si>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</si>
  <si>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</si>
  <si>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</si>
  <si>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HX552A</t>
  </si>
  <si>
    <t>HX602A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</si>
  <si>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</si>
  <si>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</si>
  <si>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</si>
  <si>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</si>
  <si>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</si>
  <si>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</si>
  <si>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</si>
  <si>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</si>
  <si>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</si>
  <si>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</si>
  <si>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</si>
  <si>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</si>
  <si>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</si>
  <si>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</si>
  <si>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</si>
  <si>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</si>
  <si>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</si>
  <si>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</si>
  <si>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</si>
  <si>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</si>
  <si>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</si>
  <si>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</si>
  <si>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</si>
  <si>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</si>
  <si>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</si>
  <si>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</si>
  <si>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</si>
  <si>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</si>
  <si>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</si>
  <si>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</si>
  <si>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</si>
  <si>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</si>
  <si>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</si>
  <si>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</si>
  <si>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</si>
  <si>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</si>
  <si>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</si>
  <si>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</si>
  <si>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</si>
  <si>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</si>
  <si>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</si>
  <si>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</si>
  <si>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</si>
  <si>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</si>
  <si>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</si>
  <si>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</si>
  <si>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</si>
  <si>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</si>
  <si>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</si>
  <si>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</si>
  <si>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</si>
  <si>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</si>
  <si>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</si>
  <si>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</si>
  <si>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</si>
  <si>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</si>
  <si>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</si>
  <si>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</si>
  <si>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</si>
  <si>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</si>
  <si>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</si>
  <si>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</si>
  <si>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</si>
  <si>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</si>
  <si>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</si>
  <si>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</si>
  <si>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</si>
  <si>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</si>
  <si>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</si>
  <si>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</si>
  <si>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</si>
  <si>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</si>
  <si>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</si>
  <si>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</si>
  <si>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</si>
  <si>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</si>
  <si>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</si>
  <si>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</si>
  <si>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</si>
  <si>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</si>
  <si>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</si>
  <si>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</si>
  <si>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</si>
  <si>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</si>
  <si>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</si>
  <si>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</si>
  <si>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</si>
  <si>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</si>
  <si>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</si>
  <si>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</si>
  <si>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</si>
  <si>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</si>
  <si>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</si>
  <si>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</si>
  <si>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</si>
  <si>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</si>
  <si>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</si>
  <si>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</si>
  <si>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</si>
  <si>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</si>
  <si>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</si>
  <si>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</si>
  <si>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</si>
  <si>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</si>
  <si>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</si>
  <si>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</si>
  <si>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</si>
  <si>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</si>
  <si>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</si>
  <si>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</si>
  <si>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</si>
  <si>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</si>
  <si>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</si>
  <si>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</si>
  <si>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</si>
  <si>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</si>
  <si>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</si>
  <si>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</si>
  <si>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</si>
  <si>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</si>
  <si>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</si>
  <si>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 xml:space="preserve"> MSC SHIVALIKA III</t>
  </si>
  <si>
    <t>HU548A</t>
  </si>
  <si>
    <t>MSC PAOLA / MSC CHERYL 3</t>
  </si>
  <si>
    <t>MSC BANJUL IV</t>
  </si>
  <si>
    <t>HU549A</t>
  </si>
  <si>
    <t xml:space="preserve"> MSC CHERYL 3 / MSC CORDELIA III</t>
  </si>
  <si>
    <t>MSC JERSEY</t>
  </si>
  <si>
    <t>HU550A</t>
  </si>
  <si>
    <t xml:space="preserve"> MSC REGINA</t>
  </si>
  <si>
    <t>HU551A</t>
  </si>
  <si>
    <t xml:space="preserve"> MSC ANIELLO</t>
  </si>
  <si>
    <t>HU552A</t>
  </si>
  <si>
    <t>HU601A</t>
  </si>
  <si>
    <t xml:space="preserve"> MSC BANJUL IV</t>
  </si>
  <si>
    <t>HU602A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</si>
  <si>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</si>
  <si>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</si>
  <si>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</si>
  <si>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</si>
  <si>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</si>
  <si>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</si>
  <si>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</si>
  <si>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</si>
  <si>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</si>
  <si>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</si>
  <si>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</si>
  <si>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</si>
  <si>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</si>
  <si>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</si>
  <si>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</si>
  <si>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</si>
  <si>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</si>
  <si>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</si>
  <si>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</si>
  <si>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</si>
  <si>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</si>
  <si>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</si>
  <si>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</si>
  <si>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</si>
  <si>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</si>
  <si>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</si>
  <si>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</si>
  <si>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</si>
  <si>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</si>
  <si>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</si>
  <si>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</si>
  <si>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</si>
  <si>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</si>
  <si>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</si>
  <si>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</si>
  <si>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</si>
  <si>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</si>
  <si>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</si>
  <si>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</si>
  <si>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</si>
  <si>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</si>
  <si>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</si>
  <si>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</si>
  <si>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</si>
  <si>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</si>
  <si>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</si>
  <si>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</si>
  <si>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</si>
  <si>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</si>
  <si>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</si>
  <si>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</si>
  <si>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</si>
  <si>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</si>
  <si>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</si>
  <si>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</si>
  <si>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</si>
  <si>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</si>
  <si>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</si>
  <si>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</si>
  <si>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</si>
  <si>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</si>
  <si>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</si>
  <si>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</si>
  <si>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</si>
  <si>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</si>
  <si>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</si>
  <si>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</si>
  <si>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</si>
  <si>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</si>
  <si>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</si>
  <si>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</si>
  <si>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</si>
  <si>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</si>
  <si>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</si>
  <si>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</si>
  <si>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</si>
  <si>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</si>
  <si>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</si>
  <si>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</si>
  <si>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</si>
  <si>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</si>
  <si>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</si>
  <si>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</si>
  <si>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</si>
  <si>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</si>
  <si>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</si>
  <si>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</si>
  <si>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</si>
  <si>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</si>
  <si>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</si>
  <si>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</si>
  <si>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</si>
  <si>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</si>
  <si>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</si>
  <si>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</si>
  <si>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</si>
  <si>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</si>
  <si>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</si>
  <si>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</si>
  <si>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</si>
  <si>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</si>
  <si>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</si>
  <si>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</si>
  <si>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</si>
  <si>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</si>
  <si>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</si>
  <si>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</si>
  <si>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</si>
  <si>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</si>
  <si>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</si>
  <si>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</si>
  <si>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</si>
  <si>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</si>
  <si>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</si>
  <si>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</si>
  <si>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</si>
  <si>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</si>
  <si>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</si>
  <si>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</si>
  <si>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</si>
  <si>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</si>
  <si>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</si>
  <si>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</si>
  <si>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</si>
  <si>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</si>
  <si>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</si>
  <si>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</si>
  <si>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</si>
  <si>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</si>
  <si>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</si>
  <si>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</si>
  <si>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</si>
  <si>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</si>
  <si>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</si>
  <si>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</si>
  <si>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</si>
  <si>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</si>
  <si>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</si>
  <si>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</si>
  <si>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</si>
  <si>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</si>
  <si>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</si>
  <si>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</si>
  <si>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</si>
  <si>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</si>
  <si>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</si>
  <si>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</si>
  <si>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</si>
  <si>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</si>
  <si>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</si>
  <si>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</si>
  <si>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</si>
  <si>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</si>
  <si>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</si>
  <si>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</si>
  <si>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</si>
  <si>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</si>
  <si>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</si>
  <si>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</si>
  <si>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</si>
  <si>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</si>
  <si>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</si>
  <si>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</si>
  <si>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</si>
  <si>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</si>
  <si>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</si>
  <si>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</si>
  <si>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</si>
  <si>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</si>
  <si>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</si>
  <si>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</si>
  <si>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</si>
  <si>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</si>
  <si>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</si>
  <si>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</si>
  <si>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</si>
  <si>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</si>
  <si>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</si>
  <si>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</si>
  <si>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</si>
  <si>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</si>
  <si>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</si>
  <si>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</si>
  <si>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</si>
  <si>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</si>
  <si>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</si>
  <si>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</si>
  <si>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</si>
  <si>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</si>
  <si>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</si>
  <si>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</si>
  <si>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</si>
  <si>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</si>
  <si>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</si>
  <si>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</si>
  <si>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</si>
  <si>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</si>
  <si>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</si>
  <si>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</si>
  <si>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</si>
  <si>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</si>
  <si>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</si>
  <si>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</si>
  <si>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</si>
  <si>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</si>
  <si>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</si>
  <si>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</si>
  <si>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</si>
  <si>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</si>
  <si>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</si>
  <si>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</si>
  <si>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</si>
  <si>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</si>
  <si>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</si>
  <si>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>HU546R</t>
  </si>
  <si>
    <t xml:space="preserve">  MSC CORDELIA III / MSC VIGOUR III</t>
  </si>
  <si>
    <t>HU547R</t>
  </si>
  <si>
    <t>MSC ALYSSA /  MSC VIGOUR III</t>
  </si>
  <si>
    <t>HU548R</t>
  </si>
  <si>
    <t>MSC SHIVALIKA</t>
  </si>
  <si>
    <t>HU549R</t>
  </si>
  <si>
    <t>HU550R</t>
  </si>
  <si>
    <t xml:space="preserve">MSC CHERYL 3 / MSC CONAKRY IV </t>
  </si>
  <si>
    <t>HU551R</t>
  </si>
  <si>
    <t xml:space="preserve"> MSC CHERYL 3 /  MSC CORDELIA III</t>
  </si>
  <si>
    <t>HU552R</t>
  </si>
  <si>
    <t>HU601R</t>
  </si>
  <si>
    <t>HU602R</t>
  </si>
  <si>
    <t>HU603R</t>
  </si>
  <si>
    <t>HU604R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</si>
  <si>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</si>
  <si>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</si>
  <si>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</si>
  <si>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</si>
  <si>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</si>
  <si>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</si>
  <si>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</si>
  <si>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</si>
  <si>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</si>
  <si>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</si>
  <si>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</si>
  <si>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</si>
  <si>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</si>
  <si>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</si>
  <si>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</si>
  <si>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</si>
  <si>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</si>
  <si>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</si>
  <si>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</si>
  <si>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</si>
  <si>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</si>
  <si>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</si>
  <si>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</si>
  <si>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</si>
  <si>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</si>
  <si>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</si>
  <si>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</si>
  <si>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</si>
  <si>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</si>
  <si>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</si>
  <si>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</si>
  <si>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</si>
  <si>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</si>
  <si>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</si>
  <si>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</si>
  <si>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</si>
  <si>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</si>
  <si>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</si>
  <si>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</si>
  <si>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</si>
  <si>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</si>
  <si>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</si>
  <si>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</si>
  <si>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</si>
  <si>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</si>
  <si>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</si>
  <si>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</si>
  <si>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</si>
  <si>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</si>
  <si>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</si>
  <si>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</si>
  <si>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</si>
  <si>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</si>
  <si>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</si>
  <si>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</si>
  <si>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</si>
  <si>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</si>
  <si>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</si>
  <si>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</si>
  <si>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</si>
  <si>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</si>
  <si>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</si>
  <si>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</si>
  <si>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</si>
  <si>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</si>
  <si>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</si>
  <si>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</si>
  <si>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</si>
  <si>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</si>
  <si>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</si>
  <si>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</si>
  <si>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</si>
  <si>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</si>
  <si>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</si>
  <si>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</si>
  <si>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</si>
  <si>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</si>
  <si>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</si>
  <si>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</si>
  <si>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</si>
  <si>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</si>
  <si>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</si>
  <si>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</si>
  <si>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</si>
  <si>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</si>
  <si>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</si>
  <si>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</si>
  <si>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</si>
  <si>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</si>
  <si>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</si>
  <si>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</si>
  <si>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</si>
  <si>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</si>
  <si>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</si>
  <si>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</si>
  <si>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</si>
  <si>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</si>
  <si>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</si>
  <si>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</si>
  <si>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</si>
  <si>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</si>
  <si>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</si>
  <si>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</si>
  <si>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</si>
  <si>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</si>
  <si>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</si>
  <si>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</si>
  <si>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</si>
  <si>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</si>
  <si>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</si>
  <si>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</si>
  <si>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</si>
  <si>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</si>
  <si>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</si>
  <si>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</si>
  <si>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</si>
  <si>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</si>
  <si>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</si>
  <si>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</si>
  <si>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</si>
  <si>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</si>
  <si>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</si>
  <si>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</si>
  <si>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</si>
  <si>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</si>
  <si>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</si>
  <si>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</si>
  <si>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</si>
  <si>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</si>
  <si>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</si>
  <si>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</si>
  <si>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</si>
  <si>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</si>
  <si>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</si>
  <si>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</si>
  <si>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</si>
  <si>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</si>
  <si>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</si>
  <si>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</si>
  <si>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</si>
  <si>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</si>
  <si>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</si>
  <si>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</si>
  <si>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</si>
  <si>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</si>
  <si>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</si>
  <si>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</si>
  <si>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</si>
  <si>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</si>
  <si>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</si>
  <si>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</si>
  <si>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</si>
  <si>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</si>
  <si>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</si>
  <si>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</si>
  <si>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</si>
  <si>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</si>
  <si>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</si>
  <si>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</si>
  <si>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</si>
  <si>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</si>
  <si>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</si>
  <si>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</si>
  <si>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</si>
  <si>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</si>
  <si>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</si>
  <si>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</si>
  <si>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</si>
  <si>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</si>
  <si>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</si>
  <si>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</si>
  <si>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</si>
  <si>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</si>
  <si>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</si>
  <si>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</si>
  <si>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</si>
  <si>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</si>
  <si>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</si>
  <si>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</si>
  <si>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</si>
  <si>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</si>
  <si>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</si>
  <si>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</si>
  <si>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</si>
  <si>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</si>
  <si>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</si>
  <si>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</si>
  <si>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</si>
  <si>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</si>
  <si>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</si>
  <si>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</si>
  <si>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</si>
  <si>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</si>
  <si>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</si>
  <si>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</si>
  <si>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</si>
  <si>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</si>
  <si>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</si>
  <si>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</si>
  <si>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</si>
  <si>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</si>
  <si>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</si>
  <si>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</si>
  <si>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</si>
  <si>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</si>
  <si>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</si>
  <si>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</si>
  <si>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</si>
  <si>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</si>
  <si>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</si>
  <si>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</si>
  <si>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</si>
  <si>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</si>
  <si>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</si>
  <si>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</si>
  <si>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</si>
  <si>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</si>
  <si>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</si>
  <si>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</si>
  <si>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</si>
  <si>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</si>
  <si>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</si>
  <si>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</si>
  <si>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</si>
  <si>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</si>
  <si>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</si>
  <si>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</si>
  <si>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</si>
  <si>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</si>
  <si>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</si>
  <si>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</si>
  <si>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</si>
  <si>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</si>
  <si>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</si>
  <si>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</si>
  <si>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</si>
  <si>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</si>
  <si>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</si>
  <si>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</si>
  <si>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</si>
  <si>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</si>
  <si>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</si>
  <si>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</si>
  <si>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</si>
  <si>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</si>
  <si>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</si>
  <si>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</si>
  <si>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</si>
  <si>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</si>
  <si>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</si>
  <si>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</si>
  <si>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</si>
  <si>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</si>
  <si>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</si>
  <si>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</si>
  <si>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</si>
  <si>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</si>
  <si>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</si>
  <si>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</si>
  <si>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</si>
  <si>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</si>
  <si>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</si>
  <si>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</si>
  <si>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</si>
  <si>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</si>
  <si>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</si>
  <si>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</si>
  <si>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</si>
  <si>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</si>
  <si>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</si>
  <si>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</si>
  <si>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</si>
  <si>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</si>
  <si>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</si>
  <si>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</si>
  <si>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</si>
  <si>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</si>
  <si>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</si>
  <si>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</si>
  <si>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</si>
  <si>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</si>
  <si>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</si>
  <si>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</si>
  <si>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</si>
  <si>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</si>
  <si>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</si>
  <si>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</si>
  <si>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</si>
  <si>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</si>
  <si>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</si>
  <si>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</si>
  <si>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</si>
  <si>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</si>
  <si>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</si>
  <si>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</si>
  <si>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</si>
  <si>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</si>
  <si>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</si>
  <si>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</si>
  <si>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</si>
  <si>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</si>
  <si>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</si>
  <si>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</si>
  <si>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</si>
  <si>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</si>
  <si>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</si>
  <si>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</si>
  <si>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</si>
  <si>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</si>
  <si>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</si>
  <si>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</si>
  <si>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</si>
  <si>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</si>
  <si>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</si>
  <si>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</si>
  <si>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</si>
  <si>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</si>
  <si>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</si>
  <si>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</si>
  <si>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</si>
  <si>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</si>
  <si>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</si>
  <si>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</si>
  <si>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</si>
  <si>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</si>
  <si>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</si>
  <si>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</si>
  <si>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</si>
  <si>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</si>
  <si>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</si>
  <si>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</si>
  <si>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</si>
  <si>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</si>
  <si>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</si>
  <si>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</si>
  <si>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</si>
  <si>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</si>
  <si>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</si>
  <si>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</si>
  <si>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</si>
  <si>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</si>
  <si>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</si>
  <si>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</si>
  <si>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</si>
  <si>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</si>
  <si>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</si>
  <si>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</si>
  <si>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</si>
  <si>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</si>
  <si>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</si>
  <si>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</si>
  <si>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</si>
  <si>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</si>
  <si>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</si>
  <si>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</si>
  <si>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</si>
  <si>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</si>
  <si>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</si>
  <si>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</si>
  <si>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</si>
  <si>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</si>
  <si>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</si>
  <si>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</si>
  <si>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</si>
  <si>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</si>
  <si>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</si>
  <si>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</si>
  <si>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</si>
  <si>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</si>
  <si>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</si>
  <si>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</si>
  <si>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</si>
  <si>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</si>
  <si>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</si>
  <si>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</si>
  <si>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</si>
  <si>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</si>
  <si>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</si>
  <si>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</si>
  <si>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</si>
  <si>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</si>
  <si>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</si>
  <si>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</si>
  <si>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</si>
  <si>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</si>
  <si>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</si>
  <si>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</si>
  <si>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</si>
  <si>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</si>
  <si>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</si>
  <si>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</si>
  <si>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</si>
  <si>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</si>
  <si>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</si>
  <si>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</si>
  <si>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</si>
  <si>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</si>
  <si>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</si>
  <si>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</si>
  <si>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</si>
  <si>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</si>
  <si>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</si>
  <si>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</si>
  <si>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</si>
  <si>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</si>
  <si>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</si>
  <si>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</si>
  <si>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</si>
  <si>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</si>
  <si>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</si>
  <si>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</si>
  <si>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</si>
  <si>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</si>
  <si>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</si>
  <si>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</si>
  <si>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</si>
  <si>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</si>
  <si>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</si>
  <si>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 xml:space="preserve"> MSC KOREA III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</si>
  <si>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</si>
  <si>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</si>
  <si>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</si>
  <si>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</si>
  <si>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</si>
  <si>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</si>
  <si>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</si>
  <si>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</si>
  <si>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</si>
  <si>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</si>
  <si>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</si>
  <si>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 xml:space="preserve"> MSC ANCONA III</t>
  </si>
  <si>
    <t>HO548A</t>
  </si>
  <si>
    <t xml:space="preserve"> MSC CHERYL 3 / ATHENA </t>
  </si>
  <si>
    <t xml:space="preserve">MSC CHERYL 3 </t>
  </si>
  <si>
    <t>HO549A</t>
  </si>
  <si>
    <t xml:space="preserve"> MSC BAY IV / MSC CELINE</t>
  </si>
  <si>
    <t xml:space="preserve">MSC CONAKRY IV </t>
  </si>
  <si>
    <t>HO550A</t>
  </si>
  <si>
    <t>HO551A</t>
  </si>
  <si>
    <t>HO552A</t>
  </si>
  <si>
    <t>HO601A</t>
  </si>
  <si>
    <t xml:space="preserve"> MSC CHERYL 3</t>
  </si>
  <si>
    <t>HO602A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</si>
  <si>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</si>
  <si>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</si>
  <si>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</si>
  <si>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</si>
  <si>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</si>
  <si>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</si>
  <si>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</si>
  <si>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</si>
  <si>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</si>
  <si>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</si>
  <si>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</si>
  <si>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</si>
  <si>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</si>
  <si>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</si>
  <si>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</si>
  <si>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</si>
  <si>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</si>
  <si>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</si>
  <si>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</si>
  <si>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</si>
  <si>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</si>
  <si>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</si>
  <si>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</si>
  <si>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</si>
  <si>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</si>
  <si>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</si>
  <si>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</si>
  <si>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</si>
  <si>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</si>
  <si>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</si>
  <si>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</si>
  <si>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</si>
  <si>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</si>
  <si>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</si>
  <si>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</si>
  <si>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</si>
  <si>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</si>
  <si>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</si>
  <si>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</si>
  <si>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</si>
  <si>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</si>
  <si>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</si>
  <si>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</si>
  <si>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</si>
  <si>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</si>
  <si>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</si>
  <si>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</si>
  <si>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</si>
  <si>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</si>
  <si>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</si>
  <si>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</si>
  <si>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</si>
  <si>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</si>
  <si>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</si>
  <si>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</si>
  <si>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</si>
  <si>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</si>
  <si>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</si>
  <si>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</si>
  <si>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</si>
  <si>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</si>
  <si>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</si>
  <si>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</si>
  <si>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</si>
  <si>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</si>
  <si>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</si>
  <si>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</si>
  <si>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</si>
  <si>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</si>
  <si>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</si>
  <si>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</si>
  <si>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</si>
  <si>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</si>
  <si>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</si>
  <si>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</si>
  <si>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</si>
  <si>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</si>
  <si>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</si>
  <si>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</si>
  <si>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>HO548R</t>
  </si>
  <si>
    <t>HO549R</t>
  </si>
  <si>
    <t>HO550R</t>
  </si>
  <si>
    <t xml:space="preserve">  MSC CHERYL 3</t>
  </si>
  <si>
    <t>HO551R</t>
  </si>
  <si>
    <t xml:space="preserve"> MSC CONAKRY IV</t>
  </si>
  <si>
    <t>HO552R</t>
  </si>
  <si>
    <t>HO601R</t>
  </si>
  <si>
    <t>HO602R</t>
  </si>
  <si>
    <t>HO603R</t>
  </si>
  <si>
    <t>HO604R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</si>
  <si>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</si>
  <si>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</si>
  <si>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</si>
  <si>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</si>
  <si>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</si>
  <si>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</si>
  <si>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</si>
  <si>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</si>
  <si>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</si>
  <si>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</si>
  <si>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</si>
  <si>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</si>
  <si>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</si>
  <si>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</si>
  <si>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</si>
  <si>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</si>
  <si>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</si>
  <si>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</si>
  <si>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</si>
  <si>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</si>
  <si>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</si>
  <si>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</si>
  <si>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</si>
  <si>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</si>
  <si>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</si>
  <si>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</si>
  <si>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</si>
  <si>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</si>
  <si>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</si>
  <si>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</si>
  <si>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</si>
  <si>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</si>
  <si>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</si>
  <si>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</si>
  <si>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</si>
  <si>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</si>
  <si>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</si>
  <si>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</si>
  <si>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</si>
  <si>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</si>
  <si>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</si>
  <si>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</si>
  <si>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</si>
  <si>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</si>
  <si>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</si>
  <si>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</si>
  <si>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</si>
  <si>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</si>
  <si>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</si>
  <si>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</si>
  <si>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</si>
  <si>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</si>
  <si>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</si>
  <si>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</si>
  <si>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</si>
  <si>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</si>
  <si>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</si>
  <si>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</si>
  <si>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</si>
  <si>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</si>
  <si>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</si>
  <si>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SQ546A</t>
  </si>
  <si>
    <t>SQ547A</t>
  </si>
  <si>
    <t>SQ548A</t>
  </si>
  <si>
    <t>SQ549A</t>
  </si>
  <si>
    <t>SQ550A</t>
  </si>
  <si>
    <t>SQ551A</t>
  </si>
  <si>
    <t>SQ552A</t>
  </si>
  <si>
    <t>SQ601A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</si>
  <si>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</si>
  <si>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</si>
  <si>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</si>
  <si>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</si>
  <si>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</si>
  <si>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</si>
  <si>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</si>
  <si>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</si>
  <si>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</si>
  <si>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</si>
  <si>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</si>
  <si>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</si>
  <si>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</si>
  <si>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</si>
  <si>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</si>
  <si>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</si>
  <si>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</si>
  <si>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</si>
  <si>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</si>
  <si>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</si>
  <si>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</si>
  <si>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</si>
  <si>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</si>
  <si>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</si>
  <si>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</si>
  <si>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</si>
  <si>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</si>
  <si>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</si>
  <si>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</si>
  <si>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</si>
  <si>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</si>
  <si>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</si>
  <si>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</si>
  <si>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</si>
  <si>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</si>
  <si>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</si>
  <si>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</si>
  <si>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</si>
  <si>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</si>
  <si>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</si>
  <si>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</si>
  <si>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</si>
  <si>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</si>
  <si>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</si>
  <si>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</si>
  <si>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</si>
  <si>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</si>
  <si>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</si>
  <si>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</si>
  <si>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</si>
  <si>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</si>
  <si>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</si>
  <si>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</si>
  <si>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</si>
  <si>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</si>
  <si>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</si>
  <si>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</si>
  <si>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</si>
  <si>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</si>
  <si>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</si>
  <si>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</si>
  <si>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</si>
  <si>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</si>
  <si>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</si>
  <si>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</si>
  <si>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</si>
  <si>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</si>
  <si>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</si>
  <si>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</si>
  <si>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</si>
  <si>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</si>
  <si>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</si>
  <si>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SQ548R</t>
  </si>
  <si>
    <t>SQ549R</t>
  </si>
  <si>
    <t>SQ550R</t>
  </si>
  <si>
    <t>SQ551R</t>
  </si>
  <si>
    <t>SQ552R</t>
  </si>
  <si>
    <t>SQ601R</t>
  </si>
  <si>
    <t>SQ602R</t>
  </si>
  <si>
    <t>SQ603R</t>
  </si>
  <si>
    <t>SQ604R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</si>
  <si>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</si>
  <si>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</si>
  <si>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</si>
  <si>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</si>
  <si>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</si>
  <si>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</si>
  <si>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</si>
  <si>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</si>
  <si>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</si>
  <si>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</si>
  <si>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</si>
  <si>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</si>
  <si>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</si>
  <si>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</si>
  <si>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</si>
  <si>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</si>
  <si>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</si>
  <si>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</si>
  <si>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</si>
  <si>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</si>
  <si>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</si>
  <si>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</si>
  <si>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</si>
  <si>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</si>
  <si>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</si>
  <si>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</si>
  <si>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</si>
  <si>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</si>
  <si>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</si>
  <si>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</si>
  <si>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</si>
  <si>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</si>
  <si>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</si>
  <si>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</si>
  <si>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</si>
  <si>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</si>
  <si>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</si>
  <si>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</si>
  <si>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</si>
  <si>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</si>
  <si>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</si>
  <si>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</si>
  <si>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</si>
  <si>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</si>
  <si>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</si>
  <si>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</si>
  <si>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</si>
  <si>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</si>
  <si>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</si>
  <si>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</si>
  <si>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</si>
  <si>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</si>
  <si>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</si>
  <si>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</si>
  <si>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</si>
  <si>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>HN551R</t>
  </si>
  <si>
    <t>HN552R</t>
  </si>
  <si>
    <t>HN601R</t>
  </si>
  <si>
    <t>HN602R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</si>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</sst>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</font>
    <font>
      <b/>
      <sz val="12"/>
      <color rgb="FF0070C0"/>
      <name val="Arial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0" fontId="64" fillId="44" borderId="76" xfId="2" applyFont="1" applyFill="1" applyBorder="1" applyAlignment="1" applyProtection="1">
      <alignment horizontal="center" vertical="center"/>
    </xf>
    <xf numFmtId="16" fontId="218" fillId="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 wrapText="1"/>
    </xf>
    <xf numFmtId="16" fontId="0" fillId="52" borderId="71" xfId="2" applyNumberFormat="1" applyFont="1" applyFill="1" applyBorder="1" applyAlignment="1" applyProtection="1">
      <alignment horizontal="center" vertical="center"/>
    </xf>
    <xf numFmtId="16" fontId="3" fillId="52" borderId="72" xfId="2" applyNumberFormat="1" applyFont="1" applyFill="1" applyBorder="1" applyAlignment="1" applyProtection="1">
      <alignment horizontal="center" vertical="center"/>
    </xf>
    <xf numFmtId="0" fontId="171" fillId="0" borderId="72" xfId="0" applyFont="1" applyBorder="1" applyAlignment="1">
      <alignment horizontal="center" vertical="center"/>
    </xf>
    <xf numFmtId="16" fontId="210" fillId="52" borderId="19" xfId="2" applyNumberFormat="1" applyFont="1" applyFill="1" applyBorder="1" applyAlignment="1" applyProtection="1">
      <alignment horizontal="center" vertical="center"/>
    </xf>
    <xf numFmtId="0" fontId="171" fillId="0" borderId="19" xfId="0" applyFont="1" applyBorder="1" applyAlignment="1">
      <alignment horizontal="center" vertical="center"/>
    </xf>
    <xf numFmtId="16" fontId="0" fillId="52" borderId="15" xfId="2" applyNumberFormat="1" applyFont="1" applyFill="1" applyBorder="1" applyAlignment="1" applyProtection="1">
      <alignment horizontal="center" vertical="center"/>
    </xf>
    <xf numFmtId="16" fontId="222" fillId="50" borderId="78" xfId="2" applyNumberFormat="1" applyFont="1" applyFill="1" applyBorder="1" applyAlignment="1" applyProtection="1">
      <alignment horizontal="center" vertical="center"/>
    </xf>
    <xf numFmtId="0" fontId="218" fillId="37" borderId="66" xfId="0" applyFont="1" applyFill="1" applyBorder="1" applyAlignment="1">
      <alignment horizontal="center" vertical="center"/>
    </xf>
    <xf numFmtId="16" fontId="218" fillId="37" borderId="79" xfId="0" applyNumberFormat="1" applyFont="1" applyFill="1" applyBorder="1" applyAlignment="1">
      <alignment horizontal="center" vertical="center"/>
    </xf>
    <xf numFmtId="16" fontId="218" fillId="37" borderId="80" xfId="0" applyNumberFormat="1" applyFont="1" applyFill="1" applyBorder="1" applyAlignment="1">
      <alignment horizontal="center" vertical="center"/>
    </xf>
    <xf numFmtId="16" fontId="218" fillId="37" borderId="8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2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77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3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3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4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7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3.9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3.9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3.9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3.9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3.9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3.9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3.9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3.9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3.9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9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4.4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6.45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4.4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3.9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3.9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26.4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3.9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3.9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3.9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3.9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3.9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3.9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3.9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3.9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3.9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3.9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3.9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26.4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3.9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3.9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3.9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9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7" t="s">
        <v>1100</v>
      </c>
      <c r="B1" s="637" t="s">
        <v>1101</v>
      </c>
      <c r="C1" s="638" t="s">
        <v>1102</v>
      </c>
      <c r="D1" s="639" t="s">
        <v>1647</v>
      </c>
      <c r="E1" s="640" t="s">
        <v>1611</v>
      </c>
    </row>
    <row r="2" spans="1:5" ht="15.6">
      <c r="A2" s="641" t="s">
        <v>1131</v>
      </c>
      <c r="B2" s="642" t="s">
        <v>1132</v>
      </c>
      <c r="C2" s="643" t="s">
        <v>1133</v>
      </c>
      <c r="D2" s="644" t="s">
        <v>1135</v>
      </c>
      <c r="E2" s="645" t="s">
        <v>1648</v>
      </c>
    </row>
    <row r="3" spans="1:5" ht="15.6">
      <c r="A3" s="646"/>
      <c r="B3" s="647"/>
      <c r="C3" s="648" t="s">
        <v>1137</v>
      </c>
      <c r="D3" s="649" t="s">
        <v>1139</v>
      </c>
      <c r="E3" s="650" t="s">
        <v>1648</v>
      </c>
    </row>
    <row r="4" spans="1:5" ht="15.6">
      <c r="A4" s="646"/>
      <c r="B4" s="647" t="s">
        <v>1162</v>
      </c>
      <c r="C4" s="648" t="s">
        <v>1162</v>
      </c>
      <c r="D4" s="651" t="s">
        <v>1164</v>
      </c>
      <c r="E4" s="650" t="s">
        <v>1649</v>
      </c>
    </row>
    <row r="5" spans="1:5" ht="15.6">
      <c r="A5" s="646"/>
      <c r="B5" s="647" t="s">
        <v>1169</v>
      </c>
      <c r="C5" s="648" t="s">
        <v>1174</v>
      </c>
      <c r="D5" s="649" t="s">
        <v>240</v>
      </c>
      <c r="E5" s="650" t="s">
        <v>1649</v>
      </c>
    </row>
    <row r="6" spans="1:5" ht="15.6">
      <c r="A6" s="646"/>
      <c r="B6" s="647" t="s">
        <v>1191</v>
      </c>
      <c r="C6" s="648" t="s">
        <v>1191</v>
      </c>
      <c r="D6" s="651" t="s">
        <v>1193</v>
      </c>
      <c r="E6" s="650" t="s">
        <v>1649</v>
      </c>
    </row>
    <row r="7" spans="1:5" ht="15.6">
      <c r="A7" s="646"/>
      <c r="B7" s="647" t="s">
        <v>1198</v>
      </c>
      <c r="C7" s="648" t="s">
        <v>1198</v>
      </c>
      <c r="D7" s="651" t="s">
        <v>1200</v>
      </c>
      <c r="E7" s="650" t="s">
        <v>1649</v>
      </c>
    </row>
    <row r="8" spans="1:5" ht="15.6">
      <c r="A8" s="646"/>
      <c r="B8" s="647" t="s">
        <v>1202</v>
      </c>
      <c r="C8" s="648" t="s">
        <v>1146</v>
      </c>
      <c r="D8" s="651" t="s">
        <v>1215</v>
      </c>
      <c r="E8" s="650" t="s">
        <v>1649</v>
      </c>
    </row>
    <row r="9" spans="1:5" ht="15.6">
      <c r="A9" s="646"/>
      <c r="B9" s="647" t="s">
        <v>1202</v>
      </c>
      <c r="C9" s="648" t="s">
        <v>1203</v>
      </c>
      <c r="D9" s="651" t="s">
        <v>1205</v>
      </c>
      <c r="E9" s="650" t="s">
        <v>1649</v>
      </c>
    </row>
    <row r="10" spans="1:5" ht="15.6">
      <c r="A10" s="646"/>
      <c r="B10" s="647" t="s">
        <v>1233</v>
      </c>
      <c r="C10" s="648" t="s">
        <v>1233</v>
      </c>
      <c r="D10" s="649" t="s">
        <v>1650</v>
      </c>
      <c r="E10" s="650" t="s">
        <v>1649</v>
      </c>
    </row>
    <row r="11" spans="1:5" ht="15.6">
      <c r="A11" s="646"/>
      <c r="B11" s="647"/>
      <c r="C11" s="648"/>
      <c r="D11" s="649" t="s">
        <v>1651</v>
      </c>
      <c r="E11" s="650" t="s">
        <v>1649</v>
      </c>
    </row>
    <row r="12" spans="1:5" ht="15.6">
      <c r="A12" s="646"/>
      <c r="B12" s="647" t="s">
        <v>1248</v>
      </c>
      <c r="C12" s="648" t="s">
        <v>1249</v>
      </c>
      <c r="D12" s="652" t="s">
        <v>1652</v>
      </c>
      <c r="E12" s="650" t="s">
        <v>1649</v>
      </c>
    </row>
    <row r="13" spans="1:5" ht="15.6">
      <c r="A13" s="646"/>
      <c r="B13" s="647" t="s">
        <v>1653</v>
      </c>
      <c r="C13" s="648" t="s">
        <v>1653</v>
      </c>
      <c r="D13" s="653" t="s">
        <v>256</v>
      </c>
      <c r="E13" s="650" t="s">
        <v>1654</v>
      </c>
    </row>
    <row r="14" spans="1:5" ht="15.6">
      <c r="A14" s="646"/>
      <c r="B14" s="654" t="s">
        <v>1259</v>
      </c>
      <c r="C14" s="655" t="s">
        <v>1259</v>
      </c>
      <c r="D14" s="649" t="s">
        <v>1655</v>
      </c>
      <c r="E14" s="650" t="s">
        <v>1656</v>
      </c>
    </row>
    <row r="15" spans="1:5" ht="15.6">
      <c r="A15" s="646"/>
      <c r="B15" s="647" t="s">
        <v>1262</v>
      </c>
      <c r="C15" s="648" t="s">
        <v>1265</v>
      </c>
      <c r="D15" s="652" t="s">
        <v>1267</v>
      </c>
      <c r="E15" s="650" t="s">
        <v>1649</v>
      </c>
    </row>
    <row r="16" spans="1:5" ht="15.6">
      <c r="A16" s="646"/>
      <c r="B16" s="647"/>
      <c r="C16" s="648" t="s">
        <v>1246</v>
      </c>
      <c r="D16" s="649" t="s">
        <v>1264</v>
      </c>
      <c r="E16" s="650" t="s">
        <v>1649</v>
      </c>
    </row>
    <row r="17" spans="1:5" ht="15.6">
      <c r="A17" s="646"/>
      <c r="B17" s="647" t="s">
        <v>1276</v>
      </c>
      <c r="C17" s="648" t="s">
        <v>1277</v>
      </c>
      <c r="D17" s="649" t="s">
        <v>1279</v>
      </c>
      <c r="E17" s="650" t="s">
        <v>1649</v>
      </c>
    </row>
    <row r="18" spans="1:5" ht="15.6">
      <c r="A18" s="646"/>
      <c r="B18" s="647"/>
      <c r="C18" s="648" t="s">
        <v>1281</v>
      </c>
      <c r="D18" s="651" t="s">
        <v>1657</v>
      </c>
      <c r="E18" s="650" t="s">
        <v>1649</v>
      </c>
    </row>
    <row r="19" spans="1:5" ht="15.6">
      <c r="A19" s="646"/>
      <c r="B19" s="654" t="s">
        <v>1658</v>
      </c>
      <c r="C19" s="655"/>
      <c r="D19" s="652" t="s">
        <v>1659</v>
      </c>
      <c r="E19" s="650" t="s">
        <v>1649</v>
      </c>
    </row>
    <row r="20" spans="1:5" ht="15.6">
      <c r="A20" s="646"/>
      <c r="B20" s="654" t="s">
        <v>1296</v>
      </c>
      <c r="C20" s="655" t="s">
        <v>1296</v>
      </c>
      <c r="D20" s="652" t="s">
        <v>1298</v>
      </c>
      <c r="E20" s="650" t="s">
        <v>1649</v>
      </c>
    </row>
    <row r="21" spans="1:5" ht="15.6">
      <c r="A21" s="656"/>
      <c r="B21" s="657" t="s">
        <v>1660</v>
      </c>
      <c r="C21" s="658" t="s">
        <v>1660</v>
      </c>
      <c r="D21" s="649" t="s">
        <v>1661</v>
      </c>
      <c r="E21" s="650" t="s">
        <v>1648</v>
      </c>
    </row>
    <row r="22" spans="1:5" ht="15.6">
      <c r="A22" s="646"/>
      <c r="B22" s="647" t="s">
        <v>1306</v>
      </c>
      <c r="C22" s="648" t="s">
        <v>1314</v>
      </c>
      <c r="D22" s="652" t="s">
        <v>1316</v>
      </c>
      <c r="E22" s="650" t="s">
        <v>1649</v>
      </c>
    </row>
    <row r="23" spans="1:5" ht="15.6">
      <c r="A23" s="646"/>
      <c r="B23" s="647"/>
      <c r="C23" s="648" t="s">
        <v>1307</v>
      </c>
      <c r="D23" s="652" t="s">
        <v>1309</v>
      </c>
      <c r="E23" s="650" t="s">
        <v>1649</v>
      </c>
    </row>
    <row r="24" spans="1:5" ht="15.6">
      <c r="A24" s="646"/>
      <c r="B24" s="647"/>
      <c r="C24" s="648" t="s">
        <v>1311</v>
      </c>
      <c r="D24" s="652" t="s">
        <v>1312</v>
      </c>
      <c r="E24" s="650" t="s">
        <v>1649</v>
      </c>
    </row>
    <row r="25" spans="1:5" ht="15.6">
      <c r="A25" s="646"/>
      <c r="B25" s="647" t="s">
        <v>1320</v>
      </c>
      <c r="C25" s="648" t="s">
        <v>1320</v>
      </c>
      <c r="D25" s="659" t="s">
        <v>1662</v>
      </c>
      <c r="E25" s="650" t="s">
        <v>1649</v>
      </c>
    </row>
    <row r="26" spans="1:5" ht="15.6">
      <c r="A26" s="646"/>
      <c r="B26" s="647" t="s">
        <v>1352</v>
      </c>
      <c r="C26" s="648" t="s">
        <v>1352</v>
      </c>
      <c r="D26" s="651" t="s">
        <v>1354</v>
      </c>
      <c r="E26" s="650" t="s">
        <v>1649</v>
      </c>
    </row>
    <row r="27" spans="1:5" ht="15.6">
      <c r="A27" s="646"/>
      <c r="B27" s="654" t="s">
        <v>1372</v>
      </c>
      <c r="C27" s="655" t="s">
        <v>1373</v>
      </c>
      <c r="D27" s="651" t="s">
        <v>1663</v>
      </c>
      <c r="E27" s="650" t="s">
        <v>1649</v>
      </c>
    </row>
    <row r="28" spans="1:5" ht="15.6">
      <c r="A28" s="660"/>
      <c r="B28" s="654" t="s">
        <v>1378</v>
      </c>
      <c r="C28" s="655" t="s">
        <v>1378</v>
      </c>
      <c r="D28" s="659" t="s">
        <v>1664</v>
      </c>
      <c r="E28" s="650" t="s">
        <v>1649</v>
      </c>
    </row>
    <row r="29" spans="1:5" ht="15.6">
      <c r="A29" s="646"/>
      <c r="B29" s="647" t="s">
        <v>1382</v>
      </c>
      <c r="C29" s="648" t="s">
        <v>1382</v>
      </c>
      <c r="D29" s="649" t="s">
        <v>1384</v>
      </c>
      <c r="E29" s="650" t="s">
        <v>1649</v>
      </c>
    </row>
    <row r="30" spans="1:5" ht="15.6">
      <c r="A30" s="646"/>
      <c r="B30" s="647"/>
      <c r="C30" s="648" t="s">
        <v>1385</v>
      </c>
      <c r="D30" s="651" t="s">
        <v>1386</v>
      </c>
      <c r="E30" s="650" t="s">
        <v>1649</v>
      </c>
    </row>
    <row r="31" spans="1:5" ht="15.6">
      <c r="A31" s="646"/>
      <c r="B31" s="647"/>
      <c r="C31" s="648" t="s">
        <v>1387</v>
      </c>
      <c r="D31" s="651" t="s">
        <v>1388</v>
      </c>
      <c r="E31" s="650" t="s">
        <v>1649</v>
      </c>
    </row>
    <row r="32" spans="1:5" ht="15.6">
      <c r="A32" s="646"/>
      <c r="B32" s="647"/>
      <c r="C32" s="648" t="s">
        <v>1146</v>
      </c>
      <c r="D32" s="651" t="s">
        <v>1665</v>
      </c>
      <c r="E32" s="650" t="s">
        <v>1649</v>
      </c>
    </row>
    <row r="33" spans="1:5" ht="15.6">
      <c r="A33" s="646"/>
      <c r="B33" s="647" t="s">
        <v>1396</v>
      </c>
      <c r="C33" s="648" t="s">
        <v>1396</v>
      </c>
      <c r="D33" s="649" t="s">
        <v>1666</v>
      </c>
      <c r="E33" s="650" t="s">
        <v>1649</v>
      </c>
    </row>
    <row r="34" spans="1:5" ht="15.6">
      <c r="A34" s="646"/>
      <c r="B34" s="661"/>
      <c r="C34" s="648"/>
      <c r="D34" s="649" t="s">
        <v>1667</v>
      </c>
      <c r="E34" s="650" t="s">
        <v>1649</v>
      </c>
    </row>
    <row r="35" spans="1:5" ht="15.6">
      <c r="A35" s="646"/>
      <c r="B35" s="661"/>
      <c r="C35" s="648"/>
      <c r="D35" s="649" t="s">
        <v>1668</v>
      </c>
      <c r="E35" s="650" t="s">
        <v>1649</v>
      </c>
    </row>
    <row r="36" spans="1:5" ht="15.6">
      <c r="A36" s="646"/>
      <c r="B36" s="661"/>
      <c r="C36" s="648" t="s">
        <v>1397</v>
      </c>
      <c r="D36" s="649" t="s">
        <v>1399</v>
      </c>
      <c r="E36" s="650" t="s">
        <v>1649</v>
      </c>
    </row>
    <row r="37" spans="1:5" ht="15.6">
      <c r="A37" s="646"/>
      <c r="B37" s="1220" t="s">
        <v>1406</v>
      </c>
      <c r="C37" s="655" t="s">
        <v>1411</v>
      </c>
      <c r="D37" s="649" t="s">
        <v>1412</v>
      </c>
      <c r="E37" s="650" t="s">
        <v>1648</v>
      </c>
    </row>
    <row r="38" spans="1:5" ht="15.6">
      <c r="A38" s="646"/>
      <c r="B38" s="1221"/>
      <c r="C38" s="655" t="s">
        <v>1413</v>
      </c>
      <c r="D38" s="649" t="s">
        <v>1414</v>
      </c>
      <c r="E38" s="650" t="s">
        <v>1648</v>
      </c>
    </row>
    <row r="39" spans="1:5" ht="15.6">
      <c r="A39" s="646"/>
      <c r="B39" s="1221"/>
      <c r="C39" s="662" t="s">
        <v>1669</v>
      </c>
      <c r="D39" s="649" t="s">
        <v>1670</v>
      </c>
      <c r="E39" s="650" t="s">
        <v>1648</v>
      </c>
    </row>
    <row r="40" spans="1:5" ht="16.149999999999999" thickBot="1">
      <c r="A40" s="663"/>
      <c r="B40" s="1222"/>
      <c r="C40" s="664" t="s">
        <v>1671</v>
      </c>
      <c r="D40" s="665" t="s">
        <v>1672</v>
      </c>
      <c r="E40" s="666" t="s">
        <v>1656</v>
      </c>
    </row>
    <row r="41" spans="1:5" ht="16.149999999999999" thickBot="1">
      <c r="A41" s="667" t="s">
        <v>1108</v>
      </c>
      <c r="B41" s="667" t="s">
        <v>1348</v>
      </c>
      <c r="C41" s="668" t="s">
        <v>1348</v>
      </c>
      <c r="D41" s="669" t="s">
        <v>1350</v>
      </c>
      <c r="E41" s="670" t="s">
        <v>1649</v>
      </c>
    </row>
    <row r="42" spans="1:5" ht="16.149999999999999" thickBot="1">
      <c r="A42" s="667" t="s">
        <v>1182</v>
      </c>
      <c r="B42" s="667" t="s">
        <v>1183</v>
      </c>
      <c r="C42" s="668" t="s">
        <v>1183</v>
      </c>
      <c r="D42" s="671" t="s">
        <v>1673</v>
      </c>
      <c r="E42" s="670" t="s">
        <v>1649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352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27" t="s">
        <v>1674</v>
      </c>
      <c r="C4" s="1228"/>
      <c r="D4" s="1228"/>
      <c r="E4" s="1228"/>
      <c r="F4" s="1229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1675</v>
      </c>
      <c r="C7" s="616"/>
      <c r="D7" s="616" t="s">
        <v>1676</v>
      </c>
      <c r="E7" s="767" t="s">
        <v>1677</v>
      </c>
      <c r="F7" s="1223" t="s">
        <v>1678</v>
      </c>
      <c r="G7" s="1225" t="s">
        <v>358</v>
      </c>
      <c r="H7" s="1223" t="s">
        <v>1677</v>
      </c>
      <c r="I7" s="814" t="s">
        <v>228</v>
      </c>
      <c r="J7" s="814" t="s">
        <v>247</v>
      </c>
      <c r="K7" s="814" t="s">
        <v>211</v>
      </c>
      <c r="L7" s="814" t="s">
        <v>1679</v>
      </c>
      <c r="M7" s="814" t="s">
        <v>144</v>
      </c>
      <c r="N7" s="814" t="s">
        <v>441</v>
      </c>
      <c r="O7" s="814" t="s">
        <v>1680</v>
      </c>
    </row>
    <row r="8" spans="2:15" s="14" customFormat="1" ht="38.25" customHeight="1">
      <c r="B8" s="617" t="s">
        <v>357</v>
      </c>
      <c r="C8" s="617" t="s">
        <v>358</v>
      </c>
      <c r="D8" s="616" t="s">
        <v>1457</v>
      </c>
      <c r="E8" s="617" t="s">
        <v>219</v>
      </c>
      <c r="F8" s="1224"/>
      <c r="G8" s="1226"/>
      <c r="H8" s="1224"/>
      <c r="I8" s="617" t="s">
        <v>1457</v>
      </c>
      <c r="J8" s="617" t="s">
        <v>1681</v>
      </c>
      <c r="K8" s="617" t="s">
        <v>1457</v>
      </c>
      <c r="L8" s="617" t="s">
        <v>1457</v>
      </c>
      <c r="M8" s="617" t="s">
        <v>1457</v>
      </c>
      <c r="N8" s="617" t="s">
        <v>1457</v>
      </c>
      <c r="O8" s="617" t="s">
        <v>1457</v>
      </c>
    </row>
    <row r="9" spans="2:15" s="14" customFormat="1" ht="18.75" hidden="1" customHeight="1">
      <c r="B9" s="630" t="s">
        <v>1682</v>
      </c>
      <c r="C9" s="630" t="s">
        <v>1683</v>
      </c>
      <c r="D9" s="630">
        <v>45309</v>
      </c>
      <c r="E9" s="758">
        <f>D9+8</f>
        <v>45317</v>
      </c>
      <c r="F9" s="758" t="s">
        <v>1684</v>
      </c>
      <c r="G9" s="758" t="s">
        <v>1685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1686</v>
      </c>
      <c r="C10" s="630" t="s">
        <v>1687</v>
      </c>
      <c r="D10" s="630">
        <v>45320</v>
      </c>
      <c r="E10" s="758">
        <f t="shared" ref="E10:E14" si="0">D10+8</f>
        <v>45328</v>
      </c>
      <c r="F10" s="758" t="s">
        <v>1688</v>
      </c>
      <c r="G10" s="758" t="s">
        <v>1689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1690</v>
      </c>
      <c r="C11" s="630" t="s">
        <v>1691</v>
      </c>
      <c r="D11" s="630">
        <v>45322</v>
      </c>
      <c r="E11" s="758">
        <f t="shared" si="0"/>
        <v>45330</v>
      </c>
      <c r="F11" s="758" t="s">
        <v>1692</v>
      </c>
      <c r="G11" s="758" t="s">
        <v>1693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1694</v>
      </c>
      <c r="C12" s="630" t="s">
        <v>1695</v>
      </c>
      <c r="D12" s="630">
        <f t="shared" ref="D12:D18" si="8">D11+7</f>
        <v>45329</v>
      </c>
      <c r="E12" s="758">
        <f t="shared" si="0"/>
        <v>45337</v>
      </c>
      <c r="F12" s="758" t="s">
        <v>407</v>
      </c>
      <c r="G12" s="758" t="s">
        <v>1696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1697</v>
      </c>
      <c r="C13" s="630" t="s">
        <v>1698</v>
      </c>
      <c r="D13" s="684">
        <f t="shared" si="8"/>
        <v>45336</v>
      </c>
      <c r="E13" s="758">
        <f t="shared" si="0"/>
        <v>45344</v>
      </c>
      <c r="F13" s="758" t="s">
        <v>1699</v>
      </c>
      <c r="G13" s="758" t="s">
        <v>1700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1701</v>
      </c>
      <c r="C14" s="630" t="s">
        <v>1702</v>
      </c>
      <c r="D14" s="630">
        <f t="shared" si="8"/>
        <v>45343</v>
      </c>
      <c r="E14" s="758">
        <f t="shared" si="0"/>
        <v>45351</v>
      </c>
      <c r="F14" s="758" t="s">
        <v>1703</v>
      </c>
      <c r="G14" s="758" t="s">
        <v>1704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1705</v>
      </c>
      <c r="C15" s="630" t="s">
        <v>1706</v>
      </c>
      <c r="D15" s="630">
        <f t="shared" si="8"/>
        <v>45350</v>
      </c>
      <c r="E15" s="758">
        <f t="shared" ref="E15:E19" si="9">D15+8</f>
        <v>45358</v>
      </c>
      <c r="F15" s="758" t="s">
        <v>403</v>
      </c>
      <c r="G15" s="758" t="s">
        <v>1707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1682</v>
      </c>
      <c r="C16" s="809" t="s">
        <v>1708</v>
      </c>
      <c r="D16" s="630">
        <v>45357</v>
      </c>
      <c r="E16" s="758">
        <f t="shared" si="9"/>
        <v>45365</v>
      </c>
      <c r="F16" s="758" t="s">
        <v>1684</v>
      </c>
      <c r="G16" s="758" t="s">
        <v>1709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1686</v>
      </c>
      <c r="C17" s="809" t="s">
        <v>1710</v>
      </c>
      <c r="D17" s="630">
        <f t="shared" si="8"/>
        <v>45364</v>
      </c>
      <c r="E17" s="758">
        <f t="shared" si="9"/>
        <v>45372</v>
      </c>
      <c r="F17" s="758" t="s">
        <v>1688</v>
      </c>
      <c r="G17" s="758" t="s">
        <v>1711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1694</v>
      </c>
      <c r="C18" s="809" t="s">
        <v>1712</v>
      </c>
      <c r="D18" s="630">
        <f t="shared" si="8"/>
        <v>45371</v>
      </c>
      <c r="E18" s="758">
        <f t="shared" si="9"/>
        <v>45379</v>
      </c>
      <c r="F18" s="758" t="s">
        <v>407</v>
      </c>
      <c r="G18" s="758" t="s">
        <v>1713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1714</v>
      </c>
      <c r="C19" s="809" t="s">
        <v>1715</v>
      </c>
      <c r="D19" s="630">
        <f>D18+7</f>
        <v>45378</v>
      </c>
      <c r="E19" s="758">
        <f t="shared" si="9"/>
        <v>45386</v>
      </c>
      <c r="F19" s="758" t="s">
        <v>1699</v>
      </c>
      <c r="G19" s="758" t="s">
        <v>1716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1701</v>
      </c>
      <c r="C20" s="809" t="s">
        <v>1717</v>
      </c>
      <c r="D20" s="630">
        <v>45385</v>
      </c>
      <c r="E20" s="758">
        <f t="shared" ref="E20" si="10">D20+8</f>
        <v>45393</v>
      </c>
      <c r="F20" s="758" t="s">
        <v>1703</v>
      </c>
      <c r="G20" s="758" t="s">
        <v>1718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1675</v>
      </c>
      <c r="C23" s="616"/>
      <c r="D23" s="616" t="s">
        <v>1676</v>
      </c>
      <c r="E23" s="767" t="s">
        <v>1677</v>
      </c>
      <c r="F23" s="1223" t="s">
        <v>1678</v>
      </c>
      <c r="G23" s="1225" t="s">
        <v>358</v>
      </c>
      <c r="H23" s="1223" t="s">
        <v>1677</v>
      </c>
      <c r="I23" s="816" t="s">
        <v>322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357</v>
      </c>
      <c r="C24" s="617" t="s">
        <v>358</v>
      </c>
      <c r="D24" s="616" t="s">
        <v>1457</v>
      </c>
      <c r="E24" s="617" t="s">
        <v>219</v>
      </c>
      <c r="F24" s="1224"/>
      <c r="G24" s="1226"/>
      <c r="H24" s="1224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1686</v>
      </c>
      <c r="C25" s="630" t="s">
        <v>1687</v>
      </c>
      <c r="D25" s="630">
        <v>45320</v>
      </c>
      <c r="E25" s="758">
        <f>D25+8</f>
        <v>45328</v>
      </c>
      <c r="F25" s="758" t="s">
        <v>1692</v>
      </c>
      <c r="G25" s="758" t="s">
        <v>1719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1690</v>
      </c>
      <c r="C26" s="630" t="s">
        <v>1691</v>
      </c>
      <c r="D26" s="630">
        <v>45322</v>
      </c>
      <c r="E26" s="758">
        <f t="shared" ref="E26:E36" si="12">D26+8</f>
        <v>45330</v>
      </c>
      <c r="F26" s="758" t="s">
        <v>407</v>
      </c>
      <c r="G26" s="758" t="s">
        <v>1720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1694</v>
      </c>
      <c r="C27" s="630" t="s">
        <v>1695</v>
      </c>
      <c r="D27" s="630">
        <f t="shared" ref="D27:D32" si="14">D26+7</f>
        <v>45329</v>
      </c>
      <c r="E27" s="758">
        <f t="shared" si="12"/>
        <v>45337</v>
      </c>
      <c r="F27" s="758" t="s">
        <v>1699</v>
      </c>
      <c r="G27" s="758" t="s">
        <v>1721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1697</v>
      </c>
      <c r="C28" s="630" t="s">
        <v>1698</v>
      </c>
      <c r="D28" s="684">
        <f t="shared" si="14"/>
        <v>45336</v>
      </c>
      <c r="E28" s="758">
        <f t="shared" si="12"/>
        <v>45344</v>
      </c>
      <c r="F28" s="758" t="s">
        <v>403</v>
      </c>
      <c r="G28" s="758" t="s">
        <v>1722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1701</v>
      </c>
      <c r="C29" s="630" t="s">
        <v>1702</v>
      </c>
      <c r="D29" s="630">
        <f t="shared" si="14"/>
        <v>45343</v>
      </c>
      <c r="E29" s="758">
        <f t="shared" si="12"/>
        <v>45351</v>
      </c>
      <c r="F29" s="758" t="s">
        <v>1684</v>
      </c>
      <c r="G29" s="758" t="s">
        <v>1723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1705</v>
      </c>
      <c r="C30" s="809" t="s">
        <v>1706</v>
      </c>
      <c r="D30" s="630">
        <f t="shared" si="14"/>
        <v>45350</v>
      </c>
      <c r="E30" s="758">
        <f t="shared" si="12"/>
        <v>45358</v>
      </c>
      <c r="F30" s="758" t="s">
        <v>1688</v>
      </c>
      <c r="G30" s="758" t="s">
        <v>1724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1682</v>
      </c>
      <c r="C31" s="809" t="s">
        <v>1708</v>
      </c>
      <c r="D31" s="630">
        <v>45357</v>
      </c>
      <c r="E31" s="758">
        <f t="shared" si="12"/>
        <v>45365</v>
      </c>
      <c r="F31" s="797" t="s">
        <v>415</v>
      </c>
      <c r="G31" s="758" t="s">
        <v>1725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1686</v>
      </c>
      <c r="C32" s="809" t="s">
        <v>1710</v>
      </c>
      <c r="D32" s="630">
        <f t="shared" si="14"/>
        <v>45364</v>
      </c>
      <c r="E32" s="758">
        <f t="shared" si="12"/>
        <v>45372</v>
      </c>
      <c r="F32" s="758" t="s">
        <v>1699</v>
      </c>
      <c r="G32" s="758" t="s">
        <v>1726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1694</v>
      </c>
      <c r="C33" s="809" t="s">
        <v>1712</v>
      </c>
      <c r="D33" s="630">
        <v>45379</v>
      </c>
      <c r="E33" s="758">
        <f t="shared" si="12"/>
        <v>45387</v>
      </c>
      <c r="F33" s="758" t="s">
        <v>403</v>
      </c>
      <c r="G33" s="758" t="s">
        <v>1727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1714</v>
      </c>
      <c r="B34" s="809" t="s">
        <v>1686</v>
      </c>
      <c r="C34" s="809" t="s">
        <v>1715</v>
      </c>
      <c r="D34" s="630">
        <v>45381</v>
      </c>
      <c r="E34" s="758">
        <f t="shared" si="12"/>
        <v>45389</v>
      </c>
      <c r="F34" s="758" t="s">
        <v>403</v>
      </c>
      <c r="G34" s="758" t="s">
        <v>1727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1701</v>
      </c>
      <c r="C35" s="809" t="s">
        <v>1717</v>
      </c>
      <c r="D35" s="630">
        <v>45386</v>
      </c>
      <c r="E35" s="758">
        <f t="shared" si="12"/>
        <v>45394</v>
      </c>
      <c r="F35" s="758" t="s">
        <v>1684</v>
      </c>
      <c r="G35" s="758" t="s">
        <v>1728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1705</v>
      </c>
      <c r="C36" s="809" t="s">
        <v>1729</v>
      </c>
      <c r="D36" s="630">
        <v>45392</v>
      </c>
      <c r="E36" s="758">
        <f t="shared" si="12"/>
        <v>45400</v>
      </c>
      <c r="F36" s="758" t="s">
        <v>1688</v>
      </c>
      <c r="G36" s="758" t="s">
        <v>1730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1682</v>
      </c>
      <c r="B37" s="877" t="s">
        <v>391</v>
      </c>
      <c r="C37" s="809" t="s">
        <v>1731</v>
      </c>
      <c r="D37" s="630">
        <v>45399</v>
      </c>
      <c r="E37" s="758">
        <f t="shared" ref="E37" si="19">D37+8</f>
        <v>45407</v>
      </c>
      <c r="F37" s="758" t="s">
        <v>407</v>
      </c>
      <c r="G37" s="758" t="s">
        <v>1732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1686</v>
      </c>
      <c r="B38" s="809" t="s">
        <v>1714</v>
      </c>
      <c r="C38" s="809" t="s">
        <v>1733</v>
      </c>
      <c r="D38" s="630">
        <f>D37+7</f>
        <v>45406</v>
      </c>
      <c r="E38" s="758">
        <f t="shared" ref="E38" si="21">D38+8</f>
        <v>45414</v>
      </c>
      <c r="F38" s="758" t="s">
        <v>407</v>
      </c>
      <c r="G38" s="758" t="s">
        <v>1732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1675</v>
      </c>
      <c r="C41" s="616"/>
      <c r="D41" s="616" t="s">
        <v>1676</v>
      </c>
      <c r="E41" s="767" t="s">
        <v>1734</v>
      </c>
      <c r="F41" s="1223" t="s">
        <v>1678</v>
      </c>
      <c r="G41" s="1225" t="s">
        <v>358</v>
      </c>
      <c r="H41" s="1225" t="s">
        <v>1734</v>
      </c>
      <c r="I41" s="767" t="s">
        <v>1735</v>
      </c>
      <c r="J41" s="816" t="s">
        <v>275</v>
      </c>
      <c r="K41" s="767" t="s">
        <v>1736</v>
      </c>
    </row>
    <row r="42" spans="1:11" s="14" customFormat="1" ht="18.75" customHeight="1">
      <c r="A42" s="876"/>
      <c r="B42" s="617" t="s">
        <v>357</v>
      </c>
      <c r="C42" s="617" t="s">
        <v>358</v>
      </c>
      <c r="D42" s="616" t="s">
        <v>1457</v>
      </c>
      <c r="E42" s="617" t="s">
        <v>172</v>
      </c>
      <c r="F42" s="1224"/>
      <c r="G42" s="1226"/>
      <c r="H42" s="1226"/>
      <c r="I42" s="617"/>
      <c r="J42" s="617"/>
      <c r="K42" s="617"/>
    </row>
    <row r="43" spans="1:11" s="14" customFormat="1" ht="18.75" hidden="1" customHeight="1">
      <c r="A43" s="876"/>
      <c r="B43" s="630" t="s">
        <v>1686</v>
      </c>
      <c r="C43" s="630" t="s">
        <v>1687</v>
      </c>
      <c r="D43" s="630">
        <v>45320</v>
      </c>
      <c r="E43" s="758">
        <f t="shared" ref="E43:E51" si="23">D43+8</f>
        <v>45328</v>
      </c>
      <c r="F43" s="758" t="s">
        <v>1692</v>
      </c>
      <c r="G43" s="758" t="s">
        <v>1719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1690</v>
      </c>
      <c r="C44" s="630" t="s">
        <v>1691</v>
      </c>
      <c r="D44" s="630">
        <v>45322</v>
      </c>
      <c r="E44" s="758">
        <f t="shared" si="23"/>
        <v>45330</v>
      </c>
      <c r="F44" s="758" t="s">
        <v>407</v>
      </c>
      <c r="G44" s="758" t="s">
        <v>1720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1694</v>
      </c>
      <c r="C45" s="630" t="s">
        <v>1695</v>
      </c>
      <c r="D45" s="630">
        <f t="shared" ref="D45:D50" si="28">D44+7</f>
        <v>45329</v>
      </c>
      <c r="E45" s="758">
        <f t="shared" si="23"/>
        <v>45337</v>
      </c>
      <c r="F45" s="758" t="s">
        <v>1699</v>
      </c>
      <c r="G45" s="758" t="s">
        <v>1721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1697</v>
      </c>
      <c r="C46" s="630" t="s">
        <v>1698</v>
      </c>
      <c r="D46" s="684">
        <f t="shared" si="28"/>
        <v>45336</v>
      </c>
      <c r="E46" s="758">
        <f t="shared" si="23"/>
        <v>45344</v>
      </c>
      <c r="F46" s="758" t="s">
        <v>403</v>
      </c>
      <c r="G46" s="758" t="s">
        <v>1722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1701</v>
      </c>
      <c r="C47" s="630" t="s">
        <v>1702</v>
      </c>
      <c r="D47" s="630">
        <f t="shared" si="28"/>
        <v>45343</v>
      </c>
      <c r="E47" s="758">
        <f t="shared" si="23"/>
        <v>45351</v>
      </c>
      <c r="F47" s="758" t="s">
        <v>1684</v>
      </c>
      <c r="G47" s="758" t="s">
        <v>1723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1705</v>
      </c>
      <c r="C48" s="809" t="s">
        <v>1706</v>
      </c>
      <c r="D48" s="630">
        <f t="shared" si="28"/>
        <v>45350</v>
      </c>
      <c r="E48" s="758">
        <f t="shared" si="23"/>
        <v>45358</v>
      </c>
      <c r="F48" s="758" t="s">
        <v>1688</v>
      </c>
      <c r="G48" s="758" t="s">
        <v>1724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1682</v>
      </c>
      <c r="C49" s="809" t="s">
        <v>1708</v>
      </c>
      <c r="D49" s="630">
        <v>45357</v>
      </c>
      <c r="E49" s="758">
        <f t="shared" si="23"/>
        <v>45365</v>
      </c>
      <c r="F49" s="797" t="s">
        <v>415</v>
      </c>
      <c r="G49" s="758" t="s">
        <v>1725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1686</v>
      </c>
      <c r="C50" s="809" t="s">
        <v>1710</v>
      </c>
      <c r="D50" s="630">
        <f t="shared" si="28"/>
        <v>45364</v>
      </c>
      <c r="E50" s="758">
        <f t="shared" si="23"/>
        <v>45372</v>
      </c>
      <c r="F50" s="758" t="s">
        <v>407</v>
      </c>
      <c r="G50" s="758" t="s">
        <v>1737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1694</v>
      </c>
      <c r="C51" s="809" t="s">
        <v>1712</v>
      </c>
      <c r="D51" s="630">
        <v>45376</v>
      </c>
      <c r="E51" s="758">
        <f t="shared" si="23"/>
        <v>45384</v>
      </c>
      <c r="F51" s="758" t="s">
        <v>1699</v>
      </c>
      <c r="G51" s="758" t="s">
        <v>1726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428</v>
      </c>
      <c r="C52" s="879" t="s">
        <v>1738</v>
      </c>
      <c r="D52" s="802">
        <v>45371</v>
      </c>
      <c r="E52" s="758">
        <f>D52+11</f>
        <v>45382</v>
      </c>
      <c r="F52" s="758" t="s">
        <v>407</v>
      </c>
      <c r="G52" s="758" t="s">
        <v>1713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1739</v>
      </c>
      <c r="C53" s="879" t="s">
        <v>1740</v>
      </c>
      <c r="D53" s="802">
        <f>D52+7</f>
        <v>45378</v>
      </c>
      <c r="E53" s="758">
        <f t="shared" ref="E53:E56" si="36">D53+11</f>
        <v>45389</v>
      </c>
      <c r="F53" s="758" t="s">
        <v>1699</v>
      </c>
      <c r="G53" s="758" t="s">
        <v>1716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1539</v>
      </c>
      <c r="C54" s="879" t="s">
        <v>1741</v>
      </c>
      <c r="D54" s="802">
        <f t="shared" ref="D54:D56" si="40">D53+7</f>
        <v>45385</v>
      </c>
      <c r="E54" s="758">
        <f t="shared" si="36"/>
        <v>45396</v>
      </c>
      <c r="F54" s="758" t="s">
        <v>1703</v>
      </c>
      <c r="G54" s="758" t="s">
        <v>1718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1742</v>
      </c>
      <c r="C55" s="879" t="s">
        <v>1743</v>
      </c>
      <c r="D55" s="802">
        <f t="shared" si="40"/>
        <v>45392</v>
      </c>
      <c r="E55" s="758">
        <f t="shared" si="36"/>
        <v>45403</v>
      </c>
      <c r="F55" s="758" t="s">
        <v>403</v>
      </c>
      <c r="G55" s="758" t="s">
        <v>1744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1745</v>
      </c>
      <c r="C56" s="879" t="s">
        <v>1746</v>
      </c>
      <c r="D56" s="802">
        <f t="shared" si="40"/>
        <v>45399</v>
      </c>
      <c r="E56" s="758">
        <f t="shared" si="36"/>
        <v>45410</v>
      </c>
      <c r="F56" s="758" t="s">
        <v>1684</v>
      </c>
      <c r="G56" s="758" t="s">
        <v>1747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554</v>
      </c>
      <c r="C60" s="145"/>
      <c r="D60" s="147" t="s">
        <v>555</v>
      </c>
      <c r="E60" s="147"/>
      <c r="F60" s="147"/>
      <c r="G60" s="147" t="s">
        <v>556</v>
      </c>
      <c r="H60" s="779"/>
      <c r="I60" s="201"/>
      <c r="J60" s="203"/>
      <c r="K60" s="203"/>
    </row>
    <row r="61" spans="2:11" s="12" customFormat="1" ht="18.75" customHeight="1">
      <c r="B61" s="780" t="s">
        <v>557</v>
      </c>
      <c r="C61" s="781" t="s">
        <v>558</v>
      </c>
      <c r="D61" s="133" t="s">
        <v>559</v>
      </c>
      <c r="E61" s="147"/>
      <c r="F61" s="781" t="s">
        <v>560</v>
      </c>
      <c r="G61" s="145" t="s">
        <v>561</v>
      </c>
      <c r="H61" s="782" t="s">
        <v>562</v>
      </c>
      <c r="I61" s="201"/>
      <c r="J61" s="203"/>
      <c r="K61" s="203"/>
    </row>
    <row r="62" spans="2:11" s="12" customFormat="1" ht="18.75" customHeight="1">
      <c r="B62" s="783" t="s">
        <v>563</v>
      </c>
      <c r="C62" s="784" t="s">
        <v>564</v>
      </c>
      <c r="D62" s="133" t="s">
        <v>565</v>
      </c>
      <c r="E62" s="148" t="s">
        <v>566</v>
      </c>
      <c r="F62" s="785" t="s">
        <v>567</v>
      </c>
      <c r="G62" s="588" t="s">
        <v>568</v>
      </c>
      <c r="H62" s="786" t="s">
        <v>569</v>
      </c>
      <c r="I62" s="414"/>
      <c r="J62" s="570"/>
      <c r="K62" s="570"/>
    </row>
    <row r="63" spans="2:11" s="14" customFormat="1" ht="18.75" customHeight="1">
      <c r="B63" s="783" t="s">
        <v>577</v>
      </c>
      <c r="C63" s="784" t="s">
        <v>578</v>
      </c>
      <c r="D63" s="133" t="s">
        <v>572</v>
      </c>
      <c r="E63" s="148" t="s">
        <v>573</v>
      </c>
      <c r="F63" s="785" t="s">
        <v>574</v>
      </c>
      <c r="G63" s="588" t="s">
        <v>575</v>
      </c>
      <c r="H63" s="786" t="s">
        <v>576</v>
      </c>
      <c r="I63" s="201"/>
      <c r="J63" s="203"/>
      <c r="K63" s="203"/>
    </row>
    <row r="64" spans="2:11" s="14" customFormat="1" ht="18.75" customHeight="1">
      <c r="B64" s="783" t="s">
        <v>1748</v>
      </c>
      <c r="C64" s="784" t="s">
        <v>1749</v>
      </c>
      <c r="D64" s="133" t="s">
        <v>579</v>
      </c>
      <c r="E64" s="148" t="s">
        <v>580</v>
      </c>
      <c r="F64" s="785" t="s">
        <v>581</v>
      </c>
      <c r="G64" s="588" t="s">
        <v>582</v>
      </c>
      <c r="H64" s="786" t="s">
        <v>583</v>
      </c>
      <c r="I64" s="201"/>
      <c r="J64" s="203"/>
      <c r="K64" s="203"/>
    </row>
    <row r="65" spans="2:8" s="14" customFormat="1" ht="18.75" customHeight="1">
      <c r="B65" s="783" t="s">
        <v>570</v>
      </c>
      <c r="C65" s="784" t="s">
        <v>571</v>
      </c>
      <c r="D65" s="133" t="s">
        <v>586</v>
      </c>
      <c r="E65" s="148" t="s">
        <v>587</v>
      </c>
      <c r="F65" s="785" t="s">
        <v>588</v>
      </c>
      <c r="G65" s="588" t="s">
        <v>589</v>
      </c>
      <c r="H65" s="786" t="s">
        <v>590</v>
      </c>
    </row>
    <row r="66" spans="2:8" s="14" customFormat="1" ht="18.75" customHeight="1">
      <c r="B66" s="783" t="s">
        <v>827</v>
      </c>
      <c r="C66" s="784" t="s">
        <v>585</v>
      </c>
      <c r="D66" s="133" t="s">
        <v>593</v>
      </c>
      <c r="E66" s="148" t="s">
        <v>594</v>
      </c>
      <c r="F66" s="785" t="s">
        <v>595</v>
      </c>
      <c r="G66" s="588" t="s">
        <v>596</v>
      </c>
      <c r="H66" s="786" t="s">
        <v>597</v>
      </c>
    </row>
    <row r="67" spans="2:8" s="14" customFormat="1" ht="18.75" customHeight="1">
      <c r="B67" s="783" t="s">
        <v>1595</v>
      </c>
      <c r="C67" s="784" t="s">
        <v>1596</v>
      </c>
      <c r="D67" s="133"/>
      <c r="E67" s="186"/>
      <c r="F67" s="148"/>
      <c r="G67" s="588" t="s">
        <v>1597</v>
      </c>
      <c r="H67" s="786" t="s">
        <v>1599</v>
      </c>
    </row>
    <row r="68" spans="2:8" s="14" customFormat="1" ht="18.75" customHeight="1">
      <c r="B68" s="783" t="s">
        <v>1750</v>
      </c>
      <c r="C68" s="784" t="s">
        <v>1751</v>
      </c>
      <c r="D68" s="133"/>
      <c r="E68" s="145"/>
      <c r="F68" s="588"/>
      <c r="G68" s="588" t="s">
        <v>603</v>
      </c>
      <c r="H68" s="787" t="s">
        <v>604</v>
      </c>
    </row>
    <row r="69" spans="2:8" s="14" customFormat="1" ht="18.75" customHeight="1">
      <c r="B69" s="783" t="s">
        <v>591</v>
      </c>
      <c r="C69" s="784" t="s">
        <v>592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71"/>
  <sheetViews>
    <sheetView showGridLines="0" topLeftCell="A104" zoomScaleNormal="100" zoomScaleSheetLayoutView="85" workbookViewId="0">
      <selection activeCell="D245" sqref="D245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16" t="s">
        <v>116</v>
      </c>
      <c r="C2" s="1216"/>
      <c r="D2" s="1216"/>
      <c r="E2" s="1216"/>
      <c r="F2" s="1216"/>
      <c r="G2" s="122"/>
      <c r="H2" s="956" t="s">
        <v>352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30" t="s">
        <v>121</v>
      </c>
      <c r="C4" s="1231"/>
      <c r="D4" s="1231"/>
      <c r="E4" s="1231"/>
      <c r="F4" s="1232"/>
      <c r="G4" s="396"/>
      <c r="J4" s="932"/>
    </row>
    <row r="6" spans="1:13" s="149" customFormat="1" ht="20.100000000000001" customHeight="1">
      <c r="A6" s="1033"/>
      <c r="B6" s="1203" t="s">
        <v>353</v>
      </c>
      <c r="C6" s="1203"/>
      <c r="D6" s="1203"/>
      <c r="E6" s="1203"/>
      <c r="F6" s="1203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205" t="s">
        <v>121</v>
      </c>
      <c r="C8" s="1206"/>
      <c r="D8" s="1207" t="s">
        <v>355</v>
      </c>
      <c r="E8" s="944" t="s">
        <v>294</v>
      </c>
      <c r="F8" s="944" t="s">
        <v>308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357</v>
      </c>
      <c r="C9" s="944" t="s">
        <v>358</v>
      </c>
      <c r="D9" s="1208"/>
      <c r="E9" s="940" t="s">
        <v>1752</v>
      </c>
      <c r="F9" s="940" t="s">
        <v>219</v>
      </c>
      <c r="G9" s="764"/>
      <c r="H9" s="1046" t="s">
        <v>496</v>
      </c>
      <c r="I9" s="1046" t="s">
        <v>359</v>
      </c>
      <c r="J9" s="1046" t="s">
        <v>360</v>
      </c>
      <c r="K9" s="145"/>
      <c r="L9" s="145"/>
    </row>
    <row r="10" spans="1:13" s="146" customFormat="1" ht="20.100000000000001" hidden="1" customHeight="1">
      <c r="A10" s="882"/>
      <c r="B10" s="955" t="s">
        <v>688</v>
      </c>
      <c r="C10" s="955" t="s">
        <v>1753</v>
      </c>
      <c r="D10" s="955">
        <v>45372</v>
      </c>
      <c r="E10" s="758">
        <f t="shared" ref="E10:E11" si="0">D10+4</f>
        <v>45376</v>
      </c>
      <c r="F10" s="758">
        <f t="shared" ref="F10:F11" si="1"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691</v>
      </c>
      <c r="C11" s="955" t="s">
        <v>1754</v>
      </c>
      <c r="D11" s="955">
        <v>45372</v>
      </c>
      <c r="E11" s="758">
        <f t="shared" si="0"/>
        <v>45376</v>
      </c>
      <c r="F11" s="758">
        <f t="shared" si="1"/>
        <v>45378</v>
      </c>
      <c r="G11" s="764"/>
      <c r="H11" s="758" t="e">
        <f t="shared" ref="H11:I52" si="2">H10+7</f>
        <v>#REF!</v>
      </c>
      <c r="I11" s="758" t="e">
        <f t="shared" si="2"/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693</v>
      </c>
      <c r="C12" s="955" t="s">
        <v>1755</v>
      </c>
      <c r="D12" s="955">
        <v>45379</v>
      </c>
      <c r="E12" s="758">
        <f t="shared" ref="E12" si="3">D12+4</f>
        <v>45383</v>
      </c>
      <c r="F12" s="758">
        <f t="shared" ref="F12" si="4">D12+6</f>
        <v>45385</v>
      </c>
      <c r="G12" s="764"/>
      <c r="H12" s="758" t="e">
        <f t="shared" si="2"/>
        <v>#REF!</v>
      </c>
      <c r="I12" s="758" t="e">
        <f t="shared" si="2"/>
        <v>#REF!</v>
      </c>
      <c r="J12" s="162"/>
      <c r="K12" s="145"/>
      <c r="L12" s="145"/>
    </row>
    <row r="13" spans="1:13" s="146" customFormat="1" ht="20.100000000000001" hidden="1" customHeight="1">
      <c r="A13" s="882" t="s">
        <v>705</v>
      </c>
      <c r="B13" s="955" t="s">
        <v>684</v>
      </c>
      <c r="C13" s="955" t="s">
        <v>1756</v>
      </c>
      <c r="D13" s="955">
        <v>45386</v>
      </c>
      <c r="E13" s="758">
        <f t="shared" ref="E13:E17" si="5">D13+4</f>
        <v>45390</v>
      </c>
      <c r="F13" s="758">
        <f t="shared" ref="F13:F17" si="6"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707</v>
      </c>
      <c r="B14" s="955" t="s">
        <v>695</v>
      </c>
      <c r="C14" s="955" t="s">
        <v>1757</v>
      </c>
      <c r="D14" s="955">
        <v>45405</v>
      </c>
      <c r="E14" s="758">
        <f t="shared" si="5"/>
        <v>45409</v>
      </c>
      <c r="F14" s="1027" t="s">
        <v>391</v>
      </c>
      <c r="G14" s="764"/>
      <c r="H14" s="758">
        <f t="shared" si="2"/>
        <v>45394</v>
      </c>
      <c r="I14" s="758">
        <f t="shared" si="2"/>
        <v>45394</v>
      </c>
      <c r="J14" s="162"/>
      <c r="K14" s="145"/>
      <c r="L14" s="145"/>
    </row>
    <row r="15" spans="1:13" s="146" customFormat="1" ht="20.100000000000001" hidden="1" customHeight="1">
      <c r="A15" s="882" t="s">
        <v>709</v>
      </c>
      <c r="B15" s="1026" t="s">
        <v>698</v>
      </c>
      <c r="C15" s="955" t="s">
        <v>1758</v>
      </c>
      <c r="D15" s="955">
        <v>45406</v>
      </c>
      <c r="E15" s="1201" t="s">
        <v>391</v>
      </c>
      <c r="F15" s="1209"/>
      <c r="G15" s="764"/>
      <c r="H15" s="758">
        <f t="shared" si="2"/>
        <v>45401</v>
      </c>
      <c r="I15" s="758">
        <f t="shared" si="2"/>
        <v>45401</v>
      </c>
      <c r="J15" s="162"/>
      <c r="K15" s="145"/>
      <c r="L15" s="145"/>
    </row>
    <row r="16" spans="1:13" s="146" customFormat="1" ht="20.100000000000001" hidden="1" customHeight="1">
      <c r="A16" s="882" t="s">
        <v>1759</v>
      </c>
      <c r="B16" s="955" t="s">
        <v>686</v>
      </c>
      <c r="C16" s="955" t="s">
        <v>1760</v>
      </c>
      <c r="D16" s="955">
        <v>45408</v>
      </c>
      <c r="E16" s="758">
        <v>45416</v>
      </c>
      <c r="F16" s="758">
        <v>45414</v>
      </c>
      <c r="G16" s="764"/>
      <c r="H16" s="758">
        <f t="shared" si="2"/>
        <v>45408</v>
      </c>
      <c r="I16" s="758">
        <f t="shared" si="2"/>
        <v>45408</v>
      </c>
      <c r="J16" s="162"/>
      <c r="K16" s="145"/>
      <c r="L16" s="145"/>
    </row>
    <row r="17" spans="1:12" s="146" customFormat="1" ht="20.100000000000001" hidden="1" customHeight="1">
      <c r="A17" s="882" t="s">
        <v>688</v>
      </c>
      <c r="B17" s="955" t="s">
        <v>691</v>
      </c>
      <c r="C17" s="955" t="s">
        <v>1761</v>
      </c>
      <c r="D17" s="955">
        <v>45413</v>
      </c>
      <c r="E17" s="758">
        <f t="shared" si="5"/>
        <v>45417</v>
      </c>
      <c r="F17" s="758">
        <f t="shared" si="6"/>
        <v>45419</v>
      </c>
      <c r="G17" s="764"/>
      <c r="H17" s="758">
        <f t="shared" si="2"/>
        <v>45415</v>
      </c>
      <c r="I17" s="758">
        <f t="shared" si="2"/>
        <v>45415</v>
      </c>
      <c r="J17" s="162"/>
      <c r="K17" s="145"/>
      <c r="L17" s="145"/>
    </row>
    <row r="18" spans="1:12" s="146" customFormat="1" ht="20.100000000000001" hidden="1" customHeight="1">
      <c r="A18" s="882" t="s">
        <v>691</v>
      </c>
      <c r="B18" s="955" t="s">
        <v>688</v>
      </c>
      <c r="C18" s="955" t="s">
        <v>1762</v>
      </c>
      <c r="D18" s="955">
        <v>45421</v>
      </c>
      <c r="E18" s="758">
        <f t="shared" ref="E18:E20" si="7">D18+4</f>
        <v>45425</v>
      </c>
      <c r="F18" s="758">
        <f t="shared" ref="F18:F20" si="8">D18+6</f>
        <v>45427</v>
      </c>
      <c r="G18" s="764"/>
      <c r="H18" s="758">
        <f t="shared" si="2"/>
        <v>45422</v>
      </c>
      <c r="I18" s="758">
        <f t="shared" si="2"/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693</v>
      </c>
      <c r="C19" s="955" t="s">
        <v>1763</v>
      </c>
      <c r="D19" s="955">
        <v>45428</v>
      </c>
      <c r="E19" s="758">
        <f t="shared" si="7"/>
        <v>45432</v>
      </c>
      <c r="F19" s="758">
        <f t="shared" si="8"/>
        <v>45434</v>
      </c>
      <c r="G19" s="764"/>
      <c r="H19" s="758">
        <f t="shared" si="2"/>
        <v>45429</v>
      </c>
      <c r="I19" s="758">
        <f t="shared" si="2"/>
        <v>45429</v>
      </c>
      <c r="J19" s="162"/>
      <c r="K19" s="145"/>
      <c r="L19" s="145"/>
    </row>
    <row r="20" spans="1:12" s="146" customFormat="1" ht="20.100000000000001" hidden="1" customHeight="1">
      <c r="A20" s="882" t="s">
        <v>684</v>
      </c>
      <c r="B20" s="955" t="s">
        <v>723</v>
      </c>
      <c r="C20" s="955" t="s">
        <v>1764</v>
      </c>
      <c r="D20" s="955">
        <v>45442</v>
      </c>
      <c r="E20" s="758">
        <f t="shared" si="7"/>
        <v>45446</v>
      </c>
      <c r="F20" s="758">
        <f t="shared" si="8"/>
        <v>45448</v>
      </c>
      <c r="G20" s="764"/>
      <c r="H20" s="758">
        <f t="shared" si="2"/>
        <v>45436</v>
      </c>
      <c r="I20" s="758">
        <f t="shared" si="2"/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698</v>
      </c>
      <c r="C21" s="955" t="s">
        <v>1765</v>
      </c>
      <c r="D21" s="880" t="s">
        <v>391</v>
      </c>
      <c r="E21" s="800" t="e">
        <f t="shared" ref="E21" si="9">D21+4</f>
        <v>#VALUE!</v>
      </c>
      <c r="F21" s="800" t="e">
        <f t="shared" ref="F21" si="10">D21+6</f>
        <v>#VALUE!</v>
      </c>
      <c r="G21" s="764"/>
      <c r="H21" s="758">
        <f t="shared" si="2"/>
        <v>45443</v>
      </c>
      <c r="I21" s="758">
        <f t="shared" si="2"/>
        <v>45443</v>
      </c>
      <c r="J21" s="162"/>
      <c r="K21" s="145"/>
      <c r="L21" s="145"/>
    </row>
    <row r="22" spans="1:12" s="146" customFormat="1" ht="20.100000000000001" hidden="1" customHeight="1">
      <c r="A22" s="882" t="s">
        <v>695</v>
      </c>
      <c r="B22" s="955" t="s">
        <v>686</v>
      </c>
      <c r="C22" s="955" t="s">
        <v>1766</v>
      </c>
      <c r="D22" s="880" t="s">
        <v>391</v>
      </c>
      <c r="E22" s="799" t="s">
        <v>391</v>
      </c>
      <c r="F22" s="799" t="s">
        <v>391</v>
      </c>
      <c r="G22" s="764"/>
      <c r="H22" s="758">
        <f t="shared" si="2"/>
        <v>45450</v>
      </c>
      <c r="I22" s="758">
        <f t="shared" si="2"/>
        <v>45450</v>
      </c>
      <c r="J22" s="162"/>
      <c r="K22" s="145"/>
      <c r="L22" s="145"/>
    </row>
    <row r="23" spans="1:12" s="146" customFormat="1" ht="20.100000000000001" hidden="1" customHeight="1">
      <c r="A23" s="882" t="s">
        <v>1767</v>
      </c>
      <c r="B23" s="955" t="s">
        <v>695</v>
      </c>
      <c r="C23" s="955" t="s">
        <v>1768</v>
      </c>
      <c r="D23" s="955">
        <v>45466</v>
      </c>
      <c r="E23" s="758">
        <f t="shared" ref="E23" si="11">D23+4</f>
        <v>45470</v>
      </c>
      <c r="F23" s="758">
        <f t="shared" ref="F23" si="12">D23+6</f>
        <v>45472</v>
      </c>
      <c r="G23" s="764"/>
      <c r="H23" s="758">
        <f t="shared" si="2"/>
        <v>45457</v>
      </c>
      <c r="I23" s="758">
        <f t="shared" si="2"/>
        <v>45457</v>
      </c>
      <c r="J23" s="162"/>
      <c r="K23" s="145"/>
      <c r="L23" s="145"/>
    </row>
    <row r="24" spans="1:12" s="146" customFormat="1" ht="20.100000000000001" hidden="1" customHeight="1">
      <c r="A24" s="882" t="s">
        <v>695</v>
      </c>
      <c r="B24" s="955" t="s">
        <v>691</v>
      </c>
      <c r="C24" s="955" t="s">
        <v>1769</v>
      </c>
      <c r="D24" s="880" t="s">
        <v>391</v>
      </c>
      <c r="E24" s="800" t="e">
        <f t="shared" ref="E24" si="13">D24+4</f>
        <v>#VALUE!</v>
      </c>
      <c r="F24" s="800" t="e">
        <f t="shared" ref="F24" si="14">D24+6</f>
        <v>#VALUE!</v>
      </c>
      <c r="G24" s="764"/>
      <c r="H24" s="758">
        <f t="shared" si="2"/>
        <v>45464</v>
      </c>
      <c r="I24" s="758">
        <f t="shared" si="2"/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1770</v>
      </c>
      <c r="C25" s="955" t="s">
        <v>1771</v>
      </c>
      <c r="D25" s="880" t="s">
        <v>391</v>
      </c>
      <c r="E25" s="800" t="e">
        <f t="shared" ref="E25" si="15">D25+4</f>
        <v>#VALUE!</v>
      </c>
      <c r="F25" s="800" t="e">
        <f t="shared" ref="F25" si="16">D25+6</f>
        <v>#VALUE!</v>
      </c>
      <c r="G25" s="764"/>
      <c r="H25" s="758">
        <f t="shared" si="2"/>
        <v>45471</v>
      </c>
      <c r="I25" s="758">
        <f t="shared" si="2"/>
        <v>45471</v>
      </c>
      <c r="J25" s="162"/>
      <c r="K25" s="145"/>
      <c r="L25" s="145"/>
    </row>
    <row r="26" spans="1:12" s="146" customFormat="1" ht="20.100000000000001" hidden="1" customHeight="1">
      <c r="A26" s="882" t="s">
        <v>693</v>
      </c>
      <c r="B26" s="955" t="s">
        <v>688</v>
      </c>
      <c r="C26" s="955" t="s">
        <v>1772</v>
      </c>
      <c r="D26" s="955">
        <v>45481</v>
      </c>
      <c r="E26" s="758">
        <f t="shared" ref="E26:E28" si="17">D26+4</f>
        <v>45485</v>
      </c>
      <c r="F26" s="880" t="s">
        <v>391</v>
      </c>
      <c r="G26" s="764"/>
      <c r="H26" s="758">
        <f t="shared" si="2"/>
        <v>45478</v>
      </c>
      <c r="I26" s="758">
        <f t="shared" si="2"/>
        <v>45478</v>
      </c>
      <c r="J26" s="162"/>
      <c r="K26" s="145"/>
      <c r="L26" s="145"/>
    </row>
    <row r="27" spans="1:12" s="146" customFormat="1" ht="20.100000000000001" hidden="1" customHeight="1">
      <c r="A27" s="882" t="s">
        <v>693</v>
      </c>
      <c r="B27" s="955" t="s">
        <v>1773</v>
      </c>
      <c r="C27" s="955" t="s">
        <v>1774</v>
      </c>
      <c r="D27" s="955">
        <v>45496</v>
      </c>
      <c r="E27" s="758">
        <f t="shared" ref="E27" si="18">D27+4</f>
        <v>45500</v>
      </c>
      <c r="F27" s="758">
        <f t="shared" ref="F27" si="19">D27+6</f>
        <v>45502</v>
      </c>
      <c r="G27" s="764"/>
      <c r="H27" s="758">
        <f t="shared" si="2"/>
        <v>45485</v>
      </c>
      <c r="I27" s="758">
        <f t="shared" si="2"/>
        <v>45485</v>
      </c>
      <c r="J27" s="162"/>
      <c r="K27" s="145"/>
      <c r="L27" s="145"/>
    </row>
    <row r="28" spans="1:12" s="146" customFormat="1" ht="20.100000000000001" hidden="1" customHeight="1">
      <c r="A28" s="882" t="s">
        <v>686</v>
      </c>
      <c r="B28" s="955" t="s">
        <v>693</v>
      </c>
      <c r="C28" s="955" t="s">
        <v>1775</v>
      </c>
      <c r="D28" s="955">
        <v>45488</v>
      </c>
      <c r="E28" s="758">
        <f t="shared" si="17"/>
        <v>45492</v>
      </c>
      <c r="F28" s="758">
        <f t="shared" ref="F28" si="20">D28+6</f>
        <v>45494</v>
      </c>
      <c r="G28" s="764"/>
      <c r="H28" s="758">
        <f t="shared" si="2"/>
        <v>45492</v>
      </c>
      <c r="I28" s="758">
        <f t="shared" si="2"/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698</v>
      </c>
      <c r="C29" s="955" t="s">
        <v>1776</v>
      </c>
      <c r="D29" s="955">
        <v>45504</v>
      </c>
      <c r="E29" s="758">
        <f t="shared" ref="E29:E31" si="21">D29+4</f>
        <v>45508</v>
      </c>
      <c r="F29" s="758">
        <f t="shared" ref="F29:F31" si="22">D29+6</f>
        <v>45510</v>
      </c>
      <c r="G29" s="764"/>
      <c r="H29" s="758">
        <f t="shared" si="2"/>
        <v>45499</v>
      </c>
      <c r="I29" s="758">
        <f t="shared" si="2"/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691</v>
      </c>
      <c r="C30" s="955" t="s">
        <v>1777</v>
      </c>
      <c r="D30" s="955">
        <v>45507</v>
      </c>
      <c r="E30" s="758">
        <f t="shared" si="21"/>
        <v>45511</v>
      </c>
      <c r="F30" s="758">
        <f t="shared" si="22"/>
        <v>45513</v>
      </c>
      <c r="G30" s="764"/>
      <c r="H30" s="758">
        <f t="shared" si="2"/>
        <v>45506</v>
      </c>
      <c r="I30" s="758">
        <f t="shared" si="2"/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695</v>
      </c>
      <c r="C31" s="955" t="s">
        <v>1778</v>
      </c>
      <c r="D31" s="955">
        <v>45516</v>
      </c>
      <c r="E31" s="758">
        <f t="shared" si="21"/>
        <v>45520</v>
      </c>
      <c r="F31" s="758">
        <f t="shared" si="22"/>
        <v>45522</v>
      </c>
      <c r="G31" s="764"/>
      <c r="H31" s="758">
        <f t="shared" si="2"/>
        <v>45513</v>
      </c>
      <c r="I31" s="758">
        <f t="shared" si="2"/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1770</v>
      </c>
      <c r="C32" s="955" t="s">
        <v>1779</v>
      </c>
      <c r="D32" s="955">
        <v>45527</v>
      </c>
      <c r="E32" s="758">
        <f t="shared" ref="E32:E33" si="23">D32+4</f>
        <v>45531</v>
      </c>
      <c r="F32" s="758">
        <f t="shared" ref="F32:F33" si="24">D32+6</f>
        <v>45533</v>
      </c>
      <c r="G32" s="764"/>
      <c r="H32" s="758">
        <f t="shared" si="2"/>
        <v>45520</v>
      </c>
      <c r="I32" s="758">
        <f t="shared" si="2"/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688</v>
      </c>
      <c r="C33" s="955" t="s">
        <v>1780</v>
      </c>
      <c r="D33" s="955">
        <v>45529</v>
      </c>
      <c r="E33" s="758">
        <f t="shared" si="23"/>
        <v>45533</v>
      </c>
      <c r="F33" s="758">
        <f t="shared" si="24"/>
        <v>45535</v>
      </c>
      <c r="G33" s="764"/>
      <c r="H33" s="758">
        <f t="shared" si="2"/>
        <v>45527</v>
      </c>
      <c r="I33" s="758">
        <f t="shared" si="2"/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686</v>
      </c>
      <c r="C34" s="955" t="s">
        <v>1781</v>
      </c>
      <c r="D34" s="955">
        <v>45536</v>
      </c>
      <c r="E34" s="758">
        <f t="shared" ref="E34:E39" si="25">D34+4</f>
        <v>45540</v>
      </c>
      <c r="F34" s="758">
        <f t="shared" ref="F34:F39" si="26">D34+6</f>
        <v>45542</v>
      </c>
      <c r="G34" s="764"/>
      <c r="H34" s="758">
        <f t="shared" si="2"/>
        <v>45534</v>
      </c>
      <c r="I34" s="758">
        <f t="shared" si="2"/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693</v>
      </c>
      <c r="C35" s="955" t="s">
        <v>1782</v>
      </c>
      <c r="D35" s="955">
        <v>45540</v>
      </c>
      <c r="E35" s="758">
        <f t="shared" si="25"/>
        <v>45544</v>
      </c>
      <c r="F35" s="758">
        <f t="shared" si="26"/>
        <v>45546</v>
      </c>
      <c r="G35" s="764"/>
      <c r="H35" s="758">
        <f t="shared" si="2"/>
        <v>45541</v>
      </c>
      <c r="I35" s="758">
        <f t="shared" si="2"/>
        <v>45541</v>
      </c>
      <c r="J35" s="162"/>
      <c r="K35" s="145"/>
      <c r="L35" s="145"/>
    </row>
    <row r="36" spans="1:12" s="146" customFormat="1" ht="20.100000000000001" hidden="1" customHeight="1">
      <c r="A36" s="882" t="s">
        <v>698</v>
      </c>
      <c r="B36" s="955" t="s">
        <v>698</v>
      </c>
      <c r="C36" s="955" t="s">
        <v>1783</v>
      </c>
      <c r="D36" s="955">
        <v>45559</v>
      </c>
      <c r="E36" s="758">
        <f t="shared" si="25"/>
        <v>45563</v>
      </c>
      <c r="F36" s="758">
        <f t="shared" si="26"/>
        <v>45565</v>
      </c>
      <c r="G36" s="764"/>
      <c r="H36" s="758">
        <f t="shared" si="2"/>
        <v>45548</v>
      </c>
      <c r="I36" s="758">
        <f t="shared" si="2"/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691</v>
      </c>
      <c r="C37" s="955" t="s">
        <v>1784</v>
      </c>
      <c r="D37" s="955">
        <v>45560</v>
      </c>
      <c r="E37" s="758">
        <f t="shared" si="25"/>
        <v>45564</v>
      </c>
      <c r="F37" s="758">
        <f t="shared" si="26"/>
        <v>45566</v>
      </c>
      <c r="G37" s="764"/>
      <c r="H37" s="758">
        <f t="shared" si="2"/>
        <v>45555</v>
      </c>
      <c r="I37" s="758">
        <f t="shared" si="2"/>
        <v>45555</v>
      </c>
      <c r="J37" s="162"/>
      <c r="K37" s="145"/>
      <c r="L37" s="145"/>
    </row>
    <row r="38" spans="1:12" s="146" customFormat="1" ht="20.100000000000001" hidden="1" customHeight="1">
      <c r="A38" s="882" t="s">
        <v>695</v>
      </c>
      <c r="B38" s="955" t="s">
        <v>1770</v>
      </c>
      <c r="C38" s="955" t="s">
        <v>1785</v>
      </c>
      <c r="D38" s="955">
        <v>45566</v>
      </c>
      <c r="E38" s="758">
        <f t="shared" si="25"/>
        <v>45570</v>
      </c>
      <c r="F38" s="758">
        <f t="shared" si="26"/>
        <v>45572</v>
      </c>
      <c r="G38" s="764"/>
      <c r="H38" s="758">
        <f t="shared" si="2"/>
        <v>45562</v>
      </c>
      <c r="I38" s="758">
        <f t="shared" si="2"/>
        <v>45562</v>
      </c>
      <c r="J38" s="162"/>
      <c r="K38" s="145"/>
      <c r="L38" s="145"/>
    </row>
    <row r="39" spans="1:12" s="146" customFormat="1" ht="20.100000000000001" hidden="1" customHeight="1">
      <c r="A39" s="882" t="s">
        <v>695</v>
      </c>
      <c r="B39" s="955" t="s">
        <v>693</v>
      </c>
      <c r="C39" s="955" t="s">
        <v>1786</v>
      </c>
      <c r="D39" s="955">
        <v>45575</v>
      </c>
      <c r="E39" s="758">
        <f t="shared" si="25"/>
        <v>45579</v>
      </c>
      <c r="F39" s="758">
        <f t="shared" si="26"/>
        <v>45581</v>
      </c>
      <c r="G39" s="764"/>
      <c r="H39" s="758">
        <f t="shared" si="2"/>
        <v>45569</v>
      </c>
      <c r="I39" s="758">
        <f t="shared" si="2"/>
        <v>45569</v>
      </c>
      <c r="J39" s="162"/>
      <c r="K39" s="145"/>
      <c r="L39" s="145"/>
    </row>
    <row r="40" spans="1:12" s="146" customFormat="1" ht="20.100000000000001" hidden="1" customHeight="1">
      <c r="A40" s="882" t="s">
        <v>688</v>
      </c>
      <c r="B40" s="955" t="s">
        <v>695</v>
      </c>
      <c r="C40" s="955" t="s">
        <v>1787</v>
      </c>
      <c r="D40" s="955">
        <v>45583</v>
      </c>
      <c r="E40" s="1201" t="s">
        <v>391</v>
      </c>
      <c r="F40" s="1209"/>
      <c r="G40" s="764"/>
      <c r="H40" s="758">
        <f t="shared" si="2"/>
        <v>45576</v>
      </c>
      <c r="I40" s="758">
        <f t="shared" si="2"/>
        <v>45576</v>
      </c>
      <c r="J40" s="162"/>
      <c r="K40" s="145"/>
      <c r="L40" s="145"/>
    </row>
    <row r="41" spans="1:12" s="146" customFormat="1" ht="20.100000000000001" hidden="1" customHeight="1">
      <c r="A41" s="882" t="s">
        <v>686</v>
      </c>
      <c r="B41" s="955" t="s">
        <v>688</v>
      </c>
      <c r="C41" s="955" t="s">
        <v>1788</v>
      </c>
      <c r="D41" s="955">
        <v>45584</v>
      </c>
      <c r="E41" s="758">
        <f t="shared" ref="E41:E47" si="27">D41+4</f>
        <v>45588</v>
      </c>
      <c r="F41" s="758">
        <f t="shared" ref="F41:F47" si="28">D41+6</f>
        <v>45590</v>
      </c>
      <c r="G41" s="764"/>
      <c r="H41" s="758">
        <f t="shared" si="2"/>
        <v>45583</v>
      </c>
      <c r="I41" s="758">
        <f t="shared" si="2"/>
        <v>45583</v>
      </c>
      <c r="J41" s="162"/>
      <c r="K41" s="145"/>
      <c r="L41" s="145"/>
    </row>
    <row r="42" spans="1:12" s="146" customFormat="1" ht="20.100000000000001" hidden="1" customHeight="1">
      <c r="A42" s="882" t="s">
        <v>693</v>
      </c>
      <c r="B42" s="955" t="s">
        <v>686</v>
      </c>
      <c r="C42" s="955" t="s">
        <v>1789</v>
      </c>
      <c r="D42" s="955">
        <v>45588</v>
      </c>
      <c r="E42" s="758">
        <f t="shared" si="27"/>
        <v>45592</v>
      </c>
      <c r="F42" s="758">
        <f t="shared" si="28"/>
        <v>45594</v>
      </c>
      <c r="G42" s="764"/>
      <c r="H42" s="758">
        <f t="shared" si="2"/>
        <v>45590</v>
      </c>
      <c r="I42" s="758">
        <f t="shared" si="2"/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698</v>
      </c>
      <c r="C43" s="955" t="s">
        <v>1790</v>
      </c>
      <c r="D43" s="955">
        <v>45594</v>
      </c>
      <c r="E43" s="758">
        <f t="shared" si="27"/>
        <v>45598</v>
      </c>
      <c r="F43" s="758">
        <f t="shared" si="28"/>
        <v>45600</v>
      </c>
      <c r="G43" s="764"/>
      <c r="H43" s="758">
        <f t="shared" si="2"/>
        <v>45597</v>
      </c>
      <c r="I43" s="758">
        <f t="shared" si="2"/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691</v>
      </c>
      <c r="C44" s="955" t="s">
        <v>1791</v>
      </c>
      <c r="D44" s="955">
        <v>45607</v>
      </c>
      <c r="E44" s="758">
        <f t="shared" si="27"/>
        <v>45611</v>
      </c>
      <c r="F44" s="758">
        <f t="shared" si="28"/>
        <v>45613</v>
      </c>
      <c r="G44" s="764"/>
      <c r="H44" s="758">
        <f t="shared" si="2"/>
        <v>45604</v>
      </c>
      <c r="I44" s="758">
        <f t="shared" si="2"/>
        <v>45604</v>
      </c>
      <c r="J44" s="162"/>
      <c r="K44" s="145"/>
      <c r="L44" s="145"/>
    </row>
    <row r="45" spans="1:12" s="146" customFormat="1" ht="20.100000000000001" hidden="1" customHeight="1">
      <c r="A45" s="882" t="s">
        <v>1770</v>
      </c>
      <c r="B45" s="955" t="s">
        <v>1792</v>
      </c>
      <c r="C45" s="955" t="s">
        <v>1793</v>
      </c>
      <c r="D45" s="955">
        <v>45614</v>
      </c>
      <c r="E45" s="758">
        <f t="shared" si="27"/>
        <v>45618</v>
      </c>
      <c r="F45" s="758">
        <f t="shared" si="28"/>
        <v>45620</v>
      </c>
      <c r="G45" s="764"/>
      <c r="H45" s="758">
        <f t="shared" si="2"/>
        <v>45611</v>
      </c>
      <c r="I45" s="758">
        <f t="shared" si="2"/>
        <v>45611</v>
      </c>
      <c r="J45" s="162"/>
      <c r="K45" s="145"/>
      <c r="L45" s="145"/>
    </row>
    <row r="46" spans="1:12" s="146" customFormat="1" ht="20.100000000000001" hidden="1" customHeight="1">
      <c r="A46" s="882" t="s">
        <v>1794</v>
      </c>
      <c r="B46" s="955" t="s">
        <v>1539</v>
      </c>
      <c r="C46" s="955" t="s">
        <v>1795</v>
      </c>
      <c r="D46" s="955">
        <v>45620</v>
      </c>
      <c r="E46" s="758">
        <f t="shared" si="27"/>
        <v>45624</v>
      </c>
      <c r="F46" s="758">
        <f t="shared" si="28"/>
        <v>45626</v>
      </c>
      <c r="G46" s="764"/>
      <c r="H46" s="758">
        <f t="shared" si="2"/>
        <v>45618</v>
      </c>
      <c r="I46" s="758">
        <f t="shared" si="2"/>
        <v>45618</v>
      </c>
      <c r="J46" s="162"/>
      <c r="K46" s="145"/>
      <c r="L46" s="145"/>
    </row>
    <row r="47" spans="1:12" s="146" customFormat="1" ht="20.100000000000001" hidden="1" customHeight="1">
      <c r="A47" s="882" t="s">
        <v>695</v>
      </c>
      <c r="B47" s="955" t="s">
        <v>1796</v>
      </c>
      <c r="C47" s="955" t="s">
        <v>1797</v>
      </c>
      <c r="D47" s="955">
        <v>45629</v>
      </c>
      <c r="E47" s="758">
        <f t="shared" si="27"/>
        <v>45633</v>
      </c>
      <c r="F47" s="758">
        <f t="shared" si="28"/>
        <v>45635</v>
      </c>
      <c r="G47" s="764"/>
      <c r="H47" s="758">
        <f t="shared" si="2"/>
        <v>45625</v>
      </c>
      <c r="I47" s="758">
        <f t="shared" si="2"/>
        <v>45625</v>
      </c>
      <c r="J47" s="162"/>
      <c r="K47" s="145"/>
      <c r="L47" s="145"/>
    </row>
    <row r="48" spans="1:12" s="146" customFormat="1" ht="20.100000000000001" hidden="1" customHeight="1">
      <c r="A48" s="882" t="s">
        <v>1798</v>
      </c>
      <c r="B48" s="955" t="s">
        <v>1742</v>
      </c>
      <c r="C48" s="955" t="s">
        <v>1799</v>
      </c>
      <c r="D48" s="955">
        <v>45635</v>
      </c>
      <c r="E48" s="758">
        <f t="shared" ref="E48:E54" si="29">D48+4</f>
        <v>45639</v>
      </c>
      <c r="F48" s="758">
        <f t="shared" ref="F48:F54" si="30">D48+6</f>
        <v>45641</v>
      </c>
      <c r="G48" s="764"/>
      <c r="H48" s="758">
        <f t="shared" si="2"/>
        <v>45632</v>
      </c>
      <c r="I48" s="758">
        <f t="shared" si="2"/>
        <v>45632</v>
      </c>
      <c r="J48" s="162"/>
      <c r="K48" s="145"/>
      <c r="L48" s="145"/>
    </row>
    <row r="49" spans="1:12" s="146" customFormat="1" ht="20.100000000000001" hidden="1" customHeight="1">
      <c r="A49" s="882" t="s">
        <v>686</v>
      </c>
      <c r="B49" s="955" t="s">
        <v>1773</v>
      </c>
      <c r="C49" s="955" t="s">
        <v>1800</v>
      </c>
      <c r="D49" s="955">
        <v>45644</v>
      </c>
      <c r="E49" s="758">
        <f t="shared" si="29"/>
        <v>45648</v>
      </c>
      <c r="F49" s="758">
        <f t="shared" si="30"/>
        <v>45650</v>
      </c>
      <c r="G49" s="764"/>
      <c r="H49" s="758">
        <f t="shared" si="2"/>
        <v>45639</v>
      </c>
      <c r="I49" s="758">
        <f t="shared" si="2"/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698</v>
      </c>
      <c r="C50" s="955" t="s">
        <v>1801</v>
      </c>
      <c r="D50" s="955">
        <v>45645</v>
      </c>
      <c r="E50" s="758">
        <f t="shared" si="29"/>
        <v>45649</v>
      </c>
      <c r="F50" s="758">
        <f t="shared" si="30"/>
        <v>45651</v>
      </c>
      <c r="G50" s="764"/>
      <c r="H50" s="758">
        <f t="shared" si="2"/>
        <v>45646</v>
      </c>
      <c r="I50" s="758">
        <f t="shared" si="2"/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691</v>
      </c>
      <c r="C51" s="955" t="s">
        <v>1802</v>
      </c>
      <c r="D51" s="955">
        <v>45652</v>
      </c>
      <c r="E51" s="758">
        <f t="shared" si="29"/>
        <v>45656</v>
      </c>
      <c r="F51" s="758">
        <f t="shared" si="30"/>
        <v>45658</v>
      </c>
      <c r="G51" s="764"/>
      <c r="H51" s="758">
        <f t="shared" si="2"/>
        <v>45653</v>
      </c>
      <c r="I51" s="758">
        <f t="shared" si="2"/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1792</v>
      </c>
      <c r="C52" s="955" t="s">
        <v>1803</v>
      </c>
      <c r="D52" s="955">
        <v>45661</v>
      </c>
      <c r="E52" s="758">
        <f t="shared" si="29"/>
        <v>45665</v>
      </c>
      <c r="F52" s="758">
        <f t="shared" si="30"/>
        <v>45667</v>
      </c>
      <c r="G52" s="764"/>
      <c r="H52" s="758">
        <f t="shared" si="2"/>
        <v>45660</v>
      </c>
      <c r="I52" s="758">
        <f t="shared" si="2"/>
        <v>45660</v>
      </c>
      <c r="J52" s="162"/>
      <c r="K52" s="145"/>
      <c r="L52" s="145"/>
    </row>
    <row r="53" spans="1:12" s="146" customFormat="1" ht="20.100000000000001" hidden="1" customHeight="1">
      <c r="A53" s="882" t="s">
        <v>1539</v>
      </c>
      <c r="B53" s="955" t="s">
        <v>1804</v>
      </c>
      <c r="C53" s="955" t="s">
        <v>1805</v>
      </c>
      <c r="D53" s="955">
        <v>45676</v>
      </c>
      <c r="E53" s="880" t="s">
        <v>391</v>
      </c>
      <c r="F53" s="880" t="s">
        <v>391</v>
      </c>
      <c r="G53" s="764"/>
      <c r="H53" s="758">
        <f t="shared" ref="H53:I59" si="31">H52+7</f>
        <v>45667</v>
      </c>
      <c r="I53" s="758">
        <f t="shared" si="31"/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1796</v>
      </c>
      <c r="C54" s="955" t="s">
        <v>1806</v>
      </c>
      <c r="D54" s="955">
        <v>45676</v>
      </c>
      <c r="E54" s="758">
        <f t="shared" si="29"/>
        <v>45680</v>
      </c>
      <c r="F54" s="758">
        <f t="shared" si="30"/>
        <v>45682</v>
      </c>
      <c r="G54" s="764"/>
      <c r="H54" s="758">
        <f t="shared" si="31"/>
        <v>45674</v>
      </c>
      <c r="I54" s="758">
        <f t="shared" si="31"/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1742</v>
      </c>
      <c r="C55" s="955" t="s">
        <v>1807</v>
      </c>
      <c r="D55" s="955">
        <v>45314</v>
      </c>
      <c r="E55" s="758">
        <f t="shared" ref="E55:E60" si="32">D55+4</f>
        <v>45318</v>
      </c>
      <c r="F55" s="758">
        <f t="shared" ref="F55:F60" si="33">D55+6</f>
        <v>45320</v>
      </c>
      <c r="G55" s="764"/>
      <c r="H55" s="758">
        <f t="shared" si="31"/>
        <v>45681</v>
      </c>
      <c r="I55" s="758">
        <f t="shared" si="31"/>
        <v>45681</v>
      </c>
      <c r="J55" s="162"/>
      <c r="K55" s="145"/>
      <c r="L55" s="145"/>
    </row>
    <row r="56" spans="1:12" s="146" customFormat="1" ht="20.100000000000001" hidden="1" customHeight="1">
      <c r="A56" s="882" t="s">
        <v>686</v>
      </c>
      <c r="B56" s="955" t="s">
        <v>1773</v>
      </c>
      <c r="C56" s="955" t="s">
        <v>1808</v>
      </c>
      <c r="D56" s="955">
        <v>45321</v>
      </c>
      <c r="E56" s="758">
        <f t="shared" si="32"/>
        <v>45325</v>
      </c>
      <c r="F56" s="758">
        <f t="shared" si="33"/>
        <v>45327</v>
      </c>
      <c r="G56" s="764"/>
      <c r="H56" s="758">
        <f t="shared" si="31"/>
        <v>45688</v>
      </c>
      <c r="I56" s="758">
        <f t="shared" si="31"/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698</v>
      </c>
      <c r="C57" s="955" t="s">
        <v>1809</v>
      </c>
      <c r="D57" s="955">
        <v>45695</v>
      </c>
      <c r="E57" s="758">
        <f t="shared" si="32"/>
        <v>45699</v>
      </c>
      <c r="F57" s="758">
        <f t="shared" si="33"/>
        <v>45701</v>
      </c>
      <c r="G57" s="764"/>
      <c r="H57" s="758">
        <f t="shared" si="31"/>
        <v>45695</v>
      </c>
      <c r="I57" s="758">
        <f t="shared" si="31"/>
        <v>45695</v>
      </c>
      <c r="J57" s="162"/>
      <c r="K57" s="145"/>
      <c r="L57" s="145"/>
    </row>
    <row r="58" spans="1:12" s="146" customFormat="1" ht="20.100000000000001" hidden="1" customHeight="1">
      <c r="A58" s="882" t="s">
        <v>691</v>
      </c>
      <c r="B58" s="955" t="s">
        <v>691</v>
      </c>
      <c r="C58" s="955" t="s">
        <v>1810</v>
      </c>
      <c r="D58" s="955">
        <v>45707</v>
      </c>
      <c r="E58" s="758">
        <f t="shared" si="32"/>
        <v>45711</v>
      </c>
      <c r="F58" s="880" t="s">
        <v>391</v>
      </c>
      <c r="G58" s="764"/>
      <c r="H58" s="758">
        <f t="shared" si="31"/>
        <v>45702</v>
      </c>
      <c r="I58" s="758">
        <f t="shared" si="31"/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415</v>
      </c>
      <c r="C59" s="955" t="s">
        <v>1811</v>
      </c>
      <c r="D59" s="800"/>
      <c r="E59" s="800"/>
      <c r="F59" s="800"/>
      <c r="G59" s="764"/>
      <c r="H59" s="758">
        <f t="shared" si="31"/>
        <v>45709</v>
      </c>
      <c r="I59" s="758">
        <f t="shared" si="31"/>
        <v>45709</v>
      </c>
      <c r="J59" s="162"/>
      <c r="K59" s="145"/>
      <c r="L59" s="145"/>
    </row>
    <row r="60" spans="1:12" s="146" customFormat="1" ht="20.100000000000001" hidden="1" customHeight="1">
      <c r="A60" s="882" t="s">
        <v>1812</v>
      </c>
      <c r="B60" s="955" t="s">
        <v>1688</v>
      </c>
      <c r="C60" s="955" t="s">
        <v>1813</v>
      </c>
      <c r="D60" s="955">
        <v>45718</v>
      </c>
      <c r="E60" s="758">
        <f t="shared" si="32"/>
        <v>45722</v>
      </c>
      <c r="F60" s="758">
        <f t="shared" si="33"/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1796</v>
      </c>
      <c r="C61" s="955" t="s">
        <v>1814</v>
      </c>
      <c r="D61" s="955">
        <v>45723</v>
      </c>
      <c r="E61" s="758">
        <f t="shared" ref="E61:E69" si="34">D61+4</f>
        <v>45727</v>
      </c>
      <c r="F61" s="758">
        <f t="shared" ref="F61:F69" si="35">D61+6</f>
        <v>45729</v>
      </c>
      <c r="G61" s="764"/>
      <c r="H61" s="758">
        <f t="shared" ref="H61:I98" si="36">H60+7</f>
        <v>45721</v>
      </c>
      <c r="I61" s="758">
        <f t="shared" si="36"/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1742</v>
      </c>
      <c r="C62" s="955" t="s">
        <v>1815</v>
      </c>
      <c r="D62" s="955">
        <v>45731</v>
      </c>
      <c r="E62" s="758">
        <f t="shared" si="34"/>
        <v>45735</v>
      </c>
      <c r="F62" s="758">
        <f t="shared" si="35"/>
        <v>45737</v>
      </c>
      <c r="G62" s="764"/>
      <c r="H62" s="758">
        <f t="shared" si="36"/>
        <v>45728</v>
      </c>
      <c r="I62" s="758">
        <f t="shared" si="36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1773</v>
      </c>
      <c r="C63" s="955" t="s">
        <v>1816</v>
      </c>
      <c r="D63" s="955">
        <v>45741</v>
      </c>
      <c r="E63" s="758">
        <f t="shared" si="34"/>
        <v>45745</v>
      </c>
      <c r="F63" s="758">
        <f t="shared" si="35"/>
        <v>45747</v>
      </c>
      <c r="G63" s="764"/>
      <c r="H63" s="758">
        <f t="shared" si="36"/>
        <v>45735</v>
      </c>
      <c r="I63" s="758">
        <f t="shared" si="36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698</v>
      </c>
      <c r="C64" s="955" t="s">
        <v>1817</v>
      </c>
      <c r="D64" s="955">
        <v>45744</v>
      </c>
      <c r="E64" s="758">
        <f t="shared" si="34"/>
        <v>45748</v>
      </c>
      <c r="F64" s="972" t="s">
        <v>391</v>
      </c>
      <c r="G64" s="764"/>
      <c r="H64" s="758">
        <f t="shared" si="36"/>
        <v>45742</v>
      </c>
      <c r="I64" s="758">
        <f t="shared" si="36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1539</v>
      </c>
      <c r="B65" s="955" t="s">
        <v>1818</v>
      </c>
      <c r="C65" s="955" t="s">
        <v>1819</v>
      </c>
      <c r="D65" s="955">
        <v>45753</v>
      </c>
      <c r="E65" s="758">
        <f t="shared" si="34"/>
        <v>45757</v>
      </c>
      <c r="F65" s="758">
        <f t="shared" si="35"/>
        <v>45759</v>
      </c>
      <c r="G65" s="764"/>
      <c r="H65" s="758">
        <f t="shared" si="36"/>
        <v>45749</v>
      </c>
      <c r="I65" s="758">
        <f t="shared" si="36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691</v>
      </c>
      <c r="C66" s="955" t="s">
        <v>1820</v>
      </c>
      <c r="D66" s="955">
        <v>45758</v>
      </c>
      <c r="E66" s="758">
        <f t="shared" si="34"/>
        <v>45762</v>
      </c>
      <c r="F66" s="758">
        <f t="shared" si="35"/>
        <v>45764</v>
      </c>
      <c r="G66" s="764"/>
      <c r="H66" s="758">
        <f t="shared" si="36"/>
        <v>45756</v>
      </c>
      <c r="I66" s="758">
        <f t="shared" si="36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1688</v>
      </c>
      <c r="C67" s="955" t="s">
        <v>1821</v>
      </c>
      <c r="D67" s="955">
        <v>45769</v>
      </c>
      <c r="E67" s="758">
        <f t="shared" si="34"/>
        <v>45773</v>
      </c>
      <c r="F67" s="758">
        <f t="shared" si="35"/>
        <v>45775</v>
      </c>
      <c r="G67" s="764"/>
      <c r="H67" s="758">
        <f t="shared" si="36"/>
        <v>45763</v>
      </c>
      <c r="I67" s="758">
        <f t="shared" si="36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1796</v>
      </c>
      <c r="C68" s="955" t="s">
        <v>1822</v>
      </c>
      <c r="D68" s="955">
        <v>45771</v>
      </c>
      <c r="E68" s="758">
        <f t="shared" si="34"/>
        <v>45775</v>
      </c>
      <c r="F68" s="758">
        <f t="shared" si="35"/>
        <v>45777</v>
      </c>
      <c r="G68" s="764"/>
      <c r="H68" s="758">
        <f t="shared" si="36"/>
        <v>45770</v>
      </c>
      <c r="I68" s="758">
        <f t="shared" si="36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1742</v>
      </c>
      <c r="C69" s="955" t="s">
        <v>1823</v>
      </c>
      <c r="D69" s="955">
        <v>45779</v>
      </c>
      <c r="E69" s="758">
        <f t="shared" si="34"/>
        <v>45783</v>
      </c>
      <c r="F69" s="758">
        <f t="shared" si="35"/>
        <v>45785</v>
      </c>
      <c r="G69" s="764"/>
      <c r="H69" s="758">
        <f t="shared" si="36"/>
        <v>45777</v>
      </c>
      <c r="I69" s="758">
        <f t="shared" si="36"/>
        <v>45777</v>
      </c>
      <c r="J69" s="162"/>
      <c r="K69" s="145"/>
      <c r="L69" s="145"/>
    </row>
    <row r="70" spans="1:12" s="146" customFormat="1" ht="20.100000000000001" hidden="1" customHeight="1">
      <c r="A70" s="882" t="s">
        <v>1773</v>
      </c>
      <c r="B70" s="955" t="s">
        <v>1824</v>
      </c>
      <c r="C70" s="955" t="s">
        <v>1825</v>
      </c>
      <c r="D70" s="955">
        <v>45784</v>
      </c>
      <c r="E70" s="758">
        <f t="shared" ref="E70:E76" si="37">D70+4</f>
        <v>45788</v>
      </c>
      <c r="F70" s="758">
        <f t="shared" ref="F70:F76" si="38">D70+6</f>
        <v>45790</v>
      </c>
      <c r="G70" s="764"/>
      <c r="H70" s="758">
        <f t="shared" si="36"/>
        <v>45784</v>
      </c>
      <c r="I70" s="758">
        <f t="shared" si="36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698</v>
      </c>
      <c r="C71" s="955" t="s">
        <v>1826</v>
      </c>
      <c r="D71" s="955">
        <v>45797</v>
      </c>
      <c r="E71" s="758">
        <f t="shared" si="37"/>
        <v>45801</v>
      </c>
      <c r="F71" s="758">
        <f t="shared" si="38"/>
        <v>45803</v>
      </c>
      <c r="G71" s="764"/>
      <c r="H71" s="758">
        <f t="shared" si="36"/>
        <v>45791</v>
      </c>
      <c r="I71" s="758">
        <f t="shared" si="36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1818</v>
      </c>
      <c r="C72" s="955" t="s">
        <v>1827</v>
      </c>
      <c r="D72" s="955">
        <v>45802</v>
      </c>
      <c r="E72" s="758">
        <f t="shared" si="37"/>
        <v>45806</v>
      </c>
      <c r="F72" s="758">
        <f t="shared" si="38"/>
        <v>45808</v>
      </c>
      <c r="G72" s="764"/>
      <c r="H72" s="758">
        <f t="shared" si="36"/>
        <v>45798</v>
      </c>
      <c r="I72" s="758">
        <f t="shared" si="36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691</v>
      </c>
      <c r="C73" s="955" t="s">
        <v>1828</v>
      </c>
      <c r="D73" s="955">
        <v>45807</v>
      </c>
      <c r="E73" s="758">
        <f t="shared" si="37"/>
        <v>45811</v>
      </c>
      <c r="F73" s="758">
        <f t="shared" si="38"/>
        <v>45813</v>
      </c>
      <c r="G73" s="764"/>
      <c r="H73" s="758">
        <f t="shared" si="36"/>
        <v>45805</v>
      </c>
      <c r="I73" s="758">
        <f t="shared" si="36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1829</v>
      </c>
      <c r="C74" s="955" t="s">
        <v>1830</v>
      </c>
      <c r="D74" s="955">
        <v>45819</v>
      </c>
      <c r="E74" s="758">
        <f t="shared" ref="E74" si="39">D74+4</f>
        <v>45823</v>
      </c>
      <c r="F74" s="758">
        <f t="shared" ref="F74" si="40">D74+6</f>
        <v>45825</v>
      </c>
      <c r="G74" s="764"/>
      <c r="H74" s="758">
        <f t="shared" si="36"/>
        <v>45812</v>
      </c>
      <c r="I74" s="758">
        <f t="shared" si="36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1796</v>
      </c>
      <c r="C75" s="955" t="s">
        <v>1831</v>
      </c>
      <c r="D75" s="955">
        <v>45821</v>
      </c>
      <c r="E75" s="758">
        <f t="shared" si="37"/>
        <v>45825</v>
      </c>
      <c r="F75" s="758">
        <f t="shared" si="38"/>
        <v>45827</v>
      </c>
      <c r="G75" s="764"/>
      <c r="H75" s="758">
        <f t="shared" si="36"/>
        <v>45819</v>
      </c>
      <c r="I75" s="758">
        <f t="shared" si="36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1742</v>
      </c>
      <c r="C76" s="955" t="s">
        <v>1832</v>
      </c>
      <c r="D76" s="955">
        <v>45830</v>
      </c>
      <c r="E76" s="758">
        <f t="shared" si="37"/>
        <v>45834</v>
      </c>
      <c r="F76" s="758">
        <f t="shared" si="38"/>
        <v>45836</v>
      </c>
      <c r="G76" s="764"/>
      <c r="H76" s="758">
        <f t="shared" si="36"/>
        <v>45826</v>
      </c>
      <c r="I76" s="758">
        <f t="shared" si="36"/>
        <v>45826</v>
      </c>
      <c r="J76" s="162"/>
      <c r="K76" s="145"/>
      <c r="L76" s="145"/>
    </row>
    <row r="77" spans="1:12" s="146" customFormat="1" ht="20.100000000000001" hidden="1" customHeight="1">
      <c r="A77" s="882" t="s">
        <v>1773</v>
      </c>
      <c r="B77" s="955" t="s">
        <v>1824</v>
      </c>
      <c r="C77" s="955" t="s">
        <v>1833</v>
      </c>
      <c r="D77" s="955">
        <v>45836</v>
      </c>
      <c r="E77" s="758">
        <f t="shared" ref="E77" si="41">D77+4</f>
        <v>45840</v>
      </c>
      <c r="F77" s="758">
        <f t="shared" ref="F77" si="42">D77+6</f>
        <v>45842</v>
      </c>
      <c r="G77" s="764"/>
      <c r="H77" s="758">
        <f t="shared" si="36"/>
        <v>45833</v>
      </c>
      <c r="I77" s="758">
        <f t="shared" si="36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698</v>
      </c>
      <c r="C78" s="955" t="s">
        <v>1834</v>
      </c>
      <c r="D78" s="955">
        <v>45842</v>
      </c>
      <c r="E78" s="758">
        <f t="shared" ref="E78:E82" si="43">D78+4</f>
        <v>45846</v>
      </c>
      <c r="F78" s="758">
        <f t="shared" ref="F78:F82" si="44">D78+6</f>
        <v>45848</v>
      </c>
      <c r="G78" s="764"/>
      <c r="H78" s="758">
        <f t="shared" si="36"/>
        <v>45840</v>
      </c>
      <c r="I78" s="758">
        <f t="shared" si="36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1818</v>
      </c>
      <c r="C79" s="955" t="s">
        <v>1835</v>
      </c>
      <c r="D79" s="955">
        <v>45847</v>
      </c>
      <c r="E79" s="758">
        <f t="shared" si="43"/>
        <v>45851</v>
      </c>
      <c r="F79" s="758">
        <f t="shared" si="44"/>
        <v>45853</v>
      </c>
      <c r="G79" s="764"/>
      <c r="H79" s="758">
        <f t="shared" si="36"/>
        <v>45847</v>
      </c>
      <c r="I79" s="758">
        <f t="shared" si="36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691</v>
      </c>
      <c r="C80" s="955" t="s">
        <v>1836</v>
      </c>
      <c r="D80" s="955">
        <v>45859</v>
      </c>
      <c r="E80" s="972" t="s">
        <v>391</v>
      </c>
      <c r="F80" s="758">
        <v>45861</v>
      </c>
      <c r="G80" s="764"/>
      <c r="H80" s="758">
        <f t="shared" si="36"/>
        <v>45854</v>
      </c>
      <c r="I80" s="758">
        <f t="shared" si="36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1688</v>
      </c>
      <c r="C81" s="955" t="s">
        <v>1837</v>
      </c>
      <c r="D81" s="955">
        <v>45866</v>
      </c>
      <c r="E81" s="758">
        <f t="shared" si="43"/>
        <v>45870</v>
      </c>
      <c r="F81" s="758">
        <f t="shared" si="44"/>
        <v>45872</v>
      </c>
      <c r="G81" s="764"/>
      <c r="H81" s="758">
        <f t="shared" si="36"/>
        <v>45861</v>
      </c>
      <c r="I81" s="758">
        <f t="shared" si="36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1796</v>
      </c>
      <c r="C82" s="955" t="s">
        <v>1838</v>
      </c>
      <c r="D82" s="955">
        <v>45869</v>
      </c>
      <c r="E82" s="758">
        <f t="shared" si="43"/>
        <v>45873</v>
      </c>
      <c r="F82" s="758">
        <f t="shared" si="44"/>
        <v>45875</v>
      </c>
      <c r="G82" s="764"/>
      <c r="H82" s="758">
        <f t="shared" si="36"/>
        <v>45868</v>
      </c>
      <c r="I82" s="758">
        <f t="shared" si="36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1742</v>
      </c>
      <c r="C83" s="955" t="s">
        <v>1839</v>
      </c>
      <c r="D83" s="955">
        <v>45876</v>
      </c>
      <c r="E83" s="758">
        <f t="shared" ref="E83:E86" si="45">D83+4</f>
        <v>45880</v>
      </c>
      <c r="F83" s="758">
        <f t="shared" ref="F83:F86" si="46">D83+6</f>
        <v>45882</v>
      </c>
      <c r="G83" s="764"/>
      <c r="H83" s="758">
        <f t="shared" si="36"/>
        <v>45875</v>
      </c>
      <c r="I83" s="758">
        <f t="shared" si="36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1824</v>
      </c>
      <c r="C84" s="955" t="s">
        <v>1840</v>
      </c>
      <c r="D84" s="955">
        <v>45882</v>
      </c>
      <c r="E84" s="758">
        <f t="shared" si="45"/>
        <v>45886</v>
      </c>
      <c r="F84" s="758">
        <f t="shared" si="46"/>
        <v>45888</v>
      </c>
      <c r="G84" s="764"/>
      <c r="H84" s="758">
        <f t="shared" si="36"/>
        <v>45882</v>
      </c>
      <c r="I84" s="758">
        <f t="shared" si="36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698</v>
      </c>
      <c r="C85" s="955" t="s">
        <v>1841</v>
      </c>
      <c r="D85" s="955">
        <v>45890</v>
      </c>
      <c r="E85" s="758">
        <f t="shared" si="45"/>
        <v>45894</v>
      </c>
      <c r="F85" s="758">
        <f t="shared" si="46"/>
        <v>45896</v>
      </c>
      <c r="G85" s="764"/>
      <c r="H85" s="758">
        <f t="shared" si="36"/>
        <v>45889</v>
      </c>
      <c r="I85" s="758">
        <f t="shared" si="36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1842</v>
      </c>
      <c r="B86" s="955" t="s">
        <v>1818</v>
      </c>
      <c r="C86" s="955" t="s">
        <v>1843</v>
      </c>
      <c r="D86" s="955">
        <v>45899</v>
      </c>
      <c r="E86" s="758">
        <f t="shared" si="45"/>
        <v>45903</v>
      </c>
      <c r="F86" s="758">
        <f t="shared" si="46"/>
        <v>45905</v>
      </c>
      <c r="G86" s="764"/>
      <c r="H86" s="758">
        <f t="shared" si="36"/>
        <v>45896</v>
      </c>
      <c r="I86" s="758">
        <f t="shared" si="36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691</v>
      </c>
      <c r="C87" s="955" t="s">
        <v>1844</v>
      </c>
      <c r="D87" s="955">
        <v>45905</v>
      </c>
      <c r="E87" s="972" t="s">
        <v>391</v>
      </c>
      <c r="F87" s="972" t="s">
        <v>391</v>
      </c>
      <c r="G87" s="764"/>
      <c r="H87" s="758">
        <f t="shared" si="36"/>
        <v>45903</v>
      </c>
      <c r="I87" s="758">
        <f t="shared" si="36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1688</v>
      </c>
      <c r="C88" s="955" t="s">
        <v>1845</v>
      </c>
      <c r="D88" s="955">
        <v>45918</v>
      </c>
      <c r="E88" s="758">
        <f t="shared" ref="E88:E90" si="47">D88+4</f>
        <v>45922</v>
      </c>
      <c r="F88" s="972" t="s">
        <v>391</v>
      </c>
      <c r="G88" s="764"/>
      <c r="H88" s="758">
        <f t="shared" si="36"/>
        <v>45910</v>
      </c>
      <c r="I88" s="758">
        <f t="shared" si="36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1796</v>
      </c>
      <c r="C89" s="955" t="s">
        <v>1846</v>
      </c>
      <c r="D89" s="955">
        <v>45920</v>
      </c>
      <c r="E89" s="972" t="s">
        <v>391</v>
      </c>
      <c r="F89" s="758">
        <v>45924</v>
      </c>
      <c r="G89" s="764"/>
      <c r="H89" s="758">
        <f t="shared" si="36"/>
        <v>45917</v>
      </c>
      <c r="I89" s="758">
        <f t="shared" si="36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1742</v>
      </c>
      <c r="C90" s="955" t="s">
        <v>1847</v>
      </c>
      <c r="D90" s="955">
        <v>45925</v>
      </c>
      <c r="E90" s="758">
        <f t="shared" si="47"/>
        <v>45929</v>
      </c>
      <c r="F90" s="758">
        <f t="shared" ref="F90" si="48">D90+6</f>
        <v>45931</v>
      </c>
      <c r="G90" s="764"/>
      <c r="H90" s="758">
        <f t="shared" si="36"/>
        <v>45924</v>
      </c>
      <c r="I90" s="758">
        <f t="shared" si="36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1824</v>
      </c>
      <c r="C91" s="955" t="s">
        <v>1848</v>
      </c>
      <c r="D91" s="955">
        <v>45935</v>
      </c>
      <c r="E91" s="758">
        <f t="shared" ref="E91:E94" si="49">D91+4</f>
        <v>45939</v>
      </c>
      <c r="F91" s="758">
        <f t="shared" ref="F91:F93" si="50">D91+6</f>
        <v>45941</v>
      </c>
      <c r="G91" s="764"/>
      <c r="H91" s="758">
        <f t="shared" si="36"/>
        <v>45931</v>
      </c>
      <c r="I91" s="758">
        <f t="shared" si="36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698</v>
      </c>
      <c r="C92" s="955" t="s">
        <v>1849</v>
      </c>
      <c r="D92" s="955">
        <v>45938</v>
      </c>
      <c r="E92" s="758">
        <f t="shared" si="49"/>
        <v>45942</v>
      </c>
      <c r="F92" s="758">
        <f t="shared" si="50"/>
        <v>45944</v>
      </c>
      <c r="G92" s="764"/>
      <c r="H92" s="758">
        <f t="shared" si="36"/>
        <v>45938</v>
      </c>
      <c r="I92" s="758">
        <f t="shared" si="36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1818</v>
      </c>
      <c r="C93" s="955" t="s">
        <v>1850</v>
      </c>
      <c r="D93" s="955">
        <v>45944</v>
      </c>
      <c r="E93" s="758">
        <f t="shared" si="49"/>
        <v>45948</v>
      </c>
      <c r="F93" s="758">
        <f t="shared" si="50"/>
        <v>45950</v>
      </c>
      <c r="G93" s="764"/>
      <c r="H93" s="758">
        <v>45944</v>
      </c>
      <c r="I93" s="758">
        <f t="shared" si="36"/>
        <v>45945</v>
      </c>
      <c r="J93" s="616">
        <f t="shared" ref="I93:J103" si="51">WEEKNUM(I93)</f>
        <v>42</v>
      </c>
      <c r="K93" s="145"/>
      <c r="L93" s="145"/>
    </row>
    <row r="94" spans="1:12" s="146" customFormat="1" ht="20.100000000000001" hidden="1" customHeight="1">
      <c r="A94" s="882" t="s">
        <v>1851</v>
      </c>
      <c r="B94" s="1003" t="s">
        <v>1852</v>
      </c>
      <c r="C94" s="955" t="s">
        <v>1853</v>
      </c>
      <c r="D94" s="955">
        <v>45954</v>
      </c>
      <c r="E94" s="758">
        <f t="shared" si="49"/>
        <v>45958</v>
      </c>
      <c r="F94" s="758">
        <v>45861</v>
      </c>
      <c r="G94" s="764"/>
      <c r="H94" s="758">
        <f t="shared" si="36"/>
        <v>45951</v>
      </c>
      <c r="I94" s="758">
        <f t="shared" si="36"/>
        <v>45952</v>
      </c>
      <c r="J94" s="616">
        <f t="shared" si="51"/>
        <v>43</v>
      </c>
      <c r="K94" s="145"/>
      <c r="L94" s="145"/>
    </row>
    <row r="95" spans="1:12" s="146" customFormat="1" ht="20.100000000000001" customHeight="1">
      <c r="A95" s="882"/>
      <c r="B95" s="955" t="s">
        <v>1688</v>
      </c>
      <c r="C95" s="955" t="s">
        <v>1854</v>
      </c>
      <c r="D95" s="955">
        <v>45970</v>
      </c>
      <c r="E95" s="758">
        <f>D95+6</f>
        <v>45976</v>
      </c>
      <c r="F95" s="972" t="s">
        <v>391</v>
      </c>
      <c r="G95" s="764"/>
      <c r="H95" s="758">
        <f t="shared" si="36"/>
        <v>45958</v>
      </c>
      <c r="I95" s="758">
        <f t="shared" si="36"/>
        <v>45959</v>
      </c>
      <c r="J95" s="616">
        <f t="shared" si="51"/>
        <v>44</v>
      </c>
      <c r="K95" s="145"/>
      <c r="L95" s="145"/>
    </row>
    <row r="96" spans="1:12" s="146" customFormat="1" ht="20.100000000000001" customHeight="1">
      <c r="A96" s="882"/>
      <c r="B96" s="955" t="s">
        <v>1796</v>
      </c>
      <c r="C96" s="955" t="s">
        <v>1855</v>
      </c>
      <c r="D96" s="955">
        <v>45972</v>
      </c>
      <c r="E96" s="758">
        <f t="shared" ref="E96:E107" si="52">D96+6</f>
        <v>45978</v>
      </c>
      <c r="F96" s="758">
        <f>D96+8</f>
        <v>45980</v>
      </c>
      <c r="G96" s="764"/>
      <c r="H96" s="758">
        <f t="shared" si="36"/>
        <v>45965</v>
      </c>
      <c r="I96" s="758">
        <f t="shared" si="36"/>
        <v>45966</v>
      </c>
      <c r="J96" s="616">
        <f t="shared" si="51"/>
        <v>45</v>
      </c>
      <c r="K96" s="145"/>
      <c r="L96" s="145"/>
    </row>
    <row r="97" spans="1:13" s="146" customFormat="1" ht="20.100000000000001" customHeight="1">
      <c r="A97" s="882"/>
      <c r="B97" s="955" t="s">
        <v>1742</v>
      </c>
      <c r="C97" s="955" t="s">
        <v>1856</v>
      </c>
      <c r="D97" s="955">
        <v>45974</v>
      </c>
      <c r="E97" s="758">
        <f t="shared" si="52"/>
        <v>45980</v>
      </c>
      <c r="F97" s="758">
        <f t="shared" ref="F97:F107" si="53">D97+8</f>
        <v>45982</v>
      </c>
      <c r="G97" s="764"/>
      <c r="H97" s="758">
        <f t="shared" si="36"/>
        <v>45972</v>
      </c>
      <c r="I97" s="758">
        <f t="shared" si="36"/>
        <v>45973</v>
      </c>
      <c r="J97" s="616">
        <f t="shared" si="51"/>
        <v>46</v>
      </c>
      <c r="K97" s="145"/>
      <c r="L97" s="145"/>
    </row>
    <row r="98" spans="1:13" s="146" customFormat="1" ht="20.100000000000001" customHeight="1">
      <c r="A98" s="882"/>
      <c r="B98" s="955" t="s">
        <v>1824</v>
      </c>
      <c r="C98" s="955" t="s">
        <v>1857</v>
      </c>
      <c r="D98" s="955">
        <v>45982</v>
      </c>
      <c r="E98" s="758">
        <f t="shared" si="52"/>
        <v>45988</v>
      </c>
      <c r="F98" s="758">
        <f t="shared" si="53"/>
        <v>45990</v>
      </c>
      <c r="G98" s="764"/>
      <c r="H98" s="758">
        <f t="shared" si="36"/>
        <v>45979</v>
      </c>
      <c r="I98" s="758">
        <f t="shared" si="36"/>
        <v>45980</v>
      </c>
      <c r="J98" s="616">
        <f t="shared" si="51"/>
        <v>47</v>
      </c>
      <c r="K98" s="145"/>
      <c r="L98" s="145"/>
    </row>
    <row r="99" spans="1:13" s="146" customFormat="1" ht="20.100000000000001" customHeight="1">
      <c r="A99" s="882"/>
      <c r="B99" s="955" t="s">
        <v>698</v>
      </c>
      <c r="C99" s="955" t="s">
        <v>1858</v>
      </c>
      <c r="D99" s="955">
        <v>45988</v>
      </c>
      <c r="E99" s="758">
        <f t="shared" si="52"/>
        <v>45994</v>
      </c>
      <c r="F99" s="758">
        <f t="shared" si="53"/>
        <v>45996</v>
      </c>
      <c r="G99" s="764"/>
      <c r="H99" s="758">
        <f>H98+7</f>
        <v>45986</v>
      </c>
      <c r="I99" s="758">
        <f>I98+7</f>
        <v>45987</v>
      </c>
      <c r="J99" s="616">
        <f t="shared" si="51"/>
        <v>48</v>
      </c>
      <c r="K99" s="145"/>
      <c r="L99" s="145"/>
    </row>
    <row r="100" spans="1:13" s="146" customFormat="1" ht="20.100000000000001" customHeight="1">
      <c r="A100" s="882" t="s">
        <v>1818</v>
      </c>
      <c r="B100" s="955" t="s">
        <v>1859</v>
      </c>
      <c r="C100" s="955" t="s">
        <v>1860</v>
      </c>
      <c r="D100" s="955">
        <v>45993</v>
      </c>
      <c r="E100" s="758">
        <f t="shared" si="52"/>
        <v>45999</v>
      </c>
      <c r="F100" s="758">
        <f t="shared" si="53"/>
        <v>46001</v>
      </c>
      <c r="G100" s="764"/>
      <c r="H100" s="758">
        <f>H99+7</f>
        <v>45993</v>
      </c>
      <c r="I100" s="758">
        <f>I99+7</f>
        <v>45994</v>
      </c>
      <c r="J100" s="616">
        <f t="shared" si="51"/>
        <v>49</v>
      </c>
      <c r="K100" s="145"/>
      <c r="L100" s="145"/>
    </row>
    <row r="101" spans="1:13" s="146" customFormat="1" ht="20.100000000000001" customHeight="1">
      <c r="A101" s="882"/>
      <c r="B101" s="955" t="s">
        <v>1861</v>
      </c>
      <c r="C101" s="955" t="s">
        <v>1862</v>
      </c>
      <c r="D101" s="955">
        <v>46000</v>
      </c>
      <c r="E101" s="758">
        <f t="shared" si="52"/>
        <v>46006</v>
      </c>
      <c r="F101" s="758">
        <f t="shared" si="53"/>
        <v>46008</v>
      </c>
      <c r="G101" s="764"/>
      <c r="H101" s="758">
        <f>H100+7</f>
        <v>46000</v>
      </c>
      <c r="I101" s="758">
        <f>I100+7</f>
        <v>46001</v>
      </c>
      <c r="J101" s="616">
        <f t="shared" si="51"/>
        <v>50</v>
      </c>
      <c r="K101" s="145"/>
      <c r="L101" s="145"/>
    </row>
    <row r="102" spans="1:13" s="146" customFormat="1" ht="20.100000000000001" customHeight="1">
      <c r="A102" s="882" t="s">
        <v>1688</v>
      </c>
      <c r="B102" s="955" t="s">
        <v>1851</v>
      </c>
      <c r="C102" s="955" t="s">
        <v>1863</v>
      </c>
      <c r="D102" s="955">
        <v>46007</v>
      </c>
      <c r="E102" s="758">
        <f t="shared" si="52"/>
        <v>46013</v>
      </c>
      <c r="F102" s="758">
        <f t="shared" si="53"/>
        <v>46015</v>
      </c>
      <c r="G102" s="764"/>
      <c r="H102" s="758">
        <f>H101+7</f>
        <v>46007</v>
      </c>
      <c r="I102" s="758">
        <f>I101+7</f>
        <v>46008</v>
      </c>
      <c r="J102" s="616">
        <f t="shared" si="51"/>
        <v>51</v>
      </c>
      <c r="K102" s="145"/>
      <c r="L102" s="145"/>
    </row>
    <row r="103" spans="1:13" s="146" customFormat="1" ht="20.100000000000001" customHeight="1">
      <c r="A103" s="882"/>
      <c r="B103" s="955" t="s">
        <v>1796</v>
      </c>
      <c r="C103" s="955" t="s">
        <v>1864</v>
      </c>
      <c r="D103" s="955">
        <v>46014</v>
      </c>
      <c r="E103" s="758">
        <f t="shared" si="52"/>
        <v>46020</v>
      </c>
      <c r="F103" s="758">
        <f t="shared" si="53"/>
        <v>46022</v>
      </c>
      <c r="G103" s="764"/>
      <c r="H103" s="758">
        <f>H102+7</f>
        <v>46014</v>
      </c>
      <c r="I103" s="758">
        <f>I102+7</f>
        <v>46015</v>
      </c>
      <c r="J103" s="616">
        <f t="shared" si="51"/>
        <v>52</v>
      </c>
      <c r="K103" s="145"/>
      <c r="L103" s="145"/>
    </row>
    <row r="104" spans="1:13" s="146" customFormat="1" ht="20.100000000000001" customHeight="1">
      <c r="A104" s="882"/>
      <c r="B104" s="955" t="s">
        <v>1865</v>
      </c>
      <c r="C104" s="955" t="s">
        <v>1866</v>
      </c>
      <c r="D104" s="955">
        <v>46021</v>
      </c>
      <c r="E104" s="758">
        <f t="shared" si="52"/>
        <v>46027</v>
      </c>
      <c r="F104" s="758">
        <f t="shared" si="53"/>
        <v>46029</v>
      </c>
      <c r="G104" s="764"/>
      <c r="H104" s="758">
        <f>H103+7</f>
        <v>46021</v>
      </c>
      <c r="I104" s="758">
        <f>I103+7</f>
        <v>46022</v>
      </c>
      <c r="J104" s="616">
        <f t="shared" ref="J104" si="54">WEEKNUM(I104)</f>
        <v>53</v>
      </c>
      <c r="K104" s="145"/>
      <c r="L104" s="145"/>
    </row>
    <row r="105" spans="1:13" s="146" customFormat="1" ht="20.100000000000001" customHeight="1">
      <c r="A105" s="882"/>
      <c r="B105" s="955" t="s">
        <v>1867</v>
      </c>
      <c r="C105" s="955" t="s">
        <v>1868</v>
      </c>
      <c r="D105" s="955">
        <v>46028</v>
      </c>
      <c r="E105" s="758">
        <f t="shared" si="52"/>
        <v>46034</v>
      </c>
      <c r="F105" s="758">
        <f t="shared" si="53"/>
        <v>46036</v>
      </c>
      <c r="G105" s="764"/>
      <c r="H105" s="758">
        <f>H104+7</f>
        <v>46028</v>
      </c>
      <c r="I105" s="758">
        <f>I104+7</f>
        <v>46029</v>
      </c>
      <c r="J105" s="616">
        <f t="shared" ref="J105:J107" si="55">WEEKNUM(I105)</f>
        <v>2</v>
      </c>
      <c r="K105" s="145"/>
      <c r="L105" s="145"/>
    </row>
    <row r="106" spans="1:13" s="146" customFormat="1" ht="20.100000000000001" customHeight="1">
      <c r="A106" s="882"/>
      <c r="B106" s="955" t="s">
        <v>1869</v>
      </c>
      <c r="C106" s="955" t="s">
        <v>1870</v>
      </c>
      <c r="D106" s="955">
        <v>46035</v>
      </c>
      <c r="E106" s="758">
        <f t="shared" si="52"/>
        <v>46041</v>
      </c>
      <c r="F106" s="758">
        <f t="shared" si="53"/>
        <v>46043</v>
      </c>
      <c r="G106" s="764"/>
      <c r="H106" s="758">
        <f>H105+7</f>
        <v>46035</v>
      </c>
      <c r="I106" s="758">
        <f>I105+7</f>
        <v>46036</v>
      </c>
      <c r="J106" s="616">
        <f t="shared" si="55"/>
        <v>3</v>
      </c>
      <c r="K106" s="145"/>
      <c r="L106" s="145"/>
    </row>
    <row r="107" spans="1:13" s="146" customFormat="1" ht="20.100000000000001" customHeight="1">
      <c r="A107" s="882"/>
      <c r="B107" s="955" t="s">
        <v>1871</v>
      </c>
      <c r="C107" s="955" t="s">
        <v>1872</v>
      </c>
      <c r="D107" s="955">
        <v>46042</v>
      </c>
      <c r="E107" s="758">
        <f t="shared" si="52"/>
        <v>46048</v>
      </c>
      <c r="F107" s="758">
        <f t="shared" si="53"/>
        <v>46050</v>
      </c>
      <c r="G107" s="764"/>
      <c r="H107" s="758">
        <f>H106+7</f>
        <v>46042</v>
      </c>
      <c r="I107" s="758">
        <f>I106+7</f>
        <v>46043</v>
      </c>
      <c r="J107" s="616">
        <f t="shared" si="55"/>
        <v>4</v>
      </c>
      <c r="K107" s="145"/>
      <c r="L107" s="145"/>
    </row>
    <row r="108" spans="1:13" ht="18" customHeight="1">
      <c r="B108" s="147" t="s">
        <v>553</v>
      </c>
    </row>
    <row r="109" spans="1:13" ht="18" customHeight="1">
      <c r="B109" s="195"/>
    </row>
    <row r="110" spans="1:13" s="149" customFormat="1" ht="20.100000000000001" customHeight="1">
      <c r="A110" s="1033"/>
      <c r="B110" s="1203" t="s">
        <v>1060</v>
      </c>
      <c r="C110" s="1203"/>
      <c r="D110" s="1203"/>
      <c r="E110" s="1203"/>
      <c r="F110" s="1203"/>
      <c r="G110" s="1203"/>
      <c r="H110" s="145"/>
      <c r="I110" s="145"/>
      <c r="J110" s="145"/>
      <c r="K110" s="145"/>
      <c r="L110" s="145"/>
      <c r="M110" s="145"/>
    </row>
    <row r="111" spans="1:13" s="193" customFormat="1" ht="21" hidden="1" customHeight="1">
      <c r="A111" s="805"/>
      <c r="C111" s="752"/>
      <c r="D111" s="752"/>
      <c r="E111" s="752"/>
      <c r="F111" s="752"/>
      <c r="G111" s="801"/>
      <c r="H111" s="801"/>
      <c r="I111" s="752"/>
      <c r="J111" s="769"/>
    </row>
    <row r="112" spans="1:13" s="193" customFormat="1" ht="33" hidden="1" customHeight="1">
      <c r="A112" s="805"/>
      <c r="B112" s="1205" t="s">
        <v>121</v>
      </c>
      <c r="C112" s="1206"/>
      <c r="D112" s="1207" t="s">
        <v>355</v>
      </c>
      <c r="E112" s="941" t="s">
        <v>311</v>
      </c>
      <c r="F112" s="950" t="s">
        <v>144</v>
      </c>
      <c r="G112" s="941" t="s">
        <v>1873</v>
      </c>
      <c r="H112" s="941" t="s">
        <v>170</v>
      </c>
      <c r="I112" s="941" t="s">
        <v>284</v>
      </c>
      <c r="J112" s="769"/>
      <c r="K112" s="881"/>
    </row>
    <row r="113" spans="1:11" s="193" customFormat="1" ht="20.100000000000001" hidden="1" customHeight="1">
      <c r="A113" s="805"/>
      <c r="B113" s="944" t="s">
        <v>357</v>
      </c>
      <c r="C113" s="944" t="s">
        <v>358</v>
      </c>
      <c r="D113" s="1208"/>
      <c r="E113" s="940" t="s">
        <v>166</v>
      </c>
      <c r="F113" s="977" t="s">
        <v>269</v>
      </c>
      <c r="G113" s="977" t="s">
        <v>161</v>
      </c>
      <c r="H113" s="977" t="s">
        <v>176</v>
      </c>
      <c r="I113" s="977" t="s">
        <v>287</v>
      </c>
      <c r="J113" s="769"/>
      <c r="K113" s="1046" t="s">
        <v>359</v>
      </c>
    </row>
    <row r="114" spans="1:11" s="193" customFormat="1" ht="20.100000000000001" hidden="1" customHeight="1">
      <c r="A114" s="805" t="s">
        <v>705</v>
      </c>
      <c r="B114" s="978" t="s">
        <v>684</v>
      </c>
      <c r="C114" s="955" t="s">
        <v>715</v>
      </c>
      <c r="D114" s="955">
        <v>45394</v>
      </c>
      <c r="E114" s="802">
        <f t="shared" ref="E114:E118" si="56">D114+2</f>
        <v>45396</v>
      </c>
      <c r="F114" s="802">
        <f t="shared" ref="F114:F118" si="57">D114+5</f>
        <v>45399</v>
      </c>
      <c r="G114" s="802">
        <f t="shared" ref="G114:G118" si="58">D114+10</f>
        <v>45404</v>
      </c>
      <c r="H114" s="802">
        <f t="shared" ref="H114:H118" si="59">D114+16</f>
        <v>45410</v>
      </c>
      <c r="I114" s="802">
        <f t="shared" ref="I114:I118" si="60">D114+21</f>
        <v>45415</v>
      </c>
      <c r="K114" s="758" t="e">
        <f>#REF!+7</f>
        <v>#REF!</v>
      </c>
    </row>
    <row r="115" spans="1:11" s="193" customFormat="1" ht="20.100000000000001" hidden="1" customHeight="1">
      <c r="A115" s="805" t="s">
        <v>695</v>
      </c>
      <c r="B115" s="1027" t="s">
        <v>391</v>
      </c>
      <c r="C115" s="955" t="s">
        <v>716</v>
      </c>
      <c r="D115" s="800">
        <v>45406</v>
      </c>
      <c r="E115" s="853">
        <f t="shared" si="56"/>
        <v>45408</v>
      </c>
      <c r="F115" s="853">
        <f t="shared" si="57"/>
        <v>45411</v>
      </c>
      <c r="G115" s="853">
        <f t="shared" si="58"/>
        <v>45416</v>
      </c>
      <c r="H115" s="853">
        <f t="shared" si="59"/>
        <v>45422</v>
      </c>
      <c r="I115" s="853">
        <f t="shared" si="60"/>
        <v>45427</v>
      </c>
      <c r="K115" s="758">
        <v>45403</v>
      </c>
    </row>
    <row r="116" spans="1:11" s="193" customFormat="1" ht="20.100000000000001" hidden="1" customHeight="1">
      <c r="A116" s="805" t="s">
        <v>698</v>
      </c>
      <c r="B116" s="978" t="s">
        <v>695</v>
      </c>
      <c r="C116" s="955" t="s">
        <v>717</v>
      </c>
      <c r="D116" s="955">
        <v>45419</v>
      </c>
      <c r="E116" s="802">
        <f t="shared" si="56"/>
        <v>45421</v>
      </c>
      <c r="F116" s="802">
        <f t="shared" si="57"/>
        <v>45424</v>
      </c>
      <c r="G116" s="802">
        <f t="shared" si="58"/>
        <v>45429</v>
      </c>
      <c r="H116" s="802">
        <f t="shared" si="59"/>
        <v>45435</v>
      </c>
      <c r="I116" s="802">
        <f t="shared" si="60"/>
        <v>45440</v>
      </c>
      <c r="K116" s="758">
        <f t="shared" ref="K116:K159" si="61">K115+7</f>
        <v>45410</v>
      </c>
    </row>
    <row r="117" spans="1:11" s="193" customFormat="1" ht="20.100000000000001" hidden="1" customHeight="1">
      <c r="A117" s="805" t="s">
        <v>718</v>
      </c>
      <c r="B117" s="955" t="s">
        <v>686</v>
      </c>
      <c r="C117" s="955" t="s">
        <v>719</v>
      </c>
      <c r="D117" s="955">
        <v>45426</v>
      </c>
      <c r="E117" s="802">
        <v>45423</v>
      </c>
      <c r="F117" s="802">
        <f t="shared" si="57"/>
        <v>45431</v>
      </c>
      <c r="G117" s="802">
        <f t="shared" si="58"/>
        <v>45436</v>
      </c>
      <c r="H117" s="802">
        <f t="shared" si="59"/>
        <v>45442</v>
      </c>
      <c r="I117" s="802">
        <f t="shared" si="60"/>
        <v>45447</v>
      </c>
      <c r="K117" s="758">
        <f t="shared" si="61"/>
        <v>45417</v>
      </c>
    </row>
    <row r="118" spans="1:11" s="193" customFormat="1" ht="20.100000000000001" hidden="1" customHeight="1">
      <c r="A118" s="805" t="s">
        <v>688</v>
      </c>
      <c r="B118" s="955" t="s">
        <v>691</v>
      </c>
      <c r="C118" s="955" t="s">
        <v>720</v>
      </c>
      <c r="D118" s="955">
        <v>45423</v>
      </c>
      <c r="E118" s="802">
        <f t="shared" si="56"/>
        <v>45425</v>
      </c>
      <c r="F118" s="802">
        <f t="shared" si="57"/>
        <v>45428</v>
      </c>
      <c r="G118" s="802">
        <f t="shared" si="58"/>
        <v>45433</v>
      </c>
      <c r="H118" s="802">
        <f t="shared" si="59"/>
        <v>45439</v>
      </c>
      <c r="I118" s="802">
        <f t="shared" si="60"/>
        <v>45444</v>
      </c>
      <c r="K118" s="758">
        <f t="shared" si="61"/>
        <v>45424</v>
      </c>
    </row>
    <row r="119" spans="1:11" s="193" customFormat="1" ht="20.100000000000001" hidden="1" customHeight="1">
      <c r="A119" s="805" t="s">
        <v>691</v>
      </c>
      <c r="B119" s="955" t="s">
        <v>688</v>
      </c>
      <c r="C119" s="955" t="s">
        <v>721</v>
      </c>
      <c r="D119" s="955">
        <f t="shared" ref="D119" si="62">D118+7</f>
        <v>45430</v>
      </c>
      <c r="E119" s="880" t="s">
        <v>391</v>
      </c>
      <c r="F119" s="880" t="s">
        <v>391</v>
      </c>
      <c r="G119" s="802">
        <f t="shared" ref="G119:G125" si="63">D119+10</f>
        <v>45440</v>
      </c>
      <c r="H119" s="802">
        <f t="shared" ref="H119:H125" si="64">D119+16</f>
        <v>45446</v>
      </c>
      <c r="I119" s="802">
        <f t="shared" ref="I119:I125" si="65">D119+21</f>
        <v>45451</v>
      </c>
      <c r="K119" s="758">
        <f t="shared" si="61"/>
        <v>45431</v>
      </c>
    </row>
    <row r="120" spans="1:11" s="193" customFormat="1" ht="20.100000000000001" hidden="1" customHeight="1">
      <c r="A120" s="805"/>
      <c r="B120" s="955" t="s">
        <v>693</v>
      </c>
      <c r="C120" s="955" t="s">
        <v>722</v>
      </c>
      <c r="D120" s="955">
        <v>45441</v>
      </c>
      <c r="E120" s="802">
        <f t="shared" ref="E120:E125" si="66">D120+2</f>
        <v>45443</v>
      </c>
      <c r="F120" s="802">
        <f t="shared" ref="F120:F124" si="67">D120+5</f>
        <v>45446</v>
      </c>
      <c r="G120" s="802">
        <f t="shared" si="63"/>
        <v>45451</v>
      </c>
      <c r="H120" s="802">
        <f t="shared" si="64"/>
        <v>45457</v>
      </c>
      <c r="I120" s="802">
        <f t="shared" si="65"/>
        <v>45462</v>
      </c>
      <c r="K120" s="758">
        <f t="shared" si="61"/>
        <v>45438</v>
      </c>
    </row>
    <row r="121" spans="1:11" s="193" customFormat="1" ht="20.100000000000001" hidden="1" customHeight="1">
      <c r="A121" s="805" t="s">
        <v>684</v>
      </c>
      <c r="B121" s="955" t="s">
        <v>723</v>
      </c>
      <c r="C121" s="955" t="s">
        <v>724</v>
      </c>
      <c r="D121" s="955">
        <v>45454</v>
      </c>
      <c r="E121" s="802">
        <f t="shared" si="66"/>
        <v>45456</v>
      </c>
      <c r="F121" s="880" t="s">
        <v>391</v>
      </c>
      <c r="G121" s="802">
        <f t="shared" si="63"/>
        <v>45464</v>
      </c>
      <c r="H121" s="802">
        <f t="shared" si="64"/>
        <v>45470</v>
      </c>
      <c r="I121" s="880" t="s">
        <v>391</v>
      </c>
      <c r="K121" s="758">
        <f t="shared" si="61"/>
        <v>45445</v>
      </c>
    </row>
    <row r="122" spans="1:11" s="193" customFormat="1" ht="20.100000000000001" hidden="1" customHeight="1">
      <c r="A122" s="805" t="s">
        <v>725</v>
      </c>
      <c r="B122" s="955" t="s">
        <v>686</v>
      </c>
      <c r="C122" s="955" t="s">
        <v>726</v>
      </c>
      <c r="D122" s="955">
        <v>45457</v>
      </c>
      <c r="E122" s="880" t="s">
        <v>391</v>
      </c>
      <c r="F122" s="880" t="s">
        <v>391</v>
      </c>
      <c r="G122" s="802">
        <f t="shared" si="63"/>
        <v>45467</v>
      </c>
      <c r="H122" s="802">
        <f t="shared" si="64"/>
        <v>45473</v>
      </c>
      <c r="I122" s="802">
        <f t="shared" si="65"/>
        <v>45478</v>
      </c>
      <c r="K122" s="758">
        <f t="shared" si="61"/>
        <v>45452</v>
      </c>
    </row>
    <row r="123" spans="1:11" s="193" customFormat="1" ht="20.100000000000001" hidden="1" customHeight="1">
      <c r="A123" s="805" t="s">
        <v>727</v>
      </c>
      <c r="B123" s="955" t="s">
        <v>698</v>
      </c>
      <c r="C123" s="955" t="s">
        <v>728</v>
      </c>
      <c r="D123" s="955">
        <v>45461</v>
      </c>
      <c r="E123" s="802">
        <f t="shared" ref="E123" si="68">D123+2</f>
        <v>45463</v>
      </c>
      <c r="F123" s="802">
        <f t="shared" ref="F123" si="69">D123+5</f>
        <v>45466</v>
      </c>
      <c r="G123" s="802">
        <f t="shared" ref="G123" si="70">D123+10</f>
        <v>45471</v>
      </c>
      <c r="H123" s="802">
        <f t="shared" ref="H123" si="71">D123+16</f>
        <v>45477</v>
      </c>
      <c r="I123" s="802">
        <f t="shared" ref="I123" si="72">D123+21</f>
        <v>45482</v>
      </c>
      <c r="K123" s="758">
        <f t="shared" si="61"/>
        <v>45459</v>
      </c>
    </row>
    <row r="124" spans="1:11" s="193" customFormat="1" ht="20.100000000000001" hidden="1" customHeight="1">
      <c r="A124" s="805" t="s">
        <v>1767</v>
      </c>
      <c r="B124" s="955" t="s">
        <v>691</v>
      </c>
      <c r="C124" s="955" t="s">
        <v>1874</v>
      </c>
      <c r="D124" s="955">
        <v>45470</v>
      </c>
      <c r="E124" s="802">
        <f t="shared" si="66"/>
        <v>45472</v>
      </c>
      <c r="F124" s="802">
        <f t="shared" si="67"/>
        <v>45475</v>
      </c>
      <c r="G124" s="802">
        <f t="shared" si="63"/>
        <v>45480</v>
      </c>
      <c r="H124" s="802">
        <f t="shared" si="64"/>
        <v>45486</v>
      </c>
      <c r="I124" s="802">
        <f t="shared" si="65"/>
        <v>45491</v>
      </c>
      <c r="K124" s="758">
        <f t="shared" si="61"/>
        <v>45466</v>
      </c>
    </row>
    <row r="125" spans="1:11" s="193" customFormat="1" ht="20.100000000000001" hidden="1" customHeight="1">
      <c r="A125" s="805" t="s">
        <v>691</v>
      </c>
      <c r="B125" s="955" t="s">
        <v>695</v>
      </c>
      <c r="C125" s="955" t="s">
        <v>1875</v>
      </c>
      <c r="D125" s="955">
        <v>45478</v>
      </c>
      <c r="E125" s="802">
        <f t="shared" si="66"/>
        <v>45480</v>
      </c>
      <c r="F125" s="880" t="s">
        <v>391</v>
      </c>
      <c r="G125" s="802">
        <f t="shared" si="63"/>
        <v>45488</v>
      </c>
      <c r="H125" s="802">
        <f t="shared" si="64"/>
        <v>45494</v>
      </c>
      <c r="I125" s="802">
        <f t="shared" si="65"/>
        <v>45499</v>
      </c>
      <c r="K125" s="758">
        <f t="shared" si="61"/>
        <v>45473</v>
      </c>
    </row>
    <row r="126" spans="1:11" s="193" customFormat="1" ht="20.100000000000001" hidden="1" customHeight="1">
      <c r="A126" s="805" t="s">
        <v>688</v>
      </c>
      <c r="B126" s="955" t="s">
        <v>1770</v>
      </c>
      <c r="C126" s="955" t="s">
        <v>1876</v>
      </c>
      <c r="D126" s="955">
        <v>45488</v>
      </c>
      <c r="E126" s="880" t="s">
        <v>391</v>
      </c>
      <c r="F126" s="880" t="s">
        <v>391</v>
      </c>
      <c r="G126" s="802">
        <f t="shared" ref="G126:G127" si="73">D126+10</f>
        <v>45498</v>
      </c>
      <c r="H126" s="802">
        <f t="shared" ref="H126:H127" si="74">D126+16</f>
        <v>45504</v>
      </c>
      <c r="I126" s="802">
        <f t="shared" ref="I126:I127" si="75">D126+21</f>
        <v>45509</v>
      </c>
      <c r="K126" s="758">
        <f t="shared" si="61"/>
        <v>45480</v>
      </c>
    </row>
    <row r="127" spans="1:11" s="193" customFormat="1" ht="20.100000000000001" hidden="1" customHeight="1">
      <c r="A127" s="805" t="s">
        <v>693</v>
      </c>
      <c r="B127" s="955" t="s">
        <v>688</v>
      </c>
      <c r="C127" s="955" t="s">
        <v>1877</v>
      </c>
      <c r="D127" s="955">
        <v>45492</v>
      </c>
      <c r="E127" s="880" t="s">
        <v>391</v>
      </c>
      <c r="F127" s="880" t="s">
        <v>391</v>
      </c>
      <c r="G127" s="802">
        <f t="shared" si="73"/>
        <v>45502</v>
      </c>
      <c r="H127" s="802">
        <f t="shared" si="74"/>
        <v>45508</v>
      </c>
      <c r="I127" s="802">
        <f t="shared" si="75"/>
        <v>45513</v>
      </c>
      <c r="K127" s="758">
        <f t="shared" si="61"/>
        <v>45487</v>
      </c>
    </row>
    <row r="128" spans="1:11" s="193" customFormat="1" ht="20.100000000000001" hidden="1" customHeight="1">
      <c r="A128" s="805"/>
      <c r="B128" s="955" t="s">
        <v>686</v>
      </c>
      <c r="C128" s="955" t="s">
        <v>1878</v>
      </c>
      <c r="D128" s="955">
        <v>45493</v>
      </c>
      <c r="E128" s="802">
        <f t="shared" ref="E128" si="76">D128+2</f>
        <v>45495</v>
      </c>
      <c r="F128" s="802">
        <f t="shared" ref="F128" si="77">D128+5</f>
        <v>45498</v>
      </c>
      <c r="G128" s="802">
        <f t="shared" ref="G128" si="78">D128+10</f>
        <v>45503</v>
      </c>
      <c r="H128" s="802">
        <f t="shared" ref="H128" si="79">D128+16</f>
        <v>45509</v>
      </c>
      <c r="I128" s="802">
        <f t="shared" ref="I128" si="80">D128+21</f>
        <v>45514</v>
      </c>
      <c r="K128" s="758">
        <f t="shared" si="61"/>
        <v>45494</v>
      </c>
    </row>
    <row r="129" spans="1:11" s="193" customFormat="1" ht="20.100000000000001" hidden="1" customHeight="1">
      <c r="A129" s="805" t="s">
        <v>686</v>
      </c>
      <c r="B129" s="955" t="s">
        <v>693</v>
      </c>
      <c r="C129" s="955" t="s">
        <v>1879</v>
      </c>
      <c r="D129" s="955">
        <v>45502</v>
      </c>
      <c r="E129" s="802">
        <f t="shared" ref="E129:E130" si="81">D129+2</f>
        <v>45504</v>
      </c>
      <c r="F129" s="880" t="s">
        <v>391</v>
      </c>
      <c r="G129" s="802">
        <f t="shared" ref="G129:G130" si="82">D129+10</f>
        <v>45512</v>
      </c>
      <c r="H129" s="802">
        <f t="shared" ref="H129:H130" si="83">D129+16</f>
        <v>45518</v>
      </c>
      <c r="I129" s="802">
        <f t="shared" ref="I129:I130" si="84">D129+21</f>
        <v>45523</v>
      </c>
      <c r="K129" s="758">
        <f t="shared" si="61"/>
        <v>45501</v>
      </c>
    </row>
    <row r="130" spans="1:11" s="193" customFormat="1" ht="20.100000000000001" hidden="1" customHeight="1">
      <c r="A130" s="805"/>
      <c r="B130" s="955" t="s">
        <v>698</v>
      </c>
      <c r="C130" s="955" t="s">
        <v>1880</v>
      </c>
      <c r="D130" s="955">
        <v>45515</v>
      </c>
      <c r="E130" s="802">
        <f t="shared" si="81"/>
        <v>45517</v>
      </c>
      <c r="F130" s="880" t="s">
        <v>391</v>
      </c>
      <c r="G130" s="802">
        <f t="shared" si="82"/>
        <v>45525</v>
      </c>
      <c r="H130" s="802">
        <f t="shared" si="83"/>
        <v>45531</v>
      </c>
      <c r="I130" s="802">
        <f t="shared" si="84"/>
        <v>45536</v>
      </c>
      <c r="K130" s="758">
        <f t="shared" si="61"/>
        <v>45508</v>
      </c>
    </row>
    <row r="131" spans="1:11" s="193" customFormat="1" ht="20.100000000000001" hidden="1" customHeight="1">
      <c r="A131" s="805"/>
      <c r="B131" s="955" t="s">
        <v>691</v>
      </c>
      <c r="C131" s="955" t="s">
        <v>1881</v>
      </c>
      <c r="D131" s="955">
        <v>45519</v>
      </c>
      <c r="E131" s="802">
        <f t="shared" ref="E131" si="85">D131+2</f>
        <v>45521</v>
      </c>
      <c r="F131" s="880" t="s">
        <v>391</v>
      </c>
      <c r="G131" s="802">
        <f t="shared" ref="G131" si="86">D131+10</f>
        <v>45529</v>
      </c>
      <c r="H131" s="802">
        <f t="shared" ref="H131" si="87">D131+16</f>
        <v>45535</v>
      </c>
      <c r="I131" s="802">
        <f t="shared" ref="I131" si="88">D131+21</f>
        <v>45540</v>
      </c>
      <c r="K131" s="758">
        <f t="shared" si="61"/>
        <v>45515</v>
      </c>
    </row>
    <row r="132" spans="1:11" s="193" customFormat="1" ht="20.100000000000001" hidden="1" customHeight="1">
      <c r="A132" s="805"/>
      <c r="B132" s="955" t="s">
        <v>695</v>
      </c>
      <c r="C132" s="955" t="s">
        <v>1882</v>
      </c>
      <c r="D132" s="955">
        <v>45533</v>
      </c>
      <c r="E132" s="802">
        <f t="shared" ref="E132:E133" si="89">D132+2</f>
        <v>45535</v>
      </c>
      <c r="F132" s="880" t="s">
        <v>391</v>
      </c>
      <c r="G132" s="802">
        <f t="shared" ref="G132:G133" si="90">D132+10</f>
        <v>45543</v>
      </c>
      <c r="H132" s="802">
        <f t="shared" ref="H132:H133" si="91">D132+16</f>
        <v>45549</v>
      </c>
      <c r="I132" s="880" t="s">
        <v>391</v>
      </c>
      <c r="K132" s="758">
        <f t="shared" si="61"/>
        <v>45522</v>
      </c>
    </row>
    <row r="133" spans="1:11" s="193" customFormat="1" ht="20.100000000000001" hidden="1" customHeight="1">
      <c r="A133" s="805"/>
      <c r="B133" s="955" t="s">
        <v>1770</v>
      </c>
      <c r="C133" s="955" t="s">
        <v>1883</v>
      </c>
      <c r="D133" s="955">
        <v>45538</v>
      </c>
      <c r="E133" s="802">
        <f t="shared" si="89"/>
        <v>45540</v>
      </c>
      <c r="F133" s="880" t="s">
        <v>391</v>
      </c>
      <c r="G133" s="802">
        <f t="shared" si="90"/>
        <v>45548</v>
      </c>
      <c r="H133" s="802">
        <f t="shared" si="91"/>
        <v>45554</v>
      </c>
      <c r="I133" s="802">
        <f t="shared" ref="I133" si="92">D133+21</f>
        <v>45559</v>
      </c>
      <c r="K133" s="758">
        <f t="shared" si="61"/>
        <v>45529</v>
      </c>
    </row>
    <row r="134" spans="1:11" s="193" customFormat="1" ht="20.100000000000001" hidden="1" customHeight="1">
      <c r="A134" s="805"/>
      <c r="B134" s="955" t="s">
        <v>688</v>
      </c>
      <c r="C134" s="955" t="s">
        <v>1884</v>
      </c>
      <c r="D134" s="955">
        <v>45539</v>
      </c>
      <c r="E134" s="802">
        <f t="shared" ref="E134" si="93">D134+2</f>
        <v>45541</v>
      </c>
      <c r="F134" s="880" t="s">
        <v>391</v>
      </c>
      <c r="G134" s="802">
        <f t="shared" ref="G134" si="94">D134+10</f>
        <v>45549</v>
      </c>
      <c r="H134" s="802">
        <f t="shared" ref="H134" si="95">D134+16</f>
        <v>45555</v>
      </c>
      <c r="I134" s="802">
        <f t="shared" ref="I134" si="96">D134+21</f>
        <v>45560</v>
      </c>
      <c r="K134" s="758">
        <f t="shared" si="61"/>
        <v>45536</v>
      </c>
    </row>
    <row r="135" spans="1:11" s="193" customFormat="1" ht="20.100000000000001" hidden="1" customHeight="1">
      <c r="A135" s="805"/>
      <c r="B135" s="955" t="s">
        <v>686</v>
      </c>
      <c r="C135" s="955" t="s">
        <v>1885</v>
      </c>
      <c r="D135" s="955">
        <v>45547</v>
      </c>
      <c r="E135" s="802">
        <f t="shared" ref="E135:E140" si="97">D135+2</f>
        <v>45549</v>
      </c>
      <c r="F135" s="880" t="s">
        <v>391</v>
      </c>
      <c r="G135" s="802">
        <f t="shared" ref="G135:G140" si="98">D135+10</f>
        <v>45557</v>
      </c>
      <c r="H135" s="802">
        <f t="shared" ref="H135:H140" si="99">D135+16</f>
        <v>45563</v>
      </c>
      <c r="I135" s="802">
        <f t="shared" ref="I135:I138" si="100">D135+21</f>
        <v>45568</v>
      </c>
      <c r="K135" s="758">
        <f t="shared" si="61"/>
        <v>45543</v>
      </c>
    </row>
    <row r="136" spans="1:11" s="193" customFormat="1" ht="20.100000000000001" hidden="1" customHeight="1">
      <c r="A136" s="805"/>
      <c r="B136" s="955" t="s">
        <v>693</v>
      </c>
      <c r="C136" s="955" t="s">
        <v>1886</v>
      </c>
      <c r="D136" s="955">
        <v>45549</v>
      </c>
      <c r="E136" s="802">
        <f t="shared" si="97"/>
        <v>45551</v>
      </c>
      <c r="F136" s="880" t="s">
        <v>391</v>
      </c>
      <c r="G136" s="802">
        <f t="shared" si="98"/>
        <v>45559</v>
      </c>
      <c r="H136" s="802">
        <f t="shared" si="99"/>
        <v>45565</v>
      </c>
      <c r="I136" s="802">
        <f t="shared" si="100"/>
        <v>45570</v>
      </c>
      <c r="K136" s="758">
        <f t="shared" si="61"/>
        <v>45550</v>
      </c>
    </row>
    <row r="137" spans="1:11" s="193" customFormat="1" ht="20.100000000000001" hidden="1" customHeight="1">
      <c r="A137" s="805"/>
      <c r="B137" s="955" t="s">
        <v>698</v>
      </c>
      <c r="C137" s="955" t="s">
        <v>1887</v>
      </c>
      <c r="D137" s="955">
        <v>45567</v>
      </c>
      <c r="E137" s="880" t="s">
        <v>391</v>
      </c>
      <c r="F137" s="880" t="s">
        <v>391</v>
      </c>
      <c r="G137" s="802">
        <f t="shared" si="98"/>
        <v>45577</v>
      </c>
      <c r="H137" s="880" t="s">
        <v>391</v>
      </c>
      <c r="I137" s="802">
        <f t="shared" si="100"/>
        <v>45588</v>
      </c>
      <c r="K137" s="758">
        <f t="shared" si="61"/>
        <v>45557</v>
      </c>
    </row>
    <row r="138" spans="1:11" s="193" customFormat="1" ht="20.100000000000001" hidden="1" customHeight="1">
      <c r="A138" s="805"/>
      <c r="B138" s="955" t="s">
        <v>691</v>
      </c>
      <c r="C138" s="955" t="s">
        <v>1888</v>
      </c>
      <c r="D138" s="955">
        <v>45570</v>
      </c>
      <c r="E138" s="802">
        <f t="shared" si="97"/>
        <v>45572</v>
      </c>
      <c r="F138" s="880" t="s">
        <v>391</v>
      </c>
      <c r="G138" s="802">
        <f t="shared" si="98"/>
        <v>45580</v>
      </c>
      <c r="H138" s="802">
        <f t="shared" si="99"/>
        <v>45586</v>
      </c>
      <c r="I138" s="802">
        <f t="shared" si="100"/>
        <v>45591</v>
      </c>
      <c r="K138" s="758">
        <f t="shared" si="61"/>
        <v>45564</v>
      </c>
    </row>
    <row r="139" spans="1:11" s="193" customFormat="1" ht="20.100000000000001" hidden="1" customHeight="1">
      <c r="A139" s="805" t="s">
        <v>1889</v>
      </c>
      <c r="B139" s="1026" t="s">
        <v>415</v>
      </c>
      <c r="C139" s="955" t="s">
        <v>1890</v>
      </c>
      <c r="D139" s="800"/>
      <c r="E139" s="853"/>
      <c r="F139" s="984"/>
      <c r="G139" s="853"/>
      <c r="H139" s="853"/>
      <c r="I139" s="853"/>
      <c r="K139" s="758">
        <f t="shared" si="61"/>
        <v>45571</v>
      </c>
    </row>
    <row r="140" spans="1:11" s="193" customFormat="1" ht="20.100000000000001" hidden="1" customHeight="1">
      <c r="A140" s="805" t="s">
        <v>1794</v>
      </c>
      <c r="B140" s="955" t="s">
        <v>1539</v>
      </c>
      <c r="C140" s="955" t="s">
        <v>1891</v>
      </c>
      <c r="D140" s="955">
        <v>45583</v>
      </c>
      <c r="E140" s="802">
        <f t="shared" si="97"/>
        <v>45585</v>
      </c>
      <c r="F140" s="880" t="s">
        <v>391</v>
      </c>
      <c r="G140" s="802">
        <f t="shared" si="98"/>
        <v>45593</v>
      </c>
      <c r="H140" s="802">
        <f t="shared" si="99"/>
        <v>45599</v>
      </c>
      <c r="I140" s="802">
        <f t="shared" ref="I140:I142" si="101">D140+21</f>
        <v>45604</v>
      </c>
      <c r="K140" s="758">
        <f t="shared" si="61"/>
        <v>45578</v>
      </c>
    </row>
    <row r="141" spans="1:11" s="193" customFormat="1" ht="20.100000000000001" hidden="1" customHeight="1">
      <c r="A141" s="805" t="s">
        <v>1892</v>
      </c>
      <c r="B141" s="955" t="s">
        <v>1796</v>
      </c>
      <c r="C141" s="955" t="s">
        <v>1893</v>
      </c>
      <c r="D141" s="880" t="s">
        <v>391</v>
      </c>
      <c r="E141" s="984"/>
      <c r="F141" s="984"/>
      <c r="G141" s="853"/>
      <c r="H141" s="853"/>
      <c r="I141" s="853"/>
      <c r="K141" s="758">
        <f t="shared" si="61"/>
        <v>45585</v>
      </c>
    </row>
    <row r="142" spans="1:11" s="193" customFormat="1" ht="20.100000000000001" hidden="1" customHeight="1">
      <c r="A142" s="805" t="s">
        <v>686</v>
      </c>
      <c r="B142" s="955" t="s">
        <v>688</v>
      </c>
      <c r="C142" s="955" t="s">
        <v>1894</v>
      </c>
      <c r="D142" s="955">
        <v>45594</v>
      </c>
      <c r="E142" s="802">
        <f t="shared" ref="E142" si="102">D142+2</f>
        <v>45596</v>
      </c>
      <c r="F142" s="880" t="s">
        <v>391</v>
      </c>
      <c r="G142" s="802">
        <f t="shared" ref="G142" si="103">D142+10</f>
        <v>45604</v>
      </c>
      <c r="H142" s="802">
        <f t="shared" ref="H142" si="104">D142+16</f>
        <v>45610</v>
      </c>
      <c r="I142" s="802">
        <f t="shared" si="101"/>
        <v>45615</v>
      </c>
      <c r="K142" s="758">
        <f t="shared" si="61"/>
        <v>45592</v>
      </c>
    </row>
    <row r="143" spans="1:11" s="193" customFormat="1" ht="20.100000000000001" hidden="1" customHeight="1">
      <c r="A143" s="805" t="s">
        <v>693</v>
      </c>
      <c r="B143" s="955" t="s">
        <v>686</v>
      </c>
      <c r="C143" s="955" t="s">
        <v>1895</v>
      </c>
      <c r="D143" s="955">
        <v>45598</v>
      </c>
      <c r="E143" s="802">
        <f t="shared" ref="E143:E147" si="105">D143+2</f>
        <v>45600</v>
      </c>
      <c r="F143" s="880" t="s">
        <v>391</v>
      </c>
      <c r="G143" s="802">
        <f t="shared" ref="G143:G146" si="106">D143+10</f>
        <v>45608</v>
      </c>
      <c r="H143" s="802">
        <f t="shared" ref="H143:H146" si="107">D143+16</f>
        <v>45614</v>
      </c>
      <c r="I143" s="802">
        <f t="shared" ref="I143:I146" si="108">D143+21</f>
        <v>45619</v>
      </c>
      <c r="K143" s="758">
        <f t="shared" si="61"/>
        <v>45599</v>
      </c>
    </row>
    <row r="144" spans="1:11" s="193" customFormat="1" ht="20.100000000000001" hidden="1" customHeight="1">
      <c r="A144" s="805"/>
      <c r="B144" s="955" t="s">
        <v>698</v>
      </c>
      <c r="C144" s="955" t="s">
        <v>1896</v>
      </c>
      <c r="D144" s="955">
        <v>45605</v>
      </c>
      <c r="E144" s="802">
        <f t="shared" si="105"/>
        <v>45607</v>
      </c>
      <c r="F144" s="880" t="s">
        <v>391</v>
      </c>
      <c r="G144" s="802">
        <f t="shared" si="106"/>
        <v>45615</v>
      </c>
      <c r="H144" s="802">
        <f t="shared" si="107"/>
        <v>45621</v>
      </c>
      <c r="I144" s="802">
        <f t="shared" si="108"/>
        <v>45626</v>
      </c>
      <c r="K144" s="758">
        <f t="shared" si="61"/>
        <v>45606</v>
      </c>
    </row>
    <row r="145" spans="1:12" s="193" customFormat="1" ht="20.100000000000001" hidden="1" customHeight="1">
      <c r="A145" s="805"/>
      <c r="B145" s="955" t="s">
        <v>691</v>
      </c>
      <c r="C145" s="955" t="s">
        <v>1897</v>
      </c>
      <c r="D145" s="955">
        <v>45616</v>
      </c>
      <c r="E145" s="802">
        <f t="shared" si="105"/>
        <v>45618</v>
      </c>
      <c r="F145" s="880" t="s">
        <v>391</v>
      </c>
      <c r="G145" s="802">
        <f t="shared" si="106"/>
        <v>45626</v>
      </c>
      <c r="H145" s="802">
        <f t="shared" si="107"/>
        <v>45632</v>
      </c>
      <c r="I145" s="802">
        <f t="shared" si="108"/>
        <v>45637</v>
      </c>
      <c r="K145" s="758">
        <f t="shared" si="61"/>
        <v>45613</v>
      </c>
    </row>
    <row r="146" spans="1:12" s="193" customFormat="1" ht="20.100000000000001" hidden="1" customHeight="1">
      <c r="A146" s="805" t="s">
        <v>1770</v>
      </c>
      <c r="B146" s="955" t="s">
        <v>1792</v>
      </c>
      <c r="C146" s="955" t="s">
        <v>1898</v>
      </c>
      <c r="D146" s="955">
        <v>45623</v>
      </c>
      <c r="E146" s="802">
        <f t="shared" si="105"/>
        <v>45625</v>
      </c>
      <c r="F146" s="880" t="s">
        <v>391</v>
      </c>
      <c r="G146" s="802">
        <f t="shared" si="106"/>
        <v>45633</v>
      </c>
      <c r="H146" s="802">
        <f t="shared" si="107"/>
        <v>45639</v>
      </c>
      <c r="I146" s="802">
        <f t="shared" si="108"/>
        <v>45644</v>
      </c>
      <c r="K146" s="758">
        <f t="shared" si="61"/>
        <v>45620</v>
      </c>
    </row>
    <row r="147" spans="1:12" s="193" customFormat="1" ht="20.100000000000001" hidden="1" customHeight="1">
      <c r="A147" s="805" t="s">
        <v>1794</v>
      </c>
      <c r="B147" s="955" t="s">
        <v>1539</v>
      </c>
      <c r="C147" s="955" t="s">
        <v>1899</v>
      </c>
      <c r="D147" s="955">
        <v>45632</v>
      </c>
      <c r="E147" s="802">
        <f t="shared" si="105"/>
        <v>45634</v>
      </c>
      <c r="F147" s="880" t="s">
        <v>391</v>
      </c>
      <c r="G147" s="802">
        <v>45639</v>
      </c>
      <c r="H147" s="802">
        <v>45645</v>
      </c>
      <c r="I147" s="880" t="s">
        <v>391</v>
      </c>
      <c r="K147" s="758">
        <f t="shared" si="61"/>
        <v>45627</v>
      </c>
    </row>
    <row r="148" spans="1:12" s="193" customFormat="1" ht="20.100000000000001" hidden="1" customHeight="1">
      <c r="A148" s="805"/>
      <c r="B148" s="955" t="s">
        <v>1796</v>
      </c>
      <c r="C148" s="955" t="s">
        <v>1900</v>
      </c>
      <c r="D148" s="955">
        <v>45639</v>
      </c>
      <c r="E148" s="802">
        <f t="shared" ref="E148:E153" si="109">D148+2</f>
        <v>45641</v>
      </c>
      <c r="F148" s="880" t="s">
        <v>391</v>
      </c>
      <c r="G148" s="802">
        <f t="shared" ref="G148:G153" si="110">D148+10</f>
        <v>45649</v>
      </c>
      <c r="H148" s="802">
        <f t="shared" ref="H148:H153" si="111">D148+16</f>
        <v>45655</v>
      </c>
      <c r="I148" s="802">
        <f t="shared" ref="I148:I153" si="112">D148+21</f>
        <v>45660</v>
      </c>
      <c r="K148" s="758">
        <f t="shared" si="61"/>
        <v>45634</v>
      </c>
    </row>
    <row r="149" spans="1:12" s="193" customFormat="1" ht="20.100000000000001" hidden="1" customHeight="1">
      <c r="A149" s="805" t="s">
        <v>1798</v>
      </c>
      <c r="B149" s="955" t="s">
        <v>1742</v>
      </c>
      <c r="C149" s="955" t="s">
        <v>1901</v>
      </c>
      <c r="D149" s="955">
        <v>45648</v>
      </c>
      <c r="E149" s="802">
        <f t="shared" si="109"/>
        <v>45650</v>
      </c>
      <c r="F149" s="880" t="s">
        <v>391</v>
      </c>
      <c r="G149" s="802">
        <f t="shared" si="110"/>
        <v>45658</v>
      </c>
      <c r="H149" s="802">
        <f t="shared" si="111"/>
        <v>45664</v>
      </c>
      <c r="I149" s="802">
        <f t="shared" si="112"/>
        <v>45669</v>
      </c>
      <c r="K149" s="758">
        <f t="shared" si="61"/>
        <v>45641</v>
      </c>
    </row>
    <row r="150" spans="1:12" s="193" customFormat="1" ht="20.100000000000001" hidden="1" customHeight="1">
      <c r="A150" s="805" t="s">
        <v>686</v>
      </c>
      <c r="B150" s="955" t="s">
        <v>1773</v>
      </c>
      <c r="C150" s="955" t="s">
        <v>1902</v>
      </c>
      <c r="D150" s="955">
        <v>45653</v>
      </c>
      <c r="E150" s="802">
        <f t="shared" si="109"/>
        <v>45655</v>
      </c>
      <c r="F150" s="880" t="s">
        <v>391</v>
      </c>
      <c r="G150" s="802">
        <f t="shared" si="110"/>
        <v>45663</v>
      </c>
      <c r="H150" s="802">
        <f t="shared" si="111"/>
        <v>45669</v>
      </c>
      <c r="I150" s="802">
        <f t="shared" si="112"/>
        <v>45674</v>
      </c>
      <c r="K150" s="758">
        <f t="shared" si="61"/>
        <v>45648</v>
      </c>
    </row>
    <row r="151" spans="1:12" s="193" customFormat="1" ht="20.100000000000001" hidden="1" customHeight="1">
      <c r="A151" s="805"/>
      <c r="B151" s="955" t="s">
        <v>698</v>
      </c>
      <c r="C151" s="955" t="s">
        <v>1903</v>
      </c>
      <c r="D151" s="955">
        <v>45654</v>
      </c>
      <c r="E151" s="802">
        <f t="shared" si="109"/>
        <v>45656</v>
      </c>
      <c r="F151" s="880" t="s">
        <v>391</v>
      </c>
      <c r="G151" s="802">
        <f t="shared" si="110"/>
        <v>45664</v>
      </c>
      <c r="H151" s="802">
        <f t="shared" si="111"/>
        <v>45670</v>
      </c>
      <c r="I151" s="802">
        <f t="shared" si="112"/>
        <v>45675</v>
      </c>
      <c r="K151" s="758">
        <f t="shared" si="61"/>
        <v>45655</v>
      </c>
    </row>
    <row r="152" spans="1:12" s="193" customFormat="1" ht="20.100000000000001" hidden="1" customHeight="1">
      <c r="A152" s="805"/>
      <c r="B152" s="955" t="s">
        <v>691</v>
      </c>
      <c r="C152" s="955" t="s">
        <v>1904</v>
      </c>
      <c r="D152" s="955">
        <v>45661</v>
      </c>
      <c r="E152" s="802">
        <f t="shared" si="109"/>
        <v>45663</v>
      </c>
      <c r="F152" s="880" t="s">
        <v>391</v>
      </c>
      <c r="G152" s="802">
        <f t="shared" si="110"/>
        <v>45671</v>
      </c>
      <c r="H152" s="802">
        <f t="shared" si="111"/>
        <v>45677</v>
      </c>
      <c r="I152" s="802">
        <f t="shared" si="112"/>
        <v>45682</v>
      </c>
      <c r="K152" s="758">
        <f t="shared" si="61"/>
        <v>45662</v>
      </c>
    </row>
    <row r="153" spans="1:12" s="193" customFormat="1" ht="20.100000000000001" hidden="1" customHeight="1">
      <c r="A153" s="805"/>
      <c r="B153" s="955" t="s">
        <v>1792</v>
      </c>
      <c r="C153" s="955" t="s">
        <v>1905</v>
      </c>
      <c r="D153" s="955">
        <v>45669</v>
      </c>
      <c r="E153" s="802">
        <f t="shared" si="109"/>
        <v>45671</v>
      </c>
      <c r="F153" s="880" t="s">
        <v>391</v>
      </c>
      <c r="G153" s="802">
        <f t="shared" si="110"/>
        <v>45679</v>
      </c>
      <c r="H153" s="802">
        <f t="shared" si="111"/>
        <v>45685</v>
      </c>
      <c r="I153" s="802">
        <f t="shared" si="112"/>
        <v>45690</v>
      </c>
      <c r="K153" s="758">
        <f t="shared" si="61"/>
        <v>45669</v>
      </c>
    </row>
    <row r="154" spans="1:12" s="193" customFormat="1" ht="20.100000000000001" hidden="1" customHeight="1">
      <c r="A154" s="805" t="s">
        <v>1539</v>
      </c>
      <c r="B154" s="955" t="s">
        <v>1804</v>
      </c>
      <c r="C154" s="955" t="s">
        <v>1906</v>
      </c>
      <c r="D154" s="880" t="s">
        <v>391</v>
      </c>
      <c r="E154" s="880" t="s">
        <v>391</v>
      </c>
      <c r="F154" s="880" t="s">
        <v>391</v>
      </c>
      <c r="G154" s="802">
        <v>45685</v>
      </c>
      <c r="H154" s="802">
        <v>45691</v>
      </c>
      <c r="I154" s="802">
        <v>45696</v>
      </c>
      <c r="K154" s="758">
        <f t="shared" si="61"/>
        <v>45676</v>
      </c>
    </row>
    <row r="155" spans="1:12" s="193" customFormat="1" ht="20.100000000000001" hidden="1" customHeight="1">
      <c r="A155" s="805"/>
      <c r="B155" s="955" t="s">
        <v>1796</v>
      </c>
      <c r="C155" s="955" t="s">
        <v>1907</v>
      </c>
      <c r="D155" s="955">
        <v>45688</v>
      </c>
      <c r="E155" s="802">
        <f t="shared" ref="E155:E156" si="113">D155+2</f>
        <v>45690</v>
      </c>
      <c r="F155" s="880" t="s">
        <v>391</v>
      </c>
      <c r="G155" s="802">
        <f t="shared" ref="G155:G158" si="114">D155+10</f>
        <v>45698</v>
      </c>
      <c r="H155" s="802">
        <f t="shared" ref="H155:H158" si="115">D155+16</f>
        <v>45704</v>
      </c>
      <c r="I155" s="802">
        <f t="shared" ref="I155:I158" si="116">D155+21</f>
        <v>45709</v>
      </c>
      <c r="K155" s="758">
        <f t="shared" si="61"/>
        <v>45683</v>
      </c>
    </row>
    <row r="156" spans="1:12" s="193" customFormat="1" ht="20.100000000000001" hidden="1" customHeight="1">
      <c r="A156" s="805"/>
      <c r="B156" s="955" t="s">
        <v>1742</v>
      </c>
      <c r="C156" s="955" t="s">
        <v>1908</v>
      </c>
      <c r="D156" s="955">
        <v>45695</v>
      </c>
      <c r="E156" s="802">
        <f t="shared" si="113"/>
        <v>45697</v>
      </c>
      <c r="F156" s="880" t="s">
        <v>391</v>
      </c>
      <c r="G156" s="802">
        <f t="shared" si="114"/>
        <v>45705</v>
      </c>
      <c r="H156" s="802">
        <f t="shared" si="115"/>
        <v>45711</v>
      </c>
      <c r="I156" s="802">
        <f t="shared" si="116"/>
        <v>45716</v>
      </c>
      <c r="K156" s="758">
        <f t="shared" si="61"/>
        <v>45690</v>
      </c>
    </row>
    <row r="157" spans="1:12" s="193" customFormat="1" ht="20.100000000000001" hidden="1" customHeight="1">
      <c r="A157" s="805"/>
      <c r="B157" s="955" t="s">
        <v>1773</v>
      </c>
      <c r="C157" s="955" t="s">
        <v>1909</v>
      </c>
      <c r="D157" s="955">
        <v>45706</v>
      </c>
      <c r="E157" s="880" t="s">
        <v>391</v>
      </c>
      <c r="F157" s="880" t="s">
        <v>391</v>
      </c>
      <c r="G157" s="802">
        <f t="shared" si="114"/>
        <v>45716</v>
      </c>
      <c r="H157" s="802">
        <f t="shared" si="115"/>
        <v>45722</v>
      </c>
      <c r="I157" s="802">
        <f t="shared" si="116"/>
        <v>45727</v>
      </c>
      <c r="K157" s="758">
        <f t="shared" si="61"/>
        <v>45697</v>
      </c>
    </row>
    <row r="158" spans="1:12" s="193" customFormat="1" ht="20.100000000000001" hidden="1" customHeight="1">
      <c r="A158" s="805"/>
      <c r="B158" s="955" t="s">
        <v>698</v>
      </c>
      <c r="C158" s="955" t="s">
        <v>1910</v>
      </c>
      <c r="D158" s="955">
        <v>45714</v>
      </c>
      <c r="E158" s="880" t="s">
        <v>391</v>
      </c>
      <c r="F158" s="880" t="s">
        <v>391</v>
      </c>
      <c r="G158" s="802">
        <f t="shared" si="114"/>
        <v>45724</v>
      </c>
      <c r="H158" s="802">
        <f t="shared" si="115"/>
        <v>45730</v>
      </c>
      <c r="I158" s="802">
        <f t="shared" si="116"/>
        <v>45735</v>
      </c>
      <c r="K158" s="758">
        <f t="shared" si="61"/>
        <v>45704</v>
      </c>
    </row>
    <row r="159" spans="1:12" s="193" customFormat="1" ht="20.100000000000001" hidden="1" customHeight="1">
      <c r="A159" s="805" t="s">
        <v>691</v>
      </c>
      <c r="B159" s="1026" t="s">
        <v>415</v>
      </c>
      <c r="C159" s="955" t="s">
        <v>1911</v>
      </c>
      <c r="D159" s="800"/>
      <c r="E159" s="853"/>
      <c r="F159" s="984"/>
      <c r="G159" s="853"/>
      <c r="H159" s="853"/>
      <c r="I159" s="853"/>
      <c r="K159" s="758">
        <f t="shared" si="61"/>
        <v>45711</v>
      </c>
    </row>
    <row r="160" spans="1:12" s="193" customFormat="1" ht="20.100000000000001" hidden="1" customHeight="1">
      <c r="A160" s="805" t="s">
        <v>1912</v>
      </c>
      <c r="B160" s="955" t="s">
        <v>691</v>
      </c>
      <c r="C160" s="955" t="s">
        <v>1913</v>
      </c>
      <c r="D160" s="955">
        <v>45720</v>
      </c>
      <c r="E160" s="880" t="s">
        <v>391</v>
      </c>
      <c r="F160" s="880" t="s">
        <v>391</v>
      </c>
      <c r="G160" s="758">
        <f>D160+10</f>
        <v>45730</v>
      </c>
      <c r="H160" s="758">
        <f>D160+16</f>
        <v>45736</v>
      </c>
      <c r="I160" s="758">
        <f>D160+21</f>
        <v>45741</v>
      </c>
      <c r="J160" s="331"/>
      <c r="K160" s="758">
        <f>K159+7</f>
        <v>45718</v>
      </c>
      <c r="L160" s="331"/>
    </row>
    <row r="161" spans="1:12" ht="18" hidden="1" customHeight="1">
      <c r="B161" s="147" t="s">
        <v>553</v>
      </c>
    </row>
    <row r="162" spans="1:12" s="193" customFormat="1" ht="20.100000000000001" customHeight="1">
      <c r="A162" s="805"/>
      <c r="B162" s="764"/>
      <c r="C162" s="764"/>
      <c r="D162" s="764"/>
      <c r="E162" s="764"/>
      <c r="F162" s="1091"/>
      <c r="G162" s="764"/>
      <c r="H162" s="764"/>
      <c r="I162" s="764"/>
      <c r="J162" s="331"/>
      <c r="K162" s="764"/>
      <c r="L162" s="331"/>
    </row>
    <row r="163" spans="1:12" s="193" customFormat="1" ht="33" customHeight="1">
      <c r="A163" s="805"/>
      <c r="B163" s="1205" t="s">
        <v>121</v>
      </c>
      <c r="C163" s="1206"/>
      <c r="D163" s="1207" t="s">
        <v>355</v>
      </c>
      <c r="E163" s="941" t="s">
        <v>211</v>
      </c>
      <c r="F163" s="941" t="s">
        <v>170</v>
      </c>
      <c r="G163" s="941" t="s">
        <v>284</v>
      </c>
      <c r="H163" s="769"/>
      <c r="I163" s="881"/>
    </row>
    <row r="164" spans="1:12" s="193" customFormat="1" ht="20.100000000000001" customHeight="1">
      <c r="A164" s="805"/>
      <c r="B164" s="944" t="s">
        <v>357</v>
      </c>
      <c r="C164" s="944" t="s">
        <v>358</v>
      </c>
      <c r="D164" s="1208"/>
      <c r="E164" s="977" t="s">
        <v>161</v>
      </c>
      <c r="F164" s="977" t="s">
        <v>176</v>
      </c>
      <c r="G164" s="977" t="s">
        <v>287</v>
      </c>
      <c r="H164" s="769"/>
      <c r="I164" s="1046" t="s">
        <v>496</v>
      </c>
      <c r="J164" s="1046" t="s">
        <v>359</v>
      </c>
      <c r="K164" s="1046" t="s">
        <v>360</v>
      </c>
    </row>
    <row r="165" spans="1:12" s="193" customFormat="1" ht="20.100000000000001" hidden="1" customHeight="1">
      <c r="A165" s="805" t="s">
        <v>705</v>
      </c>
      <c r="B165" s="978" t="s">
        <v>684</v>
      </c>
      <c r="C165" s="955" t="s">
        <v>715</v>
      </c>
      <c r="D165" s="955">
        <v>45394</v>
      </c>
      <c r="E165" s="802">
        <f t="shared" ref="E165:E189" si="117">D165+10</f>
        <v>45404</v>
      </c>
      <c r="F165" s="802">
        <f t="shared" ref="F165:F187" si="118">D165+16</f>
        <v>45410</v>
      </c>
      <c r="G165" s="802">
        <f t="shared" ref="G165:G171" si="119">D165+21</f>
        <v>45415</v>
      </c>
      <c r="I165" s="758" t="e">
        <f>#REF!+7</f>
        <v>#REF!</v>
      </c>
      <c r="J165" s="758" t="e">
        <f>#REF!+7</f>
        <v>#REF!</v>
      </c>
    </row>
    <row r="166" spans="1:12" s="193" customFormat="1" ht="20.100000000000001" hidden="1" customHeight="1">
      <c r="A166" s="805" t="s">
        <v>695</v>
      </c>
      <c r="B166" s="1027" t="s">
        <v>391</v>
      </c>
      <c r="C166" s="955" t="s">
        <v>716</v>
      </c>
      <c r="D166" s="800">
        <v>45406</v>
      </c>
      <c r="E166" s="853">
        <f t="shared" si="117"/>
        <v>45416</v>
      </c>
      <c r="F166" s="853">
        <f t="shared" si="118"/>
        <v>45422</v>
      </c>
      <c r="G166" s="853">
        <f t="shared" si="119"/>
        <v>45427</v>
      </c>
      <c r="I166" s="758">
        <v>45403</v>
      </c>
      <c r="J166" s="758">
        <v>45403</v>
      </c>
    </row>
    <row r="167" spans="1:12" s="193" customFormat="1" ht="20.100000000000001" hidden="1" customHeight="1">
      <c r="A167" s="805" t="s">
        <v>698</v>
      </c>
      <c r="B167" s="978" t="s">
        <v>695</v>
      </c>
      <c r="C167" s="955" t="s">
        <v>717</v>
      </c>
      <c r="D167" s="955">
        <v>45419</v>
      </c>
      <c r="E167" s="802">
        <f t="shared" si="117"/>
        <v>45429</v>
      </c>
      <c r="F167" s="802">
        <f t="shared" si="118"/>
        <v>45435</v>
      </c>
      <c r="G167" s="802">
        <f t="shared" si="119"/>
        <v>45440</v>
      </c>
      <c r="I167" s="758">
        <f t="shared" ref="I167:J210" si="120">I166+7</f>
        <v>45410</v>
      </c>
      <c r="J167" s="758">
        <f t="shared" si="120"/>
        <v>45410</v>
      </c>
    </row>
    <row r="168" spans="1:12" s="193" customFormat="1" ht="20.100000000000001" hidden="1" customHeight="1">
      <c r="A168" s="805" t="s">
        <v>718</v>
      </c>
      <c r="B168" s="955" t="s">
        <v>686</v>
      </c>
      <c r="C168" s="955" t="s">
        <v>719</v>
      </c>
      <c r="D168" s="955">
        <v>45426</v>
      </c>
      <c r="E168" s="802">
        <f t="shared" si="117"/>
        <v>45436</v>
      </c>
      <c r="F168" s="802">
        <f t="shared" si="118"/>
        <v>45442</v>
      </c>
      <c r="G168" s="802">
        <f t="shared" si="119"/>
        <v>45447</v>
      </c>
      <c r="I168" s="758">
        <f t="shared" si="120"/>
        <v>45417</v>
      </c>
      <c r="J168" s="758">
        <f t="shared" si="120"/>
        <v>45417</v>
      </c>
    </row>
    <row r="169" spans="1:12" s="193" customFormat="1" ht="20.100000000000001" hidden="1" customHeight="1">
      <c r="A169" s="805" t="s">
        <v>688</v>
      </c>
      <c r="B169" s="955" t="s">
        <v>691</v>
      </c>
      <c r="C169" s="955" t="s">
        <v>720</v>
      </c>
      <c r="D169" s="955">
        <v>45423</v>
      </c>
      <c r="E169" s="802">
        <f t="shared" si="117"/>
        <v>45433</v>
      </c>
      <c r="F169" s="802">
        <f t="shared" si="118"/>
        <v>45439</v>
      </c>
      <c r="G169" s="802">
        <f t="shared" si="119"/>
        <v>45444</v>
      </c>
      <c r="I169" s="758">
        <f t="shared" si="120"/>
        <v>45424</v>
      </c>
      <c r="J169" s="758">
        <f t="shared" si="120"/>
        <v>45424</v>
      </c>
    </row>
    <row r="170" spans="1:12" s="193" customFormat="1" ht="20.100000000000001" hidden="1" customHeight="1">
      <c r="A170" s="805" t="s">
        <v>691</v>
      </c>
      <c r="B170" s="955" t="s">
        <v>688</v>
      </c>
      <c r="C170" s="955" t="s">
        <v>721</v>
      </c>
      <c r="D170" s="955">
        <f t="shared" ref="D170" si="121">D169+7</f>
        <v>45430</v>
      </c>
      <c r="E170" s="802">
        <f t="shared" si="117"/>
        <v>45440</v>
      </c>
      <c r="F170" s="802">
        <f t="shared" si="118"/>
        <v>45446</v>
      </c>
      <c r="G170" s="802">
        <f t="shared" si="119"/>
        <v>45451</v>
      </c>
      <c r="I170" s="758">
        <f t="shared" si="120"/>
        <v>45431</v>
      </c>
      <c r="J170" s="758">
        <f t="shared" si="120"/>
        <v>45431</v>
      </c>
    </row>
    <row r="171" spans="1:12" s="193" customFormat="1" ht="20.100000000000001" hidden="1" customHeight="1">
      <c r="A171" s="805"/>
      <c r="B171" s="955" t="s">
        <v>693</v>
      </c>
      <c r="C171" s="955" t="s">
        <v>722</v>
      </c>
      <c r="D171" s="955">
        <v>45441</v>
      </c>
      <c r="E171" s="802">
        <f t="shared" si="117"/>
        <v>45451</v>
      </c>
      <c r="F171" s="802">
        <f t="shared" si="118"/>
        <v>45457</v>
      </c>
      <c r="G171" s="802">
        <f t="shared" si="119"/>
        <v>45462</v>
      </c>
      <c r="I171" s="758">
        <f t="shared" si="120"/>
        <v>45438</v>
      </c>
      <c r="J171" s="758">
        <f t="shared" si="120"/>
        <v>45438</v>
      </c>
    </row>
    <row r="172" spans="1:12" s="193" customFormat="1" ht="20.100000000000001" hidden="1" customHeight="1">
      <c r="A172" s="805" t="s">
        <v>684</v>
      </c>
      <c r="B172" s="955" t="s">
        <v>723</v>
      </c>
      <c r="C172" s="955" t="s">
        <v>724</v>
      </c>
      <c r="D172" s="955">
        <v>45454</v>
      </c>
      <c r="E172" s="802">
        <f t="shared" si="117"/>
        <v>45464</v>
      </c>
      <c r="F172" s="802">
        <f t="shared" si="118"/>
        <v>45470</v>
      </c>
      <c r="G172" s="880" t="s">
        <v>391</v>
      </c>
      <c r="I172" s="758">
        <f t="shared" si="120"/>
        <v>45445</v>
      </c>
      <c r="J172" s="758">
        <f t="shared" si="120"/>
        <v>45445</v>
      </c>
    </row>
    <row r="173" spans="1:12" s="193" customFormat="1" ht="20.100000000000001" hidden="1" customHeight="1">
      <c r="A173" s="805" t="s">
        <v>725</v>
      </c>
      <c r="B173" s="955" t="s">
        <v>686</v>
      </c>
      <c r="C173" s="955" t="s">
        <v>726</v>
      </c>
      <c r="D173" s="955">
        <v>45457</v>
      </c>
      <c r="E173" s="802">
        <f t="shared" si="117"/>
        <v>45467</v>
      </c>
      <c r="F173" s="802">
        <f t="shared" si="118"/>
        <v>45473</v>
      </c>
      <c r="G173" s="802">
        <f t="shared" ref="G173:G182" si="122">D173+21</f>
        <v>45478</v>
      </c>
      <c r="I173" s="758">
        <f t="shared" si="120"/>
        <v>45452</v>
      </c>
      <c r="J173" s="758">
        <f t="shared" si="120"/>
        <v>45452</v>
      </c>
    </row>
    <row r="174" spans="1:12" s="193" customFormat="1" ht="20.100000000000001" hidden="1" customHeight="1">
      <c r="A174" s="805" t="s">
        <v>727</v>
      </c>
      <c r="B174" s="955" t="s">
        <v>698</v>
      </c>
      <c r="C174" s="955" t="s">
        <v>728</v>
      </c>
      <c r="D174" s="955">
        <v>45461</v>
      </c>
      <c r="E174" s="802">
        <f t="shared" si="117"/>
        <v>45471</v>
      </c>
      <c r="F174" s="802">
        <f t="shared" si="118"/>
        <v>45477</v>
      </c>
      <c r="G174" s="802">
        <f t="shared" si="122"/>
        <v>45482</v>
      </c>
      <c r="I174" s="758">
        <f t="shared" si="120"/>
        <v>45459</v>
      </c>
      <c r="J174" s="758">
        <f t="shared" si="120"/>
        <v>45459</v>
      </c>
    </row>
    <row r="175" spans="1:12" s="193" customFormat="1" ht="20.100000000000001" hidden="1" customHeight="1">
      <c r="A175" s="805" t="s">
        <v>1767</v>
      </c>
      <c r="B175" s="955" t="s">
        <v>691</v>
      </c>
      <c r="C175" s="955" t="s">
        <v>1874</v>
      </c>
      <c r="D175" s="955">
        <v>45470</v>
      </c>
      <c r="E175" s="802">
        <f t="shared" si="117"/>
        <v>45480</v>
      </c>
      <c r="F175" s="802">
        <f t="shared" si="118"/>
        <v>45486</v>
      </c>
      <c r="G175" s="802">
        <f t="shared" si="122"/>
        <v>45491</v>
      </c>
      <c r="I175" s="758">
        <f t="shared" si="120"/>
        <v>45466</v>
      </c>
      <c r="J175" s="758">
        <f t="shared" si="120"/>
        <v>45466</v>
      </c>
    </row>
    <row r="176" spans="1:12" s="193" customFormat="1" ht="20.100000000000001" hidden="1" customHeight="1">
      <c r="A176" s="805" t="s">
        <v>691</v>
      </c>
      <c r="B176" s="955" t="s">
        <v>695</v>
      </c>
      <c r="C176" s="955" t="s">
        <v>1875</v>
      </c>
      <c r="D176" s="955">
        <v>45478</v>
      </c>
      <c r="E176" s="802">
        <f t="shared" si="117"/>
        <v>45488</v>
      </c>
      <c r="F176" s="802">
        <f t="shared" si="118"/>
        <v>45494</v>
      </c>
      <c r="G176" s="802">
        <f t="shared" si="122"/>
        <v>45499</v>
      </c>
      <c r="I176" s="758">
        <f t="shared" si="120"/>
        <v>45473</v>
      </c>
      <c r="J176" s="758">
        <f t="shared" si="120"/>
        <v>45473</v>
      </c>
    </row>
    <row r="177" spans="1:10" s="193" customFormat="1" ht="20.100000000000001" hidden="1" customHeight="1">
      <c r="A177" s="805" t="s">
        <v>688</v>
      </c>
      <c r="B177" s="955" t="s">
        <v>1770</v>
      </c>
      <c r="C177" s="955" t="s">
        <v>1876</v>
      </c>
      <c r="D177" s="955">
        <v>45488</v>
      </c>
      <c r="E177" s="802">
        <f t="shared" si="117"/>
        <v>45498</v>
      </c>
      <c r="F177" s="802">
        <f t="shared" si="118"/>
        <v>45504</v>
      </c>
      <c r="G177" s="802">
        <f t="shared" si="122"/>
        <v>45509</v>
      </c>
      <c r="I177" s="758">
        <f t="shared" si="120"/>
        <v>45480</v>
      </c>
      <c r="J177" s="758">
        <f t="shared" si="120"/>
        <v>45480</v>
      </c>
    </row>
    <row r="178" spans="1:10" s="193" customFormat="1" ht="20.100000000000001" hidden="1" customHeight="1">
      <c r="A178" s="805" t="s">
        <v>693</v>
      </c>
      <c r="B178" s="955" t="s">
        <v>688</v>
      </c>
      <c r="C178" s="955" t="s">
        <v>1877</v>
      </c>
      <c r="D178" s="955">
        <v>45492</v>
      </c>
      <c r="E178" s="802">
        <f t="shared" si="117"/>
        <v>45502</v>
      </c>
      <c r="F178" s="802">
        <f t="shared" si="118"/>
        <v>45508</v>
      </c>
      <c r="G178" s="802">
        <f t="shared" si="122"/>
        <v>45513</v>
      </c>
      <c r="I178" s="758">
        <f t="shared" si="120"/>
        <v>45487</v>
      </c>
      <c r="J178" s="758">
        <f t="shared" si="120"/>
        <v>45487</v>
      </c>
    </row>
    <row r="179" spans="1:10" s="193" customFormat="1" ht="20.100000000000001" hidden="1" customHeight="1">
      <c r="A179" s="805"/>
      <c r="B179" s="955" t="s">
        <v>686</v>
      </c>
      <c r="C179" s="955" t="s">
        <v>1878</v>
      </c>
      <c r="D179" s="955">
        <v>45493</v>
      </c>
      <c r="E179" s="802">
        <f t="shared" si="117"/>
        <v>45503</v>
      </c>
      <c r="F179" s="802">
        <f t="shared" si="118"/>
        <v>45509</v>
      </c>
      <c r="G179" s="802">
        <f t="shared" si="122"/>
        <v>45514</v>
      </c>
      <c r="I179" s="758">
        <f t="shared" si="120"/>
        <v>45494</v>
      </c>
      <c r="J179" s="758">
        <f t="shared" si="120"/>
        <v>45494</v>
      </c>
    </row>
    <row r="180" spans="1:10" s="193" customFormat="1" ht="20.100000000000001" hidden="1" customHeight="1">
      <c r="A180" s="805" t="s">
        <v>686</v>
      </c>
      <c r="B180" s="955" t="s">
        <v>693</v>
      </c>
      <c r="C180" s="955" t="s">
        <v>1879</v>
      </c>
      <c r="D180" s="955">
        <v>45502</v>
      </c>
      <c r="E180" s="802">
        <f t="shared" si="117"/>
        <v>45512</v>
      </c>
      <c r="F180" s="802">
        <f t="shared" si="118"/>
        <v>45518</v>
      </c>
      <c r="G180" s="802">
        <f t="shared" si="122"/>
        <v>45523</v>
      </c>
      <c r="I180" s="758">
        <f t="shared" si="120"/>
        <v>45501</v>
      </c>
      <c r="J180" s="758">
        <f t="shared" si="120"/>
        <v>45501</v>
      </c>
    </row>
    <row r="181" spans="1:10" s="193" customFormat="1" ht="20.100000000000001" hidden="1" customHeight="1">
      <c r="A181" s="805"/>
      <c r="B181" s="955" t="s">
        <v>698</v>
      </c>
      <c r="C181" s="955" t="s">
        <v>1880</v>
      </c>
      <c r="D181" s="955">
        <v>45515</v>
      </c>
      <c r="E181" s="802">
        <f t="shared" si="117"/>
        <v>45525</v>
      </c>
      <c r="F181" s="802">
        <f t="shared" si="118"/>
        <v>45531</v>
      </c>
      <c r="G181" s="802">
        <f t="shared" si="122"/>
        <v>45536</v>
      </c>
      <c r="I181" s="758">
        <f t="shared" si="120"/>
        <v>45508</v>
      </c>
      <c r="J181" s="758">
        <f t="shared" si="120"/>
        <v>45508</v>
      </c>
    </row>
    <row r="182" spans="1:10" s="193" customFormat="1" ht="20.100000000000001" hidden="1" customHeight="1">
      <c r="A182" s="805"/>
      <c r="B182" s="955" t="s">
        <v>691</v>
      </c>
      <c r="C182" s="955" t="s">
        <v>1881</v>
      </c>
      <c r="D182" s="955">
        <v>45519</v>
      </c>
      <c r="E182" s="802">
        <f t="shared" si="117"/>
        <v>45529</v>
      </c>
      <c r="F182" s="802">
        <f t="shared" si="118"/>
        <v>45535</v>
      </c>
      <c r="G182" s="802">
        <f t="shared" si="122"/>
        <v>45540</v>
      </c>
      <c r="I182" s="758">
        <f t="shared" si="120"/>
        <v>45515</v>
      </c>
      <c r="J182" s="758">
        <f t="shared" si="120"/>
        <v>45515</v>
      </c>
    </row>
    <row r="183" spans="1:10" s="193" customFormat="1" ht="20.100000000000001" hidden="1" customHeight="1">
      <c r="A183" s="805"/>
      <c r="B183" s="955" t="s">
        <v>695</v>
      </c>
      <c r="C183" s="955" t="s">
        <v>1882</v>
      </c>
      <c r="D183" s="955">
        <v>45533</v>
      </c>
      <c r="E183" s="802">
        <f t="shared" si="117"/>
        <v>45543</v>
      </c>
      <c r="F183" s="802">
        <f t="shared" si="118"/>
        <v>45549</v>
      </c>
      <c r="G183" s="880" t="s">
        <v>391</v>
      </c>
      <c r="I183" s="758">
        <f t="shared" si="120"/>
        <v>45522</v>
      </c>
      <c r="J183" s="758">
        <f t="shared" si="120"/>
        <v>45522</v>
      </c>
    </row>
    <row r="184" spans="1:10" s="193" customFormat="1" ht="20.100000000000001" hidden="1" customHeight="1">
      <c r="A184" s="805"/>
      <c r="B184" s="955" t="s">
        <v>1770</v>
      </c>
      <c r="C184" s="955" t="s">
        <v>1883</v>
      </c>
      <c r="D184" s="955">
        <v>45538</v>
      </c>
      <c r="E184" s="802">
        <f t="shared" si="117"/>
        <v>45548</v>
      </c>
      <c r="F184" s="802">
        <f t="shared" si="118"/>
        <v>45554</v>
      </c>
      <c r="G184" s="802">
        <f t="shared" ref="G184:G189" si="123">D184+21</f>
        <v>45559</v>
      </c>
      <c r="I184" s="758">
        <f t="shared" si="120"/>
        <v>45529</v>
      </c>
      <c r="J184" s="758">
        <f t="shared" si="120"/>
        <v>45529</v>
      </c>
    </row>
    <row r="185" spans="1:10" s="193" customFormat="1" ht="20.100000000000001" hidden="1" customHeight="1">
      <c r="A185" s="805"/>
      <c r="B185" s="955" t="s">
        <v>688</v>
      </c>
      <c r="C185" s="955" t="s">
        <v>1884</v>
      </c>
      <c r="D185" s="955">
        <v>45539</v>
      </c>
      <c r="E185" s="802">
        <f t="shared" si="117"/>
        <v>45549</v>
      </c>
      <c r="F185" s="802">
        <f t="shared" si="118"/>
        <v>45555</v>
      </c>
      <c r="G185" s="802">
        <f t="shared" si="123"/>
        <v>45560</v>
      </c>
      <c r="I185" s="758">
        <f t="shared" si="120"/>
        <v>45536</v>
      </c>
      <c r="J185" s="758">
        <f t="shared" si="120"/>
        <v>45536</v>
      </c>
    </row>
    <row r="186" spans="1:10" s="193" customFormat="1" ht="20.100000000000001" hidden="1" customHeight="1">
      <c r="A186" s="805"/>
      <c r="B186" s="955" t="s">
        <v>686</v>
      </c>
      <c r="C186" s="955" t="s">
        <v>1885</v>
      </c>
      <c r="D186" s="955">
        <v>45547</v>
      </c>
      <c r="E186" s="802">
        <f t="shared" si="117"/>
        <v>45557</v>
      </c>
      <c r="F186" s="802">
        <f t="shared" si="118"/>
        <v>45563</v>
      </c>
      <c r="G186" s="802">
        <f t="shared" si="123"/>
        <v>45568</v>
      </c>
      <c r="I186" s="758">
        <f t="shared" si="120"/>
        <v>45543</v>
      </c>
      <c r="J186" s="758">
        <f t="shared" si="120"/>
        <v>45543</v>
      </c>
    </row>
    <row r="187" spans="1:10" s="193" customFormat="1" ht="20.100000000000001" hidden="1" customHeight="1">
      <c r="A187" s="805"/>
      <c r="B187" s="955" t="s">
        <v>693</v>
      </c>
      <c r="C187" s="955" t="s">
        <v>1886</v>
      </c>
      <c r="D187" s="955">
        <v>45549</v>
      </c>
      <c r="E187" s="802">
        <f t="shared" si="117"/>
        <v>45559</v>
      </c>
      <c r="F187" s="802">
        <f t="shared" si="118"/>
        <v>45565</v>
      </c>
      <c r="G187" s="802">
        <f t="shared" si="123"/>
        <v>45570</v>
      </c>
      <c r="I187" s="758">
        <f t="shared" si="120"/>
        <v>45550</v>
      </c>
      <c r="J187" s="758">
        <f t="shared" si="120"/>
        <v>45550</v>
      </c>
    </row>
    <row r="188" spans="1:10" s="193" customFormat="1" ht="20.100000000000001" hidden="1" customHeight="1">
      <c r="A188" s="805"/>
      <c r="B188" s="955" t="s">
        <v>698</v>
      </c>
      <c r="C188" s="955" t="s">
        <v>1887</v>
      </c>
      <c r="D188" s="955">
        <v>45567</v>
      </c>
      <c r="E188" s="802">
        <f t="shared" si="117"/>
        <v>45577</v>
      </c>
      <c r="F188" s="880" t="s">
        <v>391</v>
      </c>
      <c r="G188" s="802">
        <f t="shared" si="123"/>
        <v>45588</v>
      </c>
      <c r="I188" s="758">
        <f t="shared" si="120"/>
        <v>45557</v>
      </c>
      <c r="J188" s="758">
        <f t="shared" si="120"/>
        <v>45557</v>
      </c>
    </row>
    <row r="189" spans="1:10" s="193" customFormat="1" ht="20.100000000000001" hidden="1" customHeight="1">
      <c r="A189" s="805"/>
      <c r="B189" s="955" t="s">
        <v>691</v>
      </c>
      <c r="C189" s="955" t="s">
        <v>1888</v>
      </c>
      <c r="D189" s="955">
        <v>45570</v>
      </c>
      <c r="E189" s="802">
        <f t="shared" si="117"/>
        <v>45580</v>
      </c>
      <c r="F189" s="802">
        <f t="shared" ref="F189" si="124">D189+16</f>
        <v>45586</v>
      </c>
      <c r="G189" s="802">
        <f t="shared" si="123"/>
        <v>45591</v>
      </c>
      <c r="I189" s="758">
        <f t="shared" si="120"/>
        <v>45564</v>
      </c>
      <c r="J189" s="758">
        <f t="shared" si="120"/>
        <v>45564</v>
      </c>
    </row>
    <row r="190" spans="1:10" s="193" customFormat="1" ht="20.100000000000001" hidden="1" customHeight="1">
      <c r="A190" s="805" t="s">
        <v>1889</v>
      </c>
      <c r="B190" s="1026" t="s">
        <v>415</v>
      </c>
      <c r="C190" s="955" t="s">
        <v>1890</v>
      </c>
      <c r="D190" s="800"/>
      <c r="E190" s="853"/>
      <c r="F190" s="853"/>
      <c r="G190" s="853"/>
      <c r="I190" s="758">
        <f t="shared" si="120"/>
        <v>45571</v>
      </c>
      <c r="J190" s="758">
        <f t="shared" si="120"/>
        <v>45571</v>
      </c>
    </row>
    <row r="191" spans="1:10" s="193" customFormat="1" ht="20.100000000000001" hidden="1" customHeight="1">
      <c r="A191" s="805" t="s">
        <v>1794</v>
      </c>
      <c r="B191" s="955" t="s">
        <v>1539</v>
      </c>
      <c r="C191" s="955" t="s">
        <v>1891</v>
      </c>
      <c r="D191" s="955">
        <v>45583</v>
      </c>
      <c r="E191" s="802">
        <f t="shared" ref="E191" si="125">D191+10</f>
        <v>45593</v>
      </c>
      <c r="F191" s="802">
        <f t="shared" ref="F191" si="126">D191+16</f>
        <v>45599</v>
      </c>
      <c r="G191" s="802">
        <f t="shared" ref="G191" si="127">D191+21</f>
        <v>45604</v>
      </c>
      <c r="I191" s="758">
        <f t="shared" si="120"/>
        <v>45578</v>
      </c>
      <c r="J191" s="758">
        <f t="shared" si="120"/>
        <v>45578</v>
      </c>
    </row>
    <row r="192" spans="1:10" s="193" customFormat="1" ht="20.100000000000001" hidden="1" customHeight="1">
      <c r="A192" s="805" t="s">
        <v>1892</v>
      </c>
      <c r="B192" s="955" t="s">
        <v>1796</v>
      </c>
      <c r="C192" s="955" t="s">
        <v>1893</v>
      </c>
      <c r="D192" s="880" t="s">
        <v>391</v>
      </c>
      <c r="E192" s="853"/>
      <c r="F192" s="853"/>
      <c r="G192" s="853"/>
      <c r="I192" s="758">
        <f t="shared" si="120"/>
        <v>45585</v>
      </c>
      <c r="J192" s="758">
        <f t="shared" si="120"/>
        <v>45585</v>
      </c>
    </row>
    <row r="193" spans="1:10" s="193" customFormat="1" ht="20.100000000000001" hidden="1" customHeight="1">
      <c r="A193" s="805" t="s">
        <v>686</v>
      </c>
      <c r="B193" s="955" t="s">
        <v>688</v>
      </c>
      <c r="C193" s="955" t="s">
        <v>1894</v>
      </c>
      <c r="D193" s="955">
        <v>45594</v>
      </c>
      <c r="E193" s="802">
        <f t="shared" ref="E193:E197" si="128">D193+10</f>
        <v>45604</v>
      </c>
      <c r="F193" s="802">
        <f t="shared" ref="F193:F197" si="129">D193+16</f>
        <v>45610</v>
      </c>
      <c r="G193" s="802">
        <f t="shared" ref="G193:G197" si="130">D193+21</f>
        <v>45615</v>
      </c>
      <c r="I193" s="758">
        <f t="shared" si="120"/>
        <v>45592</v>
      </c>
      <c r="J193" s="758">
        <f t="shared" si="120"/>
        <v>45592</v>
      </c>
    </row>
    <row r="194" spans="1:10" s="193" customFormat="1" ht="20.100000000000001" hidden="1" customHeight="1">
      <c r="A194" s="805" t="s">
        <v>693</v>
      </c>
      <c r="B194" s="955" t="s">
        <v>686</v>
      </c>
      <c r="C194" s="955" t="s">
        <v>1895</v>
      </c>
      <c r="D194" s="955">
        <v>45598</v>
      </c>
      <c r="E194" s="802">
        <f t="shared" si="128"/>
        <v>45608</v>
      </c>
      <c r="F194" s="802">
        <f t="shared" si="129"/>
        <v>45614</v>
      </c>
      <c r="G194" s="802">
        <f t="shared" si="130"/>
        <v>45619</v>
      </c>
      <c r="I194" s="758">
        <f t="shared" si="120"/>
        <v>45599</v>
      </c>
      <c r="J194" s="758">
        <f t="shared" si="120"/>
        <v>45599</v>
      </c>
    </row>
    <row r="195" spans="1:10" s="193" customFormat="1" ht="20.100000000000001" hidden="1" customHeight="1">
      <c r="A195" s="805"/>
      <c r="B195" s="955" t="s">
        <v>698</v>
      </c>
      <c r="C195" s="955" t="s">
        <v>1896</v>
      </c>
      <c r="D195" s="955">
        <v>45605</v>
      </c>
      <c r="E195" s="802">
        <f t="shared" si="128"/>
        <v>45615</v>
      </c>
      <c r="F195" s="802">
        <f t="shared" si="129"/>
        <v>45621</v>
      </c>
      <c r="G195" s="802">
        <f t="shared" si="130"/>
        <v>45626</v>
      </c>
      <c r="I195" s="758">
        <f t="shared" si="120"/>
        <v>45606</v>
      </c>
      <c r="J195" s="758">
        <f t="shared" si="120"/>
        <v>45606</v>
      </c>
    </row>
    <row r="196" spans="1:10" s="193" customFormat="1" ht="20.100000000000001" hidden="1" customHeight="1">
      <c r="A196" s="805"/>
      <c r="B196" s="955" t="s">
        <v>691</v>
      </c>
      <c r="C196" s="955" t="s">
        <v>1897</v>
      </c>
      <c r="D196" s="955">
        <v>45616</v>
      </c>
      <c r="E196" s="802">
        <f t="shared" si="128"/>
        <v>45626</v>
      </c>
      <c r="F196" s="802">
        <f t="shared" si="129"/>
        <v>45632</v>
      </c>
      <c r="G196" s="802">
        <f t="shared" si="130"/>
        <v>45637</v>
      </c>
      <c r="I196" s="758">
        <f t="shared" si="120"/>
        <v>45613</v>
      </c>
      <c r="J196" s="758">
        <f t="shared" si="120"/>
        <v>45613</v>
      </c>
    </row>
    <row r="197" spans="1:10" s="193" customFormat="1" ht="20.100000000000001" hidden="1" customHeight="1">
      <c r="A197" s="805" t="s">
        <v>1770</v>
      </c>
      <c r="B197" s="955" t="s">
        <v>1792</v>
      </c>
      <c r="C197" s="955" t="s">
        <v>1898</v>
      </c>
      <c r="D197" s="955">
        <v>45623</v>
      </c>
      <c r="E197" s="802">
        <f t="shared" si="128"/>
        <v>45633</v>
      </c>
      <c r="F197" s="802">
        <f t="shared" si="129"/>
        <v>45639</v>
      </c>
      <c r="G197" s="802">
        <f t="shared" si="130"/>
        <v>45644</v>
      </c>
      <c r="I197" s="758">
        <f t="shared" si="120"/>
        <v>45620</v>
      </c>
      <c r="J197" s="758">
        <f t="shared" si="120"/>
        <v>45620</v>
      </c>
    </row>
    <row r="198" spans="1:10" s="193" customFormat="1" ht="20.100000000000001" hidden="1" customHeight="1">
      <c r="A198" s="805" t="s">
        <v>1794</v>
      </c>
      <c r="B198" s="955" t="s">
        <v>1539</v>
      </c>
      <c r="C198" s="955" t="s">
        <v>1899</v>
      </c>
      <c r="D198" s="955">
        <v>45632</v>
      </c>
      <c r="E198" s="802">
        <v>45639</v>
      </c>
      <c r="F198" s="802">
        <v>45645</v>
      </c>
      <c r="G198" s="880" t="s">
        <v>391</v>
      </c>
      <c r="I198" s="758">
        <f t="shared" si="120"/>
        <v>45627</v>
      </c>
      <c r="J198" s="758">
        <f t="shared" si="120"/>
        <v>45627</v>
      </c>
    </row>
    <row r="199" spans="1:10" s="193" customFormat="1" ht="20.100000000000001" hidden="1" customHeight="1">
      <c r="A199" s="805"/>
      <c r="B199" s="955" t="s">
        <v>1796</v>
      </c>
      <c r="C199" s="955" t="s">
        <v>1900</v>
      </c>
      <c r="D199" s="955">
        <v>45639</v>
      </c>
      <c r="E199" s="802">
        <f t="shared" ref="E199:E204" si="131">D199+10</f>
        <v>45649</v>
      </c>
      <c r="F199" s="802">
        <f t="shared" ref="F199:F204" si="132">D199+16</f>
        <v>45655</v>
      </c>
      <c r="G199" s="802">
        <f t="shared" ref="G199:G204" si="133">D199+21</f>
        <v>45660</v>
      </c>
      <c r="I199" s="758">
        <f t="shared" si="120"/>
        <v>45634</v>
      </c>
      <c r="J199" s="758">
        <f t="shared" si="120"/>
        <v>45634</v>
      </c>
    </row>
    <row r="200" spans="1:10" s="193" customFormat="1" ht="20.100000000000001" hidden="1" customHeight="1">
      <c r="A200" s="805" t="s">
        <v>1798</v>
      </c>
      <c r="B200" s="955" t="s">
        <v>1742</v>
      </c>
      <c r="C200" s="955" t="s">
        <v>1901</v>
      </c>
      <c r="D200" s="955">
        <v>45648</v>
      </c>
      <c r="E200" s="802">
        <f t="shared" si="131"/>
        <v>45658</v>
      </c>
      <c r="F200" s="802">
        <f t="shared" si="132"/>
        <v>45664</v>
      </c>
      <c r="G200" s="802">
        <f t="shared" si="133"/>
        <v>45669</v>
      </c>
      <c r="I200" s="758">
        <f t="shared" si="120"/>
        <v>45641</v>
      </c>
      <c r="J200" s="758">
        <f t="shared" si="120"/>
        <v>45641</v>
      </c>
    </row>
    <row r="201" spans="1:10" s="193" customFormat="1" ht="20.100000000000001" hidden="1" customHeight="1">
      <c r="A201" s="805" t="s">
        <v>686</v>
      </c>
      <c r="B201" s="955" t="s">
        <v>1773</v>
      </c>
      <c r="C201" s="955" t="s">
        <v>1902</v>
      </c>
      <c r="D201" s="955">
        <v>45653</v>
      </c>
      <c r="E201" s="802">
        <f t="shared" si="131"/>
        <v>45663</v>
      </c>
      <c r="F201" s="802">
        <f t="shared" si="132"/>
        <v>45669</v>
      </c>
      <c r="G201" s="802">
        <f t="shared" si="133"/>
        <v>45674</v>
      </c>
      <c r="I201" s="758">
        <f t="shared" si="120"/>
        <v>45648</v>
      </c>
      <c r="J201" s="758">
        <f t="shared" si="120"/>
        <v>45648</v>
      </c>
    </row>
    <row r="202" spans="1:10" s="193" customFormat="1" ht="20.100000000000001" hidden="1" customHeight="1">
      <c r="A202" s="805"/>
      <c r="B202" s="955" t="s">
        <v>698</v>
      </c>
      <c r="C202" s="955" t="s">
        <v>1903</v>
      </c>
      <c r="D202" s="955">
        <v>45654</v>
      </c>
      <c r="E202" s="802">
        <f t="shared" si="131"/>
        <v>45664</v>
      </c>
      <c r="F202" s="802">
        <f t="shared" si="132"/>
        <v>45670</v>
      </c>
      <c r="G202" s="802">
        <f t="shared" si="133"/>
        <v>45675</v>
      </c>
      <c r="I202" s="758">
        <f t="shared" si="120"/>
        <v>45655</v>
      </c>
      <c r="J202" s="758">
        <f t="shared" si="120"/>
        <v>45655</v>
      </c>
    </row>
    <row r="203" spans="1:10" s="193" customFormat="1" ht="20.100000000000001" hidden="1" customHeight="1">
      <c r="A203" s="805"/>
      <c r="B203" s="955" t="s">
        <v>691</v>
      </c>
      <c r="C203" s="955" t="s">
        <v>1904</v>
      </c>
      <c r="D203" s="955">
        <v>45661</v>
      </c>
      <c r="E203" s="802">
        <f t="shared" si="131"/>
        <v>45671</v>
      </c>
      <c r="F203" s="802">
        <f t="shared" si="132"/>
        <v>45677</v>
      </c>
      <c r="G203" s="802">
        <f t="shared" si="133"/>
        <v>45682</v>
      </c>
      <c r="I203" s="758">
        <f t="shared" si="120"/>
        <v>45662</v>
      </c>
      <c r="J203" s="758">
        <f t="shared" si="120"/>
        <v>45662</v>
      </c>
    </row>
    <row r="204" spans="1:10" s="193" customFormat="1" ht="20.100000000000001" hidden="1" customHeight="1">
      <c r="A204" s="805"/>
      <c r="B204" s="955" t="s">
        <v>1792</v>
      </c>
      <c r="C204" s="955" t="s">
        <v>1905</v>
      </c>
      <c r="D204" s="955">
        <v>45669</v>
      </c>
      <c r="E204" s="802">
        <f t="shared" si="131"/>
        <v>45679</v>
      </c>
      <c r="F204" s="802">
        <f t="shared" si="132"/>
        <v>45685</v>
      </c>
      <c r="G204" s="802">
        <f t="shared" si="133"/>
        <v>45690</v>
      </c>
      <c r="I204" s="758">
        <f t="shared" si="120"/>
        <v>45669</v>
      </c>
      <c r="J204" s="758">
        <f t="shared" si="120"/>
        <v>45669</v>
      </c>
    </row>
    <row r="205" spans="1:10" s="193" customFormat="1" ht="20.100000000000001" hidden="1" customHeight="1">
      <c r="A205" s="805" t="s">
        <v>1539</v>
      </c>
      <c r="B205" s="955" t="s">
        <v>1804</v>
      </c>
      <c r="C205" s="955" t="s">
        <v>1906</v>
      </c>
      <c r="D205" s="880" t="s">
        <v>391</v>
      </c>
      <c r="E205" s="802">
        <v>45685</v>
      </c>
      <c r="F205" s="802">
        <v>45691</v>
      </c>
      <c r="G205" s="802">
        <v>45696</v>
      </c>
      <c r="I205" s="758">
        <f t="shared" si="120"/>
        <v>45676</v>
      </c>
      <c r="J205" s="758">
        <f t="shared" si="120"/>
        <v>45676</v>
      </c>
    </row>
    <row r="206" spans="1:10" s="193" customFormat="1" ht="20.100000000000001" hidden="1" customHeight="1">
      <c r="A206" s="805"/>
      <c r="B206" s="955" t="s">
        <v>1796</v>
      </c>
      <c r="C206" s="955" t="s">
        <v>1907</v>
      </c>
      <c r="D206" s="955">
        <v>45688</v>
      </c>
      <c r="E206" s="802">
        <f t="shared" ref="E206:E210" si="134">D206+10</f>
        <v>45698</v>
      </c>
      <c r="F206" s="802">
        <f t="shared" ref="F206:F210" si="135">D206+16</f>
        <v>45704</v>
      </c>
      <c r="G206" s="802">
        <f t="shared" ref="G206:G210" si="136">D206+21</f>
        <v>45709</v>
      </c>
      <c r="I206" s="758">
        <f t="shared" si="120"/>
        <v>45683</v>
      </c>
      <c r="J206" s="758">
        <f t="shared" si="120"/>
        <v>45683</v>
      </c>
    </row>
    <row r="207" spans="1:10" s="193" customFormat="1" ht="20.100000000000001" hidden="1" customHeight="1">
      <c r="A207" s="805"/>
      <c r="B207" s="955" t="s">
        <v>1742</v>
      </c>
      <c r="C207" s="955" t="s">
        <v>1908</v>
      </c>
      <c r="D207" s="955">
        <v>45695</v>
      </c>
      <c r="E207" s="802">
        <f t="shared" si="134"/>
        <v>45705</v>
      </c>
      <c r="F207" s="802">
        <f t="shared" si="135"/>
        <v>45711</v>
      </c>
      <c r="G207" s="802">
        <f t="shared" si="136"/>
        <v>45716</v>
      </c>
      <c r="I207" s="758">
        <f t="shared" si="120"/>
        <v>45690</v>
      </c>
      <c r="J207" s="758">
        <f t="shared" si="120"/>
        <v>45690</v>
      </c>
    </row>
    <row r="208" spans="1:10" s="193" customFormat="1" ht="20.100000000000001" hidden="1" customHeight="1">
      <c r="A208" s="805"/>
      <c r="B208" s="955" t="s">
        <v>1688</v>
      </c>
      <c r="C208" s="955" t="s">
        <v>1914</v>
      </c>
      <c r="D208" s="955">
        <v>45741</v>
      </c>
      <c r="E208" s="972" t="s">
        <v>391</v>
      </c>
      <c r="F208" s="972" t="s">
        <v>391</v>
      </c>
      <c r="G208" s="972" t="s">
        <v>391</v>
      </c>
      <c r="I208" s="758">
        <v>45725</v>
      </c>
      <c r="J208" s="758">
        <v>45725</v>
      </c>
    </row>
    <row r="209" spans="1:11" s="193" customFormat="1" ht="20.100000000000001" hidden="1" customHeight="1">
      <c r="A209" s="805"/>
      <c r="B209" s="955" t="s">
        <v>1796</v>
      </c>
      <c r="C209" s="955" t="s">
        <v>1915</v>
      </c>
      <c r="D209" s="955">
        <v>45734</v>
      </c>
      <c r="E209" s="802">
        <f t="shared" si="134"/>
        <v>45744</v>
      </c>
      <c r="F209" s="802">
        <f t="shared" si="135"/>
        <v>45750</v>
      </c>
      <c r="G209" s="802">
        <f t="shared" si="136"/>
        <v>45755</v>
      </c>
      <c r="I209" s="758">
        <f t="shared" si="120"/>
        <v>45732</v>
      </c>
      <c r="J209" s="758">
        <f t="shared" si="120"/>
        <v>45732</v>
      </c>
    </row>
    <row r="210" spans="1:11" s="193" customFormat="1" ht="20.100000000000001" hidden="1" customHeight="1">
      <c r="A210" s="805"/>
      <c r="B210" s="955" t="s">
        <v>1742</v>
      </c>
      <c r="C210" s="955" t="s">
        <v>1916</v>
      </c>
      <c r="D210" s="955">
        <v>45740</v>
      </c>
      <c r="E210" s="802">
        <f t="shared" si="134"/>
        <v>45750</v>
      </c>
      <c r="F210" s="802">
        <f t="shared" si="135"/>
        <v>45756</v>
      </c>
      <c r="G210" s="802">
        <f t="shared" si="136"/>
        <v>45761</v>
      </c>
      <c r="I210" s="758">
        <f t="shared" si="120"/>
        <v>45739</v>
      </c>
      <c r="J210" s="758">
        <f t="shared" si="120"/>
        <v>45739</v>
      </c>
    </row>
    <row r="211" spans="1:11" s="193" customFormat="1" ht="20.100000000000001" hidden="1" customHeight="1">
      <c r="A211" s="805"/>
      <c r="B211" s="955" t="s">
        <v>1773</v>
      </c>
      <c r="C211" s="955" t="s">
        <v>1917</v>
      </c>
      <c r="D211" s="955">
        <v>45752</v>
      </c>
      <c r="E211" s="758">
        <f>D211+10</f>
        <v>45762</v>
      </c>
      <c r="F211" s="758">
        <f>D211+16</f>
        <v>45768</v>
      </c>
      <c r="G211" s="758">
        <f>D211+21</f>
        <v>45773</v>
      </c>
      <c r="H211" s="331"/>
      <c r="I211" s="758">
        <f>I210+7</f>
        <v>45746</v>
      </c>
      <c r="J211" s="758">
        <f>J210+7</f>
        <v>45746</v>
      </c>
      <c r="K211" s="331"/>
    </row>
    <row r="212" spans="1:11" s="193" customFormat="1" ht="20.100000000000001" hidden="1" customHeight="1">
      <c r="A212" s="805"/>
      <c r="B212" s="955" t="s">
        <v>698</v>
      </c>
      <c r="C212" s="955" t="s">
        <v>1918</v>
      </c>
      <c r="D212" s="955">
        <v>45754</v>
      </c>
      <c r="E212" s="758">
        <f>D212+10</f>
        <v>45764</v>
      </c>
      <c r="F212" s="758">
        <f>D212+16</f>
        <v>45770</v>
      </c>
      <c r="G212" s="758">
        <f>D212+21</f>
        <v>45775</v>
      </c>
      <c r="H212" s="331"/>
      <c r="I212" s="758">
        <f>I211+7</f>
        <v>45753</v>
      </c>
      <c r="J212" s="758">
        <f>J211+7</f>
        <v>45753</v>
      </c>
      <c r="K212" s="331"/>
    </row>
    <row r="213" spans="1:11" s="193" customFormat="1" ht="20.100000000000001" hidden="1" customHeight="1">
      <c r="A213" s="805" t="s">
        <v>1539</v>
      </c>
      <c r="B213" s="955" t="s">
        <v>1818</v>
      </c>
      <c r="C213" s="955" t="s">
        <v>1919</v>
      </c>
      <c r="D213" s="955">
        <v>45763</v>
      </c>
      <c r="E213" s="758">
        <f>D213+10</f>
        <v>45773</v>
      </c>
      <c r="F213" s="758">
        <f>D213+16</f>
        <v>45779</v>
      </c>
      <c r="G213" s="758">
        <f>D213+21</f>
        <v>45784</v>
      </c>
      <c r="H213" s="331"/>
      <c r="I213" s="758">
        <f>I212+7</f>
        <v>45760</v>
      </c>
      <c r="J213" s="758">
        <f>J212+7</f>
        <v>45760</v>
      </c>
      <c r="K213" s="331"/>
    </row>
    <row r="214" spans="1:11" s="193" customFormat="1" ht="20.100000000000001" hidden="1" customHeight="1">
      <c r="A214" s="805"/>
      <c r="B214" s="955" t="s">
        <v>691</v>
      </c>
      <c r="C214" s="955" t="s">
        <v>1920</v>
      </c>
      <c r="D214" s="955">
        <v>45767</v>
      </c>
      <c r="E214" s="758">
        <f>D214+10</f>
        <v>45777</v>
      </c>
      <c r="F214" s="758">
        <f>D214+16</f>
        <v>45783</v>
      </c>
      <c r="G214" s="758">
        <f>D214+21</f>
        <v>45788</v>
      </c>
      <c r="H214" s="331"/>
      <c r="I214" s="758">
        <f>I213+7</f>
        <v>45767</v>
      </c>
      <c r="J214" s="758">
        <f>J213+7</f>
        <v>45767</v>
      </c>
      <c r="K214" s="331"/>
    </row>
    <row r="215" spans="1:11" s="193" customFormat="1" ht="20.100000000000001" hidden="1" customHeight="1">
      <c r="A215" s="805"/>
      <c r="B215" s="955" t="s">
        <v>1688</v>
      </c>
      <c r="C215" s="955" t="s">
        <v>1921</v>
      </c>
      <c r="D215" s="955">
        <v>45779</v>
      </c>
      <c r="E215" s="758">
        <f>D215+10</f>
        <v>45789</v>
      </c>
      <c r="F215" s="758">
        <f>E215+6</f>
        <v>45795</v>
      </c>
      <c r="G215" s="758">
        <f>F215+5</f>
        <v>45800</v>
      </c>
      <c r="H215" s="331"/>
      <c r="I215" s="758">
        <f>I214+7</f>
        <v>45774</v>
      </c>
      <c r="J215" s="758">
        <f>J214+7</f>
        <v>45774</v>
      </c>
      <c r="K215" s="331"/>
    </row>
    <row r="216" spans="1:11" s="193" customFormat="1" ht="20.100000000000001" hidden="1" customHeight="1">
      <c r="A216" s="805"/>
      <c r="B216" s="955" t="s">
        <v>1796</v>
      </c>
      <c r="C216" s="955" t="s">
        <v>1922</v>
      </c>
      <c r="D216" s="955">
        <v>45783</v>
      </c>
      <c r="E216" s="802">
        <f t="shared" ref="E216:E217" si="137">D216+10</f>
        <v>45793</v>
      </c>
      <c r="F216" s="758">
        <f t="shared" ref="F216:F224" si="138">E216+6</f>
        <v>45799</v>
      </c>
      <c r="G216" s="758">
        <f t="shared" ref="G216:G224" si="139">F216+5</f>
        <v>45804</v>
      </c>
      <c r="I216" s="758">
        <f t="shared" ref="I216:J217" si="140">I215+7</f>
        <v>45781</v>
      </c>
      <c r="J216" s="758">
        <f t="shared" si="140"/>
        <v>45781</v>
      </c>
    </row>
    <row r="217" spans="1:11" s="193" customFormat="1" ht="20.100000000000001" hidden="1" customHeight="1">
      <c r="A217" s="805"/>
      <c r="B217" s="955" t="s">
        <v>1742</v>
      </c>
      <c r="C217" s="955" t="s">
        <v>1923</v>
      </c>
      <c r="D217" s="955">
        <v>45790</v>
      </c>
      <c r="E217" s="802">
        <f t="shared" si="137"/>
        <v>45800</v>
      </c>
      <c r="F217" s="758">
        <f t="shared" si="138"/>
        <v>45806</v>
      </c>
      <c r="G217" s="758">
        <f t="shared" si="139"/>
        <v>45811</v>
      </c>
      <c r="I217" s="758">
        <f t="shared" si="140"/>
        <v>45788</v>
      </c>
      <c r="J217" s="758">
        <f t="shared" si="140"/>
        <v>45788</v>
      </c>
    </row>
    <row r="218" spans="1:11" s="193" customFormat="1" ht="20.100000000000001" hidden="1" customHeight="1">
      <c r="A218" s="805"/>
      <c r="B218" s="955" t="s">
        <v>1824</v>
      </c>
      <c r="C218" s="955" t="s">
        <v>1924</v>
      </c>
      <c r="D218" s="955">
        <v>45797</v>
      </c>
      <c r="E218" s="758">
        <f>D218+10</f>
        <v>45807</v>
      </c>
      <c r="F218" s="758">
        <f t="shared" si="138"/>
        <v>45813</v>
      </c>
      <c r="G218" s="758">
        <f t="shared" si="139"/>
        <v>45818</v>
      </c>
      <c r="H218" s="331"/>
      <c r="I218" s="758">
        <f>I217+7</f>
        <v>45795</v>
      </c>
      <c r="J218" s="758">
        <f>J217+7</f>
        <v>45795</v>
      </c>
      <c r="K218" s="331"/>
    </row>
    <row r="219" spans="1:11" s="193" customFormat="1" ht="20.100000000000001" hidden="1" customHeight="1">
      <c r="A219" s="805"/>
      <c r="B219" s="955" t="s">
        <v>698</v>
      </c>
      <c r="C219" s="955" t="s">
        <v>1925</v>
      </c>
      <c r="D219" s="955">
        <v>45809</v>
      </c>
      <c r="E219" s="758">
        <f>D219+10</f>
        <v>45819</v>
      </c>
      <c r="F219" s="758">
        <f t="shared" si="138"/>
        <v>45825</v>
      </c>
      <c r="G219" s="758">
        <f t="shared" si="139"/>
        <v>45830</v>
      </c>
      <c r="H219" s="331"/>
      <c r="I219" s="758">
        <f>I218+7</f>
        <v>45802</v>
      </c>
      <c r="J219" s="758">
        <f>J218+7</f>
        <v>45802</v>
      </c>
      <c r="K219" s="331"/>
    </row>
    <row r="220" spans="1:11" s="193" customFormat="1" ht="20.100000000000001" hidden="1" customHeight="1">
      <c r="A220" s="805"/>
      <c r="B220" s="955" t="s">
        <v>1818</v>
      </c>
      <c r="C220" s="955" t="s">
        <v>1926</v>
      </c>
      <c r="D220" s="955">
        <v>45814</v>
      </c>
      <c r="E220" s="758">
        <f>D220+10</f>
        <v>45824</v>
      </c>
      <c r="F220" s="758">
        <f t="shared" si="138"/>
        <v>45830</v>
      </c>
      <c r="G220" s="758">
        <f t="shared" si="139"/>
        <v>45835</v>
      </c>
      <c r="H220" s="331"/>
      <c r="I220" s="758">
        <f>I219+7</f>
        <v>45809</v>
      </c>
      <c r="J220" s="758">
        <f>J219+7</f>
        <v>45809</v>
      </c>
      <c r="K220" s="331"/>
    </row>
    <row r="221" spans="1:11" s="193" customFormat="1" ht="20.100000000000001" hidden="1" customHeight="1">
      <c r="A221" s="805"/>
      <c r="B221" s="955" t="s">
        <v>691</v>
      </c>
      <c r="C221" s="955" t="s">
        <v>1927</v>
      </c>
      <c r="D221" s="955">
        <v>45816</v>
      </c>
      <c r="E221" s="758">
        <f>D221+10</f>
        <v>45826</v>
      </c>
      <c r="F221" s="758">
        <f t="shared" si="138"/>
        <v>45832</v>
      </c>
      <c r="G221" s="758">
        <f t="shared" si="139"/>
        <v>45837</v>
      </c>
      <c r="H221" s="331"/>
      <c r="I221" s="758">
        <f>I220+7</f>
        <v>45816</v>
      </c>
      <c r="J221" s="758">
        <f>J220+7</f>
        <v>45816</v>
      </c>
      <c r="K221" s="331"/>
    </row>
    <row r="222" spans="1:11" s="193" customFormat="1" ht="20.100000000000001" hidden="1" customHeight="1">
      <c r="A222" s="805"/>
      <c r="B222" s="955" t="s">
        <v>1688</v>
      </c>
      <c r="C222" s="955" t="s">
        <v>1928</v>
      </c>
      <c r="D222" s="955">
        <v>45819</v>
      </c>
      <c r="E222" s="758">
        <f>D222+10</f>
        <v>45829</v>
      </c>
      <c r="F222" s="758">
        <f t="shared" si="138"/>
        <v>45835</v>
      </c>
      <c r="G222" s="758">
        <f t="shared" si="139"/>
        <v>45840</v>
      </c>
      <c r="H222" s="331"/>
      <c r="I222" s="758">
        <f>I221+7</f>
        <v>45823</v>
      </c>
      <c r="J222" s="758">
        <f>J221+7</f>
        <v>45823</v>
      </c>
      <c r="K222" s="331"/>
    </row>
    <row r="223" spans="1:11" s="193" customFormat="1" ht="20.100000000000001" hidden="1" customHeight="1">
      <c r="A223" s="805"/>
      <c r="B223" s="955" t="s">
        <v>1796</v>
      </c>
      <c r="C223" s="955" t="s">
        <v>1929</v>
      </c>
      <c r="D223" s="955">
        <v>45831</v>
      </c>
      <c r="E223" s="802">
        <f t="shared" ref="E223:E224" si="141">D223+10</f>
        <v>45841</v>
      </c>
      <c r="F223" s="758">
        <f t="shared" si="138"/>
        <v>45847</v>
      </c>
      <c r="G223" s="758">
        <f t="shared" si="139"/>
        <v>45852</v>
      </c>
      <c r="I223" s="758">
        <f t="shared" ref="I223:J225" si="142">I222+7</f>
        <v>45830</v>
      </c>
      <c r="J223" s="758">
        <f t="shared" si="142"/>
        <v>45830</v>
      </c>
    </row>
    <row r="224" spans="1:11" s="193" customFormat="1" ht="20.100000000000001" hidden="1" customHeight="1">
      <c r="A224" s="805"/>
      <c r="B224" s="955" t="s">
        <v>1742</v>
      </c>
      <c r="C224" s="955" t="s">
        <v>1930</v>
      </c>
      <c r="D224" s="955">
        <v>45839</v>
      </c>
      <c r="E224" s="802">
        <f t="shared" si="141"/>
        <v>45849</v>
      </c>
      <c r="F224" s="758">
        <f t="shared" si="138"/>
        <v>45855</v>
      </c>
      <c r="G224" s="758">
        <f t="shared" si="139"/>
        <v>45860</v>
      </c>
      <c r="I224" s="758">
        <f t="shared" si="142"/>
        <v>45837</v>
      </c>
      <c r="J224" s="758">
        <f t="shared" si="142"/>
        <v>45837</v>
      </c>
    </row>
    <row r="225" spans="1:11" s="193" customFormat="1" ht="20.100000000000001" hidden="1" customHeight="1">
      <c r="A225" s="805"/>
      <c r="B225" s="955" t="s">
        <v>1824</v>
      </c>
      <c r="C225" s="955" t="s">
        <v>1931</v>
      </c>
      <c r="D225" s="955">
        <v>45847</v>
      </c>
      <c r="E225" s="802">
        <f t="shared" ref="E225" si="143">D225+10</f>
        <v>45857</v>
      </c>
      <c r="F225" s="758">
        <f t="shared" ref="F225:F228" si="144">E225+6</f>
        <v>45863</v>
      </c>
      <c r="G225" s="758">
        <f t="shared" ref="G225:G228" si="145">F225+5</f>
        <v>45868</v>
      </c>
      <c r="I225" s="758">
        <f t="shared" si="142"/>
        <v>45844</v>
      </c>
      <c r="J225" s="758">
        <f t="shared" si="142"/>
        <v>45844</v>
      </c>
    </row>
    <row r="226" spans="1:11" s="193" customFormat="1" ht="20.100000000000001" hidden="1" customHeight="1">
      <c r="A226" s="805"/>
      <c r="B226" s="955" t="s">
        <v>698</v>
      </c>
      <c r="C226" s="955" t="s">
        <v>1932</v>
      </c>
      <c r="D226" s="955">
        <v>45851</v>
      </c>
      <c r="E226" s="758">
        <f>D226+10</f>
        <v>45861</v>
      </c>
      <c r="F226" s="758">
        <f t="shared" si="144"/>
        <v>45867</v>
      </c>
      <c r="G226" s="758">
        <f t="shared" si="145"/>
        <v>45872</v>
      </c>
      <c r="H226" s="331"/>
      <c r="I226" s="758">
        <f>I225+7</f>
        <v>45851</v>
      </c>
      <c r="J226" s="758">
        <f>J225+7</f>
        <v>45851</v>
      </c>
      <c r="K226" s="331"/>
    </row>
    <row r="227" spans="1:11" s="193" customFormat="1" ht="20.100000000000001" hidden="1" customHeight="1">
      <c r="A227" s="805"/>
      <c r="B227" s="955" t="s">
        <v>1818</v>
      </c>
      <c r="C227" s="955" t="s">
        <v>1933</v>
      </c>
      <c r="D227" s="955">
        <v>45859</v>
      </c>
      <c r="E227" s="758">
        <f>D227+10</f>
        <v>45869</v>
      </c>
      <c r="F227" s="972" t="s">
        <v>391</v>
      </c>
      <c r="G227" s="972" t="s">
        <v>391</v>
      </c>
      <c r="H227" s="331"/>
      <c r="I227" s="758">
        <f>I226+7</f>
        <v>45858</v>
      </c>
      <c r="J227" s="758">
        <f>J226+7</f>
        <v>45858</v>
      </c>
      <c r="K227" s="331"/>
    </row>
    <row r="228" spans="1:11" s="193" customFormat="1" ht="20.100000000000001" hidden="1" customHeight="1">
      <c r="A228" s="805"/>
      <c r="B228" s="955" t="s">
        <v>691</v>
      </c>
      <c r="C228" s="955" t="s">
        <v>1934</v>
      </c>
      <c r="D228" s="955">
        <v>45873</v>
      </c>
      <c r="E228" s="758">
        <f>D228+10</f>
        <v>45883</v>
      </c>
      <c r="F228" s="758">
        <f t="shared" si="144"/>
        <v>45889</v>
      </c>
      <c r="G228" s="758">
        <f t="shared" si="145"/>
        <v>45894</v>
      </c>
      <c r="H228" s="331"/>
      <c r="I228" s="758">
        <f>I227+7</f>
        <v>45865</v>
      </c>
      <c r="J228" s="758">
        <f>J227+7</f>
        <v>45865</v>
      </c>
      <c r="K228" s="331"/>
    </row>
    <row r="229" spans="1:11" s="193" customFormat="1" ht="20.100000000000001" hidden="1" customHeight="1">
      <c r="A229" s="805"/>
      <c r="B229" s="955" t="s">
        <v>1688</v>
      </c>
      <c r="C229" s="955" t="s">
        <v>1935</v>
      </c>
      <c r="D229" s="955">
        <v>45878</v>
      </c>
      <c r="E229" s="758">
        <f>D229+10</f>
        <v>45888</v>
      </c>
      <c r="F229" s="758">
        <f t="shared" ref="F229:F233" si="146">E229+6</f>
        <v>45894</v>
      </c>
      <c r="G229" s="758">
        <f t="shared" ref="G229:G233" si="147">F229+5</f>
        <v>45899</v>
      </c>
      <c r="H229" s="331"/>
      <c r="I229" s="758">
        <f>I228+7</f>
        <v>45872</v>
      </c>
      <c r="J229" s="758">
        <f>J228+7</f>
        <v>45872</v>
      </c>
      <c r="K229" s="331"/>
    </row>
    <row r="230" spans="1:11" s="193" customFormat="1" ht="20.100000000000001" hidden="1" customHeight="1">
      <c r="A230" s="805"/>
      <c r="B230" s="955" t="s">
        <v>1796</v>
      </c>
      <c r="C230" s="955" t="s">
        <v>1936</v>
      </c>
      <c r="D230" s="955">
        <v>45880</v>
      </c>
      <c r="E230" s="802">
        <f t="shared" ref="E230:E232" si="148">D230+10</f>
        <v>45890</v>
      </c>
      <c r="F230" s="758">
        <f t="shared" si="146"/>
        <v>45896</v>
      </c>
      <c r="G230" s="758">
        <f t="shared" si="147"/>
        <v>45901</v>
      </c>
      <c r="I230" s="758">
        <f t="shared" ref="I230:J232" si="149">I229+7</f>
        <v>45879</v>
      </c>
      <c r="J230" s="758">
        <f t="shared" si="149"/>
        <v>45879</v>
      </c>
    </row>
    <row r="231" spans="1:11" s="193" customFormat="1" ht="20.100000000000001" hidden="1" customHeight="1">
      <c r="A231" s="805"/>
      <c r="B231" s="955" t="s">
        <v>1742</v>
      </c>
      <c r="C231" s="955" t="s">
        <v>1937</v>
      </c>
      <c r="D231" s="955">
        <v>45887</v>
      </c>
      <c r="E231" s="802">
        <f t="shared" si="148"/>
        <v>45897</v>
      </c>
      <c r="F231" s="758">
        <f t="shared" si="146"/>
        <v>45903</v>
      </c>
      <c r="G231" s="758">
        <f t="shared" si="147"/>
        <v>45908</v>
      </c>
      <c r="I231" s="758">
        <f t="shared" si="149"/>
        <v>45886</v>
      </c>
      <c r="J231" s="758">
        <f t="shared" si="149"/>
        <v>45886</v>
      </c>
    </row>
    <row r="232" spans="1:11" s="193" customFormat="1" ht="20.100000000000001" hidden="1" customHeight="1">
      <c r="A232" s="805"/>
      <c r="B232" s="955" t="s">
        <v>1824</v>
      </c>
      <c r="C232" s="955" t="s">
        <v>1938</v>
      </c>
      <c r="D232" s="955">
        <v>45892</v>
      </c>
      <c r="E232" s="802">
        <f t="shared" si="148"/>
        <v>45902</v>
      </c>
      <c r="F232" s="758">
        <f t="shared" si="146"/>
        <v>45908</v>
      </c>
      <c r="G232" s="758">
        <f t="shared" si="147"/>
        <v>45913</v>
      </c>
      <c r="I232" s="758">
        <f t="shared" si="149"/>
        <v>45893</v>
      </c>
      <c r="J232" s="758">
        <f t="shared" si="149"/>
        <v>45893</v>
      </c>
    </row>
    <row r="233" spans="1:11" s="193" customFormat="1" ht="20.100000000000001" hidden="1" customHeight="1">
      <c r="A233" s="805"/>
      <c r="B233" s="955" t="s">
        <v>698</v>
      </c>
      <c r="C233" s="955" t="s">
        <v>1939</v>
      </c>
      <c r="D233" s="955">
        <v>45900</v>
      </c>
      <c r="E233" s="758">
        <f>D233+10</f>
        <v>45910</v>
      </c>
      <c r="F233" s="758">
        <f t="shared" si="146"/>
        <v>45916</v>
      </c>
      <c r="G233" s="758">
        <f t="shared" si="147"/>
        <v>45921</v>
      </c>
      <c r="H233" s="331"/>
      <c r="I233" s="758">
        <f>I232+7</f>
        <v>45900</v>
      </c>
      <c r="J233" s="758">
        <f>J232+7</f>
        <v>45900</v>
      </c>
      <c r="K233" s="331"/>
    </row>
    <row r="234" spans="1:11" s="193" customFormat="1" ht="20.100000000000001" hidden="1" customHeight="1">
      <c r="A234" s="805"/>
      <c r="B234" s="955" t="s">
        <v>1818</v>
      </c>
      <c r="C234" s="955" t="s">
        <v>1940</v>
      </c>
      <c r="D234" s="955">
        <v>45910</v>
      </c>
      <c r="E234" s="972" t="s">
        <v>391</v>
      </c>
      <c r="F234" s="972" t="s">
        <v>391</v>
      </c>
      <c r="G234" s="758">
        <v>45927</v>
      </c>
      <c r="H234" s="331"/>
      <c r="I234" s="758">
        <f>I233+7</f>
        <v>45907</v>
      </c>
      <c r="J234" s="758">
        <f>J233+7</f>
        <v>45907</v>
      </c>
      <c r="K234" s="331"/>
    </row>
    <row r="235" spans="1:11" s="193" customFormat="1" ht="20.100000000000001" hidden="1" customHeight="1">
      <c r="A235" s="805"/>
      <c r="B235" s="955" t="s">
        <v>1818</v>
      </c>
      <c r="C235" s="955" t="s">
        <v>1941</v>
      </c>
      <c r="D235" s="955">
        <v>45919</v>
      </c>
      <c r="E235" s="972" t="s">
        <v>391</v>
      </c>
      <c r="F235" s="972" t="s">
        <v>391</v>
      </c>
      <c r="G235" s="758">
        <v>45927</v>
      </c>
      <c r="H235" s="331"/>
      <c r="I235" s="758">
        <f>I234+7</f>
        <v>45914</v>
      </c>
      <c r="J235" s="758">
        <f>J234+7</f>
        <v>45914</v>
      </c>
      <c r="K235" s="331"/>
    </row>
    <row r="236" spans="1:11" s="193" customFormat="1" ht="20.100000000000001" hidden="1" customHeight="1">
      <c r="A236" s="805"/>
      <c r="B236" s="955" t="s">
        <v>1688</v>
      </c>
      <c r="C236" s="955" t="s">
        <v>1942</v>
      </c>
      <c r="D236" s="955">
        <v>45927</v>
      </c>
      <c r="E236" s="758">
        <f>D236+10</f>
        <v>45937</v>
      </c>
      <c r="F236" s="758">
        <f t="shared" ref="F236:F241" si="150">E236+6</f>
        <v>45943</v>
      </c>
      <c r="G236" s="758">
        <f t="shared" ref="G236:G241" si="151">F236+5</f>
        <v>45948</v>
      </c>
      <c r="H236" s="331"/>
      <c r="I236" s="758">
        <f>I235+7</f>
        <v>45921</v>
      </c>
      <c r="J236" s="758">
        <f>J235+7</f>
        <v>45921</v>
      </c>
      <c r="K236" s="331"/>
    </row>
    <row r="237" spans="1:11" s="193" customFormat="1" ht="20.100000000000001" hidden="1" customHeight="1">
      <c r="A237" s="805"/>
      <c r="B237" s="955" t="s">
        <v>1796</v>
      </c>
      <c r="C237" s="955" t="s">
        <v>1943</v>
      </c>
      <c r="D237" s="955">
        <v>45929</v>
      </c>
      <c r="E237" s="802">
        <f t="shared" ref="E237:E239" si="152">D237+10</f>
        <v>45939</v>
      </c>
      <c r="F237" s="758">
        <f t="shared" si="150"/>
        <v>45945</v>
      </c>
      <c r="G237" s="758">
        <f t="shared" si="151"/>
        <v>45950</v>
      </c>
      <c r="I237" s="758">
        <f t="shared" ref="I237:J239" si="153">I236+7</f>
        <v>45928</v>
      </c>
      <c r="J237" s="758">
        <f t="shared" si="153"/>
        <v>45928</v>
      </c>
    </row>
    <row r="238" spans="1:11" s="193" customFormat="1" ht="20.100000000000001" hidden="1" customHeight="1">
      <c r="A238" s="805"/>
      <c r="B238" s="955" t="s">
        <v>1742</v>
      </c>
      <c r="C238" s="955" t="s">
        <v>1944</v>
      </c>
      <c r="D238" s="955">
        <v>45935</v>
      </c>
      <c r="E238" s="802">
        <f t="shared" si="152"/>
        <v>45945</v>
      </c>
      <c r="F238" s="758">
        <f t="shared" si="150"/>
        <v>45951</v>
      </c>
      <c r="G238" s="758">
        <f t="shared" si="151"/>
        <v>45956</v>
      </c>
      <c r="I238" s="758">
        <f t="shared" si="153"/>
        <v>45935</v>
      </c>
      <c r="J238" s="758">
        <f t="shared" si="153"/>
        <v>45935</v>
      </c>
    </row>
    <row r="239" spans="1:11" s="193" customFormat="1" ht="20.100000000000001" hidden="1" customHeight="1">
      <c r="A239" s="805"/>
      <c r="B239" s="955" t="s">
        <v>1824</v>
      </c>
      <c r="C239" s="955" t="s">
        <v>1945</v>
      </c>
      <c r="D239" s="955">
        <v>45946</v>
      </c>
      <c r="E239" s="802">
        <f t="shared" si="152"/>
        <v>45956</v>
      </c>
      <c r="F239" s="758">
        <f t="shared" si="150"/>
        <v>45962</v>
      </c>
      <c r="G239" s="758">
        <f t="shared" si="151"/>
        <v>45967</v>
      </c>
      <c r="I239" s="758">
        <v>45941</v>
      </c>
      <c r="J239" s="758">
        <f t="shared" si="153"/>
        <v>45942</v>
      </c>
      <c r="K239" s="616">
        <f t="shared" ref="J239:K250" si="154">WEEKNUM(J239)</f>
        <v>42</v>
      </c>
    </row>
    <row r="240" spans="1:11" s="193" customFormat="1" ht="20.100000000000001" hidden="1" customHeight="1">
      <c r="A240" s="805"/>
      <c r="B240" s="955" t="s">
        <v>698</v>
      </c>
      <c r="C240" s="955" t="s">
        <v>1946</v>
      </c>
      <c r="D240" s="955">
        <v>45949</v>
      </c>
      <c r="E240" s="758">
        <f>D240+10</f>
        <v>45959</v>
      </c>
      <c r="F240" s="758">
        <f t="shared" si="150"/>
        <v>45965</v>
      </c>
      <c r="G240" s="758">
        <f t="shared" si="151"/>
        <v>45970</v>
      </c>
      <c r="H240" s="331"/>
      <c r="I240" s="758">
        <f>I239+7</f>
        <v>45948</v>
      </c>
      <c r="J240" s="758">
        <f>J239+7</f>
        <v>45949</v>
      </c>
      <c r="K240" s="616">
        <f t="shared" si="154"/>
        <v>43</v>
      </c>
    </row>
    <row r="241" spans="1:11" s="193" customFormat="1" ht="20.100000000000001" hidden="1" customHeight="1">
      <c r="A241" s="805"/>
      <c r="B241" s="955" t="s">
        <v>1818</v>
      </c>
      <c r="C241" s="955" t="s">
        <v>1947</v>
      </c>
      <c r="D241" s="955">
        <v>45955</v>
      </c>
      <c r="E241" s="758">
        <f>D241+10</f>
        <v>45965</v>
      </c>
      <c r="F241" s="972" t="s">
        <v>391</v>
      </c>
      <c r="G241" s="972" t="s">
        <v>391</v>
      </c>
      <c r="H241" s="331"/>
      <c r="I241" s="758">
        <f>I240+7</f>
        <v>45955</v>
      </c>
      <c r="J241" s="758">
        <f>J240+7</f>
        <v>45956</v>
      </c>
      <c r="K241" s="616">
        <f t="shared" si="154"/>
        <v>44</v>
      </c>
    </row>
    <row r="242" spans="1:11" s="193" customFormat="1" ht="20.100000000000001" customHeight="1">
      <c r="A242" s="805" t="s">
        <v>1948</v>
      </c>
      <c r="B242" s="1003" t="s">
        <v>1852</v>
      </c>
      <c r="C242" s="955" t="s">
        <v>1949</v>
      </c>
      <c r="D242" s="955">
        <v>45965</v>
      </c>
      <c r="E242" s="758">
        <f>D242+10</f>
        <v>45975</v>
      </c>
      <c r="F242" s="758">
        <f t="shared" ref="F242" si="155">E242+6</f>
        <v>45981</v>
      </c>
      <c r="G242" s="758">
        <f t="shared" ref="G242" si="156">F242+5</f>
        <v>45986</v>
      </c>
      <c r="H242" s="331"/>
      <c r="I242" s="758">
        <f>I241+7</f>
        <v>45962</v>
      </c>
      <c r="J242" s="758">
        <f>J241+7</f>
        <v>45963</v>
      </c>
      <c r="K242" s="616">
        <f t="shared" si="154"/>
        <v>45</v>
      </c>
    </row>
    <row r="243" spans="1:11" s="193" customFormat="1" ht="20.100000000000001" customHeight="1">
      <c r="A243" s="805"/>
      <c r="B243" s="1061" t="s">
        <v>1688</v>
      </c>
      <c r="C243" s="955" t="s">
        <v>1950</v>
      </c>
      <c r="D243" s="972" t="s">
        <v>391</v>
      </c>
      <c r="E243" s="972" t="s">
        <v>391</v>
      </c>
      <c r="F243" s="972" t="s">
        <v>391</v>
      </c>
      <c r="G243" s="972" t="s">
        <v>391</v>
      </c>
      <c r="H243" s="331"/>
      <c r="I243" s="758">
        <f>I242+7</f>
        <v>45969</v>
      </c>
      <c r="J243" s="758">
        <f>J242+7</f>
        <v>45970</v>
      </c>
      <c r="K243" s="616">
        <f t="shared" si="154"/>
        <v>46</v>
      </c>
    </row>
    <row r="244" spans="1:11" s="193" customFormat="1" ht="20.100000000000001" customHeight="1">
      <c r="A244" s="805"/>
      <c r="B244" s="955" t="s">
        <v>1796</v>
      </c>
      <c r="C244" s="955" t="s">
        <v>1951</v>
      </c>
      <c r="D244" s="955">
        <v>45983</v>
      </c>
      <c r="E244" s="802">
        <f t="shared" ref="E244:E246" si="157">D244+10</f>
        <v>45993</v>
      </c>
      <c r="F244" s="758">
        <f t="shared" ref="F243:F246" si="158">E244+6</f>
        <v>45999</v>
      </c>
      <c r="G244" s="758">
        <f t="shared" ref="G243:G246" si="159">F244+5</f>
        <v>46004</v>
      </c>
      <c r="I244" s="758">
        <f t="shared" ref="I244:J255" si="160">I243+7</f>
        <v>45976</v>
      </c>
      <c r="J244" s="758">
        <f t="shared" si="160"/>
        <v>45977</v>
      </c>
      <c r="K244" s="616">
        <f t="shared" si="154"/>
        <v>47</v>
      </c>
    </row>
    <row r="245" spans="1:11" s="193" customFormat="1" ht="20.100000000000001" customHeight="1">
      <c r="A245" s="805"/>
      <c r="B245" s="955" t="s">
        <v>1742</v>
      </c>
      <c r="C245" s="955" t="s">
        <v>1952</v>
      </c>
      <c r="D245" s="955">
        <v>45984</v>
      </c>
      <c r="E245" s="802">
        <f t="shared" si="157"/>
        <v>45994</v>
      </c>
      <c r="F245" s="758">
        <f t="shared" si="158"/>
        <v>46000</v>
      </c>
      <c r="G245" s="758">
        <f t="shared" si="159"/>
        <v>46005</v>
      </c>
      <c r="I245" s="758">
        <f t="shared" si="160"/>
        <v>45983</v>
      </c>
      <c r="J245" s="758">
        <f t="shared" si="160"/>
        <v>45984</v>
      </c>
      <c r="K245" s="616">
        <f t="shared" si="154"/>
        <v>48</v>
      </c>
    </row>
    <row r="246" spans="1:11" s="193" customFormat="1" ht="20.100000000000001" customHeight="1">
      <c r="A246" s="805" t="s">
        <v>1824</v>
      </c>
      <c r="B246" s="955" t="s">
        <v>1688</v>
      </c>
      <c r="C246" s="955" t="s">
        <v>1953</v>
      </c>
      <c r="D246" s="955">
        <v>45990</v>
      </c>
      <c r="E246" s="802">
        <f t="shared" si="157"/>
        <v>46000</v>
      </c>
      <c r="F246" s="758">
        <f t="shared" si="158"/>
        <v>46006</v>
      </c>
      <c r="G246" s="758">
        <f t="shared" si="159"/>
        <v>46011</v>
      </c>
      <c r="I246" s="758">
        <f t="shared" si="160"/>
        <v>45990</v>
      </c>
      <c r="J246" s="758">
        <f t="shared" si="160"/>
        <v>45991</v>
      </c>
      <c r="K246" s="616">
        <f t="shared" si="154"/>
        <v>49</v>
      </c>
    </row>
    <row r="247" spans="1:11" s="193" customFormat="1" ht="20.100000000000001" customHeight="1">
      <c r="A247" s="805" t="s">
        <v>698</v>
      </c>
      <c r="B247" s="955" t="s">
        <v>1824</v>
      </c>
      <c r="C247" s="955" t="s">
        <v>1954</v>
      </c>
      <c r="D247" s="955">
        <v>45997</v>
      </c>
      <c r="E247" s="802">
        <f t="shared" ref="E247:E250" si="161">D247+10</f>
        <v>46007</v>
      </c>
      <c r="F247" s="758">
        <f t="shared" ref="F247:F250" si="162">E247+6</f>
        <v>46013</v>
      </c>
      <c r="G247" s="758">
        <f t="shared" ref="G247:G250" si="163">F247+5</f>
        <v>46018</v>
      </c>
      <c r="I247" s="758">
        <f t="shared" si="160"/>
        <v>45997</v>
      </c>
      <c r="J247" s="758">
        <f t="shared" si="160"/>
        <v>45998</v>
      </c>
      <c r="K247" s="616">
        <f t="shared" si="154"/>
        <v>50</v>
      </c>
    </row>
    <row r="248" spans="1:11" s="193" customFormat="1" ht="20.100000000000001" customHeight="1">
      <c r="A248" s="1196" t="s">
        <v>1955</v>
      </c>
      <c r="B248" s="955" t="s">
        <v>1956</v>
      </c>
      <c r="C248" s="955" t="s">
        <v>1957</v>
      </c>
      <c r="D248" s="955">
        <v>46004</v>
      </c>
      <c r="E248" s="802">
        <f t="shared" si="161"/>
        <v>46014</v>
      </c>
      <c r="F248" s="758">
        <f t="shared" si="162"/>
        <v>46020</v>
      </c>
      <c r="G248" s="758">
        <f t="shared" si="163"/>
        <v>46025</v>
      </c>
      <c r="I248" s="758">
        <f t="shared" si="160"/>
        <v>46004</v>
      </c>
      <c r="J248" s="758">
        <f t="shared" si="160"/>
        <v>46005</v>
      </c>
      <c r="K248" s="616">
        <f t="shared" si="154"/>
        <v>51</v>
      </c>
    </row>
    <row r="249" spans="1:11" s="193" customFormat="1" ht="20.100000000000001" customHeight="1">
      <c r="A249" s="1196" t="s">
        <v>1958</v>
      </c>
      <c r="B249" s="1061" t="s">
        <v>1842</v>
      </c>
      <c r="C249" s="955" t="s">
        <v>1959</v>
      </c>
      <c r="D249" s="955">
        <v>46011</v>
      </c>
      <c r="E249" s="802">
        <f t="shared" si="161"/>
        <v>46021</v>
      </c>
      <c r="F249" s="758">
        <f t="shared" si="162"/>
        <v>46027</v>
      </c>
      <c r="G249" s="758">
        <f t="shared" si="163"/>
        <v>46032</v>
      </c>
      <c r="I249" s="758">
        <f t="shared" si="160"/>
        <v>46011</v>
      </c>
      <c r="J249" s="758">
        <f t="shared" si="160"/>
        <v>46012</v>
      </c>
      <c r="K249" s="616">
        <f t="shared" si="154"/>
        <v>52</v>
      </c>
    </row>
    <row r="250" spans="1:11" s="193" customFormat="1" ht="20.100000000000001" customHeight="1">
      <c r="A250" s="1196" t="s">
        <v>1960</v>
      </c>
      <c r="B250" s="955" t="s">
        <v>1961</v>
      </c>
      <c r="C250" s="955" t="s">
        <v>1962</v>
      </c>
      <c r="D250" s="955">
        <v>46018</v>
      </c>
      <c r="E250" s="802">
        <f t="shared" si="161"/>
        <v>46028</v>
      </c>
      <c r="F250" s="758">
        <f t="shared" si="162"/>
        <v>46034</v>
      </c>
      <c r="G250" s="758">
        <f t="shared" si="163"/>
        <v>46039</v>
      </c>
      <c r="I250" s="758">
        <f t="shared" si="160"/>
        <v>46018</v>
      </c>
      <c r="J250" s="758">
        <f t="shared" si="160"/>
        <v>46019</v>
      </c>
      <c r="K250" s="616">
        <f t="shared" si="154"/>
        <v>53</v>
      </c>
    </row>
    <row r="251" spans="1:11" s="193" customFormat="1" ht="20.100000000000001" customHeight="1">
      <c r="A251" s="1196"/>
      <c r="B251" s="955" t="s">
        <v>1963</v>
      </c>
      <c r="C251" s="955" t="s">
        <v>1964</v>
      </c>
      <c r="D251" s="955">
        <v>46025</v>
      </c>
      <c r="E251" s="802">
        <f t="shared" ref="E251:E255" si="164">D251+10</f>
        <v>46035</v>
      </c>
      <c r="F251" s="758">
        <f t="shared" ref="F251:F255" si="165">E251+6</f>
        <v>46041</v>
      </c>
      <c r="G251" s="758">
        <f t="shared" ref="G251:G255" si="166">F251+5</f>
        <v>46046</v>
      </c>
      <c r="I251" s="758">
        <f t="shared" si="160"/>
        <v>46025</v>
      </c>
      <c r="J251" s="758">
        <f t="shared" si="160"/>
        <v>46026</v>
      </c>
      <c r="K251" s="616">
        <f t="shared" ref="K251:K255" si="167">WEEKNUM(J251)</f>
        <v>2</v>
      </c>
    </row>
    <row r="252" spans="1:11" s="193" customFormat="1" ht="20.100000000000001" customHeight="1">
      <c r="A252" s="1196"/>
      <c r="B252" s="955" t="s">
        <v>1865</v>
      </c>
      <c r="C252" s="955" t="s">
        <v>1965</v>
      </c>
      <c r="D252" s="955">
        <v>46032</v>
      </c>
      <c r="E252" s="802">
        <f t="shared" si="164"/>
        <v>46042</v>
      </c>
      <c r="F252" s="758">
        <f t="shared" si="165"/>
        <v>46048</v>
      </c>
      <c r="G252" s="758">
        <f t="shared" si="166"/>
        <v>46053</v>
      </c>
      <c r="I252" s="758">
        <f t="shared" si="160"/>
        <v>46032</v>
      </c>
      <c r="J252" s="758">
        <f t="shared" si="160"/>
        <v>46033</v>
      </c>
      <c r="K252" s="616">
        <f t="shared" si="167"/>
        <v>3</v>
      </c>
    </row>
    <row r="253" spans="1:11" s="193" customFormat="1" ht="20.100000000000001" customHeight="1">
      <c r="A253" s="1196"/>
      <c r="B253" s="955" t="s">
        <v>1867</v>
      </c>
      <c r="C253" s="955" t="s">
        <v>1966</v>
      </c>
      <c r="D253" s="955">
        <v>46039</v>
      </c>
      <c r="E253" s="802">
        <f t="shared" si="164"/>
        <v>46049</v>
      </c>
      <c r="F253" s="758">
        <f t="shared" si="165"/>
        <v>46055</v>
      </c>
      <c r="G253" s="758">
        <f t="shared" si="166"/>
        <v>46060</v>
      </c>
      <c r="I253" s="758">
        <f t="shared" si="160"/>
        <v>46039</v>
      </c>
      <c r="J253" s="758">
        <f t="shared" si="160"/>
        <v>46040</v>
      </c>
      <c r="K253" s="616">
        <f t="shared" si="167"/>
        <v>4</v>
      </c>
    </row>
    <row r="254" spans="1:11" s="193" customFormat="1" ht="20.100000000000001" customHeight="1">
      <c r="A254" s="1196"/>
      <c r="B254" s="955" t="s">
        <v>1869</v>
      </c>
      <c r="C254" s="955" t="s">
        <v>1967</v>
      </c>
      <c r="D254" s="955">
        <v>46046</v>
      </c>
      <c r="E254" s="802">
        <f t="shared" si="164"/>
        <v>46056</v>
      </c>
      <c r="F254" s="758">
        <f t="shared" si="165"/>
        <v>46062</v>
      </c>
      <c r="G254" s="758">
        <f t="shared" si="166"/>
        <v>46067</v>
      </c>
      <c r="I254" s="758">
        <f t="shared" si="160"/>
        <v>46046</v>
      </c>
      <c r="J254" s="758">
        <f t="shared" si="160"/>
        <v>46047</v>
      </c>
      <c r="K254" s="616">
        <f t="shared" si="167"/>
        <v>5</v>
      </c>
    </row>
    <row r="255" spans="1:11" s="193" customFormat="1" ht="20.100000000000001" customHeight="1">
      <c r="A255" s="1196"/>
      <c r="B255" s="955" t="s">
        <v>1871</v>
      </c>
      <c r="C255" s="955" t="s">
        <v>1968</v>
      </c>
      <c r="D255" s="955">
        <v>46053</v>
      </c>
      <c r="E255" s="802">
        <f t="shared" si="164"/>
        <v>46063</v>
      </c>
      <c r="F255" s="758">
        <f t="shared" si="165"/>
        <v>46069</v>
      </c>
      <c r="G255" s="758">
        <f t="shared" si="166"/>
        <v>46074</v>
      </c>
      <c r="I255" s="758">
        <f t="shared" si="160"/>
        <v>46053</v>
      </c>
      <c r="J255" s="758">
        <f t="shared" si="160"/>
        <v>46054</v>
      </c>
      <c r="K255" s="616">
        <f t="shared" si="167"/>
        <v>6</v>
      </c>
    </row>
    <row r="256" spans="1:11" s="193" customFormat="1" ht="18" customHeight="1">
      <c r="A256" s="805"/>
      <c r="B256" s="147" t="s">
        <v>553</v>
      </c>
      <c r="C256" s="801"/>
      <c r="D256" s="752"/>
      <c r="E256" s="801"/>
      <c r="F256" s="801"/>
      <c r="G256" s="801"/>
      <c r="H256" s="801"/>
      <c r="J256" s="769"/>
    </row>
    <row r="257" spans="1:15" s="149" customFormat="1" ht="18" customHeight="1">
      <c r="A257" s="805"/>
      <c r="B257" s="422"/>
      <c r="C257" s="155"/>
      <c r="D257" s="162"/>
      <c r="E257" s="155"/>
      <c r="F257" s="155"/>
      <c r="G257" s="155"/>
      <c r="H257" s="155"/>
      <c r="J257" s="490"/>
    </row>
    <row r="258" spans="1:15" s="149" customFormat="1" ht="18" customHeight="1">
      <c r="A258" s="805"/>
      <c r="B258" s="422"/>
      <c r="C258" s="155"/>
      <c r="D258" s="162"/>
      <c r="E258" s="155"/>
      <c r="F258" s="155"/>
      <c r="G258" s="155"/>
      <c r="H258" s="155"/>
      <c r="J258" s="490"/>
    </row>
    <row r="259" spans="1:15" ht="18" customHeight="1" thickBot="1">
      <c r="B259" s="3"/>
      <c r="C259" s="9"/>
      <c r="D259" s="9"/>
      <c r="E259" s="9"/>
    </row>
    <row r="260" spans="1:15" s="147" customFormat="1" ht="18.75" customHeight="1">
      <c r="B260" s="771"/>
      <c r="C260" s="772"/>
      <c r="D260" s="773"/>
      <c r="E260" s="774"/>
      <c r="F260" s="775"/>
      <c r="G260" s="776"/>
      <c r="H260" s="777"/>
    </row>
    <row r="261" spans="1:15" s="147" customFormat="1" ht="18.75" customHeight="1">
      <c r="B261" s="778" t="s">
        <v>554</v>
      </c>
      <c r="C261" s="145"/>
      <c r="D261" s="147" t="s">
        <v>555</v>
      </c>
      <c r="G261" s="147" t="s">
        <v>556</v>
      </c>
      <c r="H261" s="779"/>
    </row>
    <row r="262" spans="1:15" s="147" customFormat="1" ht="18.75" customHeight="1">
      <c r="B262" s="780" t="s">
        <v>557</v>
      </c>
      <c r="C262" s="1098" t="s">
        <v>558</v>
      </c>
      <c r="D262" s="133" t="s">
        <v>559</v>
      </c>
      <c r="F262" s="1098" t="s">
        <v>560</v>
      </c>
      <c r="G262" s="145" t="s">
        <v>561</v>
      </c>
      <c r="H262" s="1099" t="s">
        <v>562</v>
      </c>
    </row>
    <row r="263" spans="1:15" s="147" customFormat="1" ht="18.75" customHeight="1">
      <c r="B263" s="780" t="s">
        <v>563</v>
      </c>
      <c r="C263" s="1098" t="s">
        <v>564</v>
      </c>
      <c r="D263" s="133" t="s">
        <v>565</v>
      </c>
      <c r="E263" s="148" t="s">
        <v>566</v>
      </c>
      <c r="F263" s="1100" t="s">
        <v>567</v>
      </c>
      <c r="G263" s="145" t="s">
        <v>568</v>
      </c>
      <c r="H263" s="1099" t="s">
        <v>569</v>
      </c>
    </row>
    <row r="264" spans="1:15" s="147" customFormat="1" ht="18.75" customHeight="1">
      <c r="B264" s="783" t="s">
        <v>570</v>
      </c>
      <c r="C264" s="1101" t="s">
        <v>571</v>
      </c>
      <c r="D264" s="133" t="s">
        <v>572</v>
      </c>
      <c r="E264" s="148" t="s">
        <v>573</v>
      </c>
      <c r="F264" s="1100" t="s">
        <v>574</v>
      </c>
      <c r="G264" s="588" t="s">
        <v>575</v>
      </c>
      <c r="H264" s="1102" t="s">
        <v>576</v>
      </c>
    </row>
    <row r="265" spans="1:15" s="147" customFormat="1" ht="18.75" customHeight="1">
      <c r="B265" s="783" t="s">
        <v>577</v>
      </c>
      <c r="C265" s="1101" t="s">
        <v>578</v>
      </c>
      <c r="D265" s="133" t="s">
        <v>579</v>
      </c>
      <c r="E265" s="148" t="s">
        <v>580</v>
      </c>
      <c r="F265" s="1100" t="s">
        <v>581</v>
      </c>
      <c r="G265" s="588" t="s">
        <v>582</v>
      </c>
      <c r="H265" s="1102" t="s">
        <v>583</v>
      </c>
      <c r="N265" s="149"/>
      <c r="O265" s="149"/>
    </row>
    <row r="266" spans="1:15" s="147" customFormat="1" ht="18.75" customHeight="1">
      <c r="B266" s="783" t="s">
        <v>827</v>
      </c>
      <c r="C266" s="1101" t="s">
        <v>585</v>
      </c>
      <c r="D266" s="133" t="s">
        <v>586</v>
      </c>
      <c r="E266" s="148" t="s">
        <v>587</v>
      </c>
      <c r="F266" s="1100" t="s">
        <v>588</v>
      </c>
      <c r="G266" s="588" t="s">
        <v>589</v>
      </c>
      <c r="H266" s="1102" t="s">
        <v>590</v>
      </c>
      <c r="N266" s="149"/>
      <c r="O266" s="149"/>
    </row>
    <row r="267" spans="1:15" s="147" customFormat="1" ht="18.75" customHeight="1">
      <c r="B267" s="783" t="s">
        <v>591</v>
      </c>
      <c r="C267" s="1101" t="s">
        <v>592</v>
      </c>
      <c r="D267" s="133" t="s">
        <v>593</v>
      </c>
      <c r="E267" s="148" t="s">
        <v>594</v>
      </c>
      <c r="F267" s="1100" t="s">
        <v>595</v>
      </c>
      <c r="G267" s="588" t="s">
        <v>596</v>
      </c>
      <c r="H267" s="1102" t="s">
        <v>597</v>
      </c>
      <c r="N267" s="149"/>
      <c r="O267" s="149"/>
    </row>
    <row r="268" spans="1:15" s="147" customFormat="1" ht="18.75" customHeight="1">
      <c r="B268" s="783" t="s">
        <v>598</v>
      </c>
      <c r="C268" s="1101" t="s">
        <v>599</v>
      </c>
      <c r="D268" s="133" t="s">
        <v>600</v>
      </c>
      <c r="E268" s="148" t="s">
        <v>601</v>
      </c>
      <c r="F268" s="1098" t="s">
        <v>602</v>
      </c>
      <c r="G268" s="588" t="s">
        <v>603</v>
      </c>
      <c r="H268" s="787" t="s">
        <v>604</v>
      </c>
      <c r="N268" s="149"/>
      <c r="O268" s="149"/>
    </row>
    <row r="269" spans="1:15" s="149" customFormat="1" ht="18.75" customHeight="1">
      <c r="A269" s="1033"/>
      <c r="B269" s="783" t="s">
        <v>605</v>
      </c>
      <c r="C269" s="1101" t="s">
        <v>606</v>
      </c>
      <c r="D269" s="133"/>
      <c r="E269" s="145"/>
      <c r="F269" s="588"/>
      <c r="G269" s="147"/>
      <c r="H269" s="788"/>
      <c r="I269" s="145"/>
      <c r="J269" s="145"/>
      <c r="K269" s="145"/>
    </row>
    <row r="270" spans="1:15" s="149" customFormat="1" ht="18.75" customHeight="1" thickBot="1">
      <c r="A270" s="1033"/>
      <c r="B270" s="789"/>
      <c r="C270" s="790"/>
      <c r="D270" s="790"/>
      <c r="E270" s="791"/>
      <c r="F270" s="791"/>
      <c r="G270" s="791"/>
      <c r="H270" s="792"/>
      <c r="I270" s="145"/>
      <c r="J270" s="145"/>
      <c r="K270" s="145"/>
    </row>
    <row r="271" spans="1:15" s="331" customFormat="1" ht="18.75" customHeight="1">
      <c r="A271" s="861"/>
      <c r="B271" s="11"/>
      <c r="C271" s="11"/>
      <c r="D271" s="11"/>
      <c r="E271" s="11"/>
      <c r="F271" s="11"/>
      <c r="G271" s="11"/>
      <c r="H271" s="11"/>
      <c r="I271" s="11"/>
      <c r="J271" s="11"/>
    </row>
  </sheetData>
  <mergeCells count="12">
    <mergeCell ref="B163:C163"/>
    <mergeCell ref="D163:D164"/>
    <mergeCell ref="D112:D113"/>
    <mergeCell ref="B4:F4"/>
    <mergeCell ref="B2:F2"/>
    <mergeCell ref="E15:F15"/>
    <mergeCell ref="D8:D9"/>
    <mergeCell ref="B112:C112"/>
    <mergeCell ref="B8:C8"/>
    <mergeCell ref="E40:F40"/>
    <mergeCell ref="B110:G110"/>
    <mergeCell ref="B6:F6"/>
  </mergeCells>
  <phoneticPr fontId="81" type="noConversion"/>
  <hyperlinks>
    <hyperlink ref="H2" location="HOME!Print_Area" display="HOME" xr:uid="{FF8ECA58-D7DD-4971-A407-55A1ECF132D5}"/>
    <hyperlink ref="H262" r:id="rId1" xr:uid="{E8F458CD-6AFE-49E7-A7ED-41CB02C4EEAA}"/>
    <hyperlink ref="C262" r:id="rId2" xr:uid="{A158CA61-AD8F-4172-AAA9-477A48F4AF61}"/>
    <hyperlink ref="H267" r:id="rId3" xr:uid="{692369D6-5B5A-420E-BF50-6382E8E8F9ED}"/>
    <hyperlink ref="H266" r:id="rId4" xr:uid="{67C218D9-33F9-446C-AF03-41FD2EB85111}"/>
    <hyperlink ref="C265" r:id="rId5" xr:uid="{9D053B7F-1265-4086-B4C1-9EF719BB1D07}"/>
    <hyperlink ref="C263" r:id="rId6" xr:uid="{50CE4654-87D7-4234-9A04-0BA9B1DC07BD}"/>
    <hyperlink ref="C269" r:id="rId7" xr:uid="{C5404A4C-2455-473D-9F65-C48AACF83BE2}"/>
    <hyperlink ref="H265" r:id="rId8" xr:uid="{268B3BE2-9813-4DC0-9256-2E504655F845}"/>
    <hyperlink ref="H268" r:id="rId9" xr:uid="{5B79DD80-7263-4740-A166-945601926E14}"/>
    <hyperlink ref="F262" r:id="rId10" xr:uid="{BC46F011-3795-456E-8FA6-C051DBCD17E9}"/>
    <hyperlink ref="F267" r:id="rId11" xr:uid="{B05016FC-6F5A-43C9-AD95-30F926FBA2B8}"/>
    <hyperlink ref="F263" r:id="rId12" xr:uid="{B767A102-68B5-4EE1-8CCD-729D9E604781}"/>
    <hyperlink ref="F264" r:id="rId13" xr:uid="{FEC11313-0433-40C8-A31C-555AC6C38A24}"/>
    <hyperlink ref="F265" r:id="rId14" xr:uid="{A8BBEC84-FF4F-49F5-B02C-CE00DEE1E791}"/>
    <hyperlink ref="F266" r:id="rId15" xr:uid="{2653B2F2-F1EB-4B71-AA5B-11498930D532}"/>
    <hyperlink ref="H263" r:id="rId16" xr:uid="{A90C3CB2-F972-4480-833D-0CAE08E9A841}"/>
    <hyperlink ref="H264" r:id="rId17" xr:uid="{FFB74343-2C6B-4EE2-93CB-D30A7AC8A2FA}"/>
    <hyperlink ref="F268" r:id="rId18" xr:uid="{42EE037D-027C-4F0F-8A5F-C6005D90763A}"/>
    <hyperlink ref="C264" r:id="rId19" xr:uid="{147D6221-E870-42B9-8A5B-65A56B135078}"/>
    <hyperlink ref="C266" r:id="rId20" xr:uid="{FBB02197-0C07-440B-9628-5FC21934FAAE}"/>
    <hyperlink ref="C267" r:id="rId21" xr:uid="{CED64735-0BF7-488B-BB68-A4442B82F2E1}"/>
    <hyperlink ref="C268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210" t="s">
        <v>116</v>
      </c>
      <c r="C2" s="1210"/>
      <c r="D2" s="1210"/>
      <c r="E2" s="1210"/>
      <c r="F2" s="1210"/>
      <c r="H2" s="980" t="s">
        <v>352</v>
      </c>
    </row>
    <row r="3" spans="1:9" ht="15.75" customHeight="1" thickBot="1"/>
    <row r="4" spans="1:9" ht="30" customHeight="1" thickBot="1">
      <c r="B4" s="1211" t="s">
        <v>1969</v>
      </c>
      <c r="C4" s="1212"/>
      <c r="D4" s="1212"/>
      <c r="E4" s="1212"/>
      <c r="F4" s="1213"/>
    </row>
    <row r="5" spans="1:9" ht="20.100000000000001" customHeight="1">
      <c r="B5" s="1214"/>
      <c r="C5" s="1214"/>
      <c r="D5" s="1214"/>
      <c r="E5" s="1214"/>
      <c r="F5" s="1214"/>
    </row>
    <row r="6" spans="1:9" ht="20.100000000000001" customHeight="1">
      <c r="B6" s="1203" t="s">
        <v>353</v>
      </c>
      <c r="C6" s="1203"/>
      <c r="D6" s="1203"/>
      <c r="E6" s="1203"/>
      <c r="F6" s="1203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205" t="s">
        <v>1970</v>
      </c>
      <c r="C8" s="1206"/>
      <c r="D8" s="1207" t="s">
        <v>355</v>
      </c>
      <c r="E8" s="941" t="s">
        <v>311</v>
      </c>
      <c r="F8" s="944" t="s">
        <v>356</v>
      </c>
      <c r="G8" s="331"/>
      <c r="H8" s="883" t="s">
        <v>1971</v>
      </c>
      <c r="I8" s="1"/>
    </row>
    <row r="9" spans="1:9" ht="20.100000000000001" customHeight="1">
      <c r="A9" s="819"/>
      <c r="B9" s="944" t="s">
        <v>357</v>
      </c>
      <c r="C9" s="944" t="s">
        <v>358</v>
      </c>
      <c r="D9" s="1208"/>
      <c r="E9" s="940" t="s">
        <v>166</v>
      </c>
      <c r="F9" s="940" t="s">
        <v>252</v>
      </c>
      <c r="G9" s="331"/>
      <c r="H9" s="943" t="s">
        <v>359</v>
      </c>
      <c r="I9" s="943" t="s">
        <v>360</v>
      </c>
    </row>
    <row r="10" spans="1:9" ht="15.75" hidden="1" customHeight="1">
      <c r="A10" s="819"/>
      <c r="B10" s="810" t="s">
        <v>361</v>
      </c>
      <c r="C10" s="817" t="s">
        <v>362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363</v>
      </c>
      <c r="C11" s="817" t="s">
        <v>364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365</v>
      </c>
      <c r="C12" s="817" t="s">
        <v>366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367</v>
      </c>
      <c r="C13" s="817" t="s">
        <v>368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369</v>
      </c>
      <c r="C14" s="817" t="s">
        <v>370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371</v>
      </c>
      <c r="B15" s="810" t="s">
        <v>372</v>
      </c>
      <c r="C15" s="817" t="s">
        <v>373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374</v>
      </c>
      <c r="B16" s="810" t="s">
        <v>375</v>
      </c>
      <c r="C16" s="817" t="s">
        <v>376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363</v>
      </c>
      <c r="C17" s="817" t="s">
        <v>377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365</v>
      </c>
      <c r="C18" s="817" t="s">
        <v>378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367</v>
      </c>
      <c r="C19" s="903" t="s">
        <v>379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369</v>
      </c>
      <c r="C20" s="903" t="s">
        <v>380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381</v>
      </c>
      <c r="C21" s="903" t="s">
        <v>382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375</v>
      </c>
      <c r="C22" s="955" t="s">
        <v>383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363</v>
      </c>
      <c r="C23" s="955" t="s">
        <v>384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365</v>
      </c>
      <c r="C24" s="955" t="s">
        <v>385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367</v>
      </c>
      <c r="C25" s="955" t="s">
        <v>386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387</v>
      </c>
      <c r="B26" s="962" t="s">
        <v>381</v>
      </c>
      <c r="C26" s="955" t="s">
        <v>388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369</v>
      </c>
      <c r="C27" s="955" t="s">
        <v>389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375</v>
      </c>
      <c r="C28" s="955" t="s">
        <v>390</v>
      </c>
      <c r="D28" s="955">
        <v>45436</v>
      </c>
      <c r="E28" s="758">
        <f t="shared" si="12"/>
        <v>45438</v>
      </c>
      <c r="F28" s="880" t="s">
        <v>391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392</v>
      </c>
      <c r="B29" s="955" t="s">
        <v>381</v>
      </c>
      <c r="C29" s="955" t="s">
        <v>393</v>
      </c>
      <c r="D29" s="955">
        <v>45446</v>
      </c>
      <c r="E29" s="758">
        <f t="shared" si="12"/>
        <v>45448</v>
      </c>
      <c r="F29" s="880" t="s">
        <v>391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394</v>
      </c>
      <c r="B30" s="955" t="s">
        <v>363</v>
      </c>
      <c r="C30" s="955" t="s">
        <v>395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367</v>
      </c>
      <c r="B31" s="955" t="s">
        <v>396</v>
      </c>
      <c r="C31" s="955" t="s">
        <v>397</v>
      </c>
      <c r="D31" s="955">
        <v>45460</v>
      </c>
      <c r="E31" s="758">
        <f t="shared" si="12"/>
        <v>45462</v>
      </c>
      <c r="F31" s="880" t="s">
        <v>391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398</v>
      </c>
      <c r="B32" s="1061" t="s">
        <v>367</v>
      </c>
      <c r="C32" s="955" t="s">
        <v>399</v>
      </c>
      <c r="D32" s="955">
        <v>45464</v>
      </c>
      <c r="E32" s="758">
        <f>D32+2</f>
        <v>45466</v>
      </c>
      <c r="F32" s="880" t="s">
        <v>391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369</v>
      </c>
      <c r="B33" s="1061" t="s">
        <v>375</v>
      </c>
      <c r="C33" s="955" t="s">
        <v>400</v>
      </c>
      <c r="D33" s="955">
        <v>45473</v>
      </c>
      <c r="E33" s="758">
        <f t="shared" ref="E33:E37" si="14">D33+2</f>
        <v>45475</v>
      </c>
      <c r="F33" s="880" t="s">
        <v>391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375</v>
      </c>
      <c r="B34" s="955" t="s">
        <v>369</v>
      </c>
      <c r="C34" s="955" t="s">
        <v>401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381</v>
      </c>
      <c r="C35" s="955" t="s">
        <v>402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403</v>
      </c>
      <c r="C36" s="955" t="s">
        <v>404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396</v>
      </c>
      <c r="C37" s="955" t="s">
        <v>405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367</v>
      </c>
      <c r="C38" s="955" t="s">
        <v>406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407</v>
      </c>
      <c r="C39" s="955" t="s">
        <v>408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381</v>
      </c>
      <c r="C40" s="955" t="s">
        <v>409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369</v>
      </c>
      <c r="B41" s="955" t="s">
        <v>369</v>
      </c>
      <c r="C41" s="955" t="s">
        <v>410</v>
      </c>
      <c r="D41" s="955">
        <v>45531</v>
      </c>
      <c r="E41" s="758">
        <f>D41+2</f>
        <v>45533</v>
      </c>
      <c r="F41" s="880" t="s">
        <v>391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403</v>
      </c>
      <c r="B42" s="955" t="s">
        <v>396</v>
      </c>
      <c r="C42" s="955" t="s">
        <v>411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396</v>
      </c>
      <c r="B43" s="955" t="s">
        <v>403</v>
      </c>
      <c r="C43" s="955" t="s">
        <v>412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367</v>
      </c>
      <c r="C44" s="955" t="s">
        <v>413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407</v>
      </c>
      <c r="C45" s="955" t="s">
        <v>414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381</v>
      </c>
      <c r="B46" s="1026" t="s">
        <v>415</v>
      </c>
      <c r="C46" s="955" t="s">
        <v>416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369</v>
      </c>
      <c r="C47" s="955" t="s">
        <v>417</v>
      </c>
      <c r="D47" s="955">
        <v>45572</v>
      </c>
      <c r="E47" s="758">
        <f>D47+2</f>
        <v>45574</v>
      </c>
      <c r="F47" s="880" t="s">
        <v>391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415</v>
      </c>
      <c r="C48" s="955" t="s">
        <v>418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419</v>
      </c>
      <c r="B49" s="955" t="s">
        <v>367</v>
      </c>
      <c r="C49" s="955" t="s">
        <v>420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367</v>
      </c>
      <c r="B50" s="955" t="s">
        <v>419</v>
      </c>
      <c r="C50" s="955" t="s">
        <v>421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422</v>
      </c>
      <c r="B51" s="955" t="s">
        <v>369</v>
      </c>
      <c r="C51" s="955" t="s">
        <v>423</v>
      </c>
      <c r="D51" s="955">
        <v>45594</v>
      </c>
      <c r="E51" s="880" t="s">
        <v>391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424</v>
      </c>
      <c r="B52" s="955" t="s">
        <v>407</v>
      </c>
      <c r="C52" s="955" t="s">
        <v>425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396</v>
      </c>
      <c r="B53" s="955" t="s">
        <v>363</v>
      </c>
      <c r="C53" s="955" t="s">
        <v>426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427</v>
      </c>
      <c r="B54" s="955" t="s">
        <v>428</v>
      </c>
      <c r="C54" s="955" t="s">
        <v>429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419</v>
      </c>
      <c r="B55" s="955" t="s">
        <v>367</v>
      </c>
      <c r="C55" s="955" t="s">
        <v>430</v>
      </c>
      <c r="D55" s="880" t="s">
        <v>391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367</v>
      </c>
      <c r="B56" s="955" t="s">
        <v>419</v>
      </c>
      <c r="C56" s="955" t="s">
        <v>431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369</v>
      </c>
      <c r="B57" s="955" t="s">
        <v>407</v>
      </c>
      <c r="C57" s="955" t="s">
        <v>432</v>
      </c>
      <c r="D57" s="880" t="s">
        <v>391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407</v>
      </c>
      <c r="B58" s="955" t="s">
        <v>369</v>
      </c>
      <c r="C58" s="955" t="s">
        <v>433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363</v>
      </c>
      <c r="C59" s="955" t="s">
        <v>1972</v>
      </c>
      <c r="D59" s="880" t="s">
        <v>391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428</v>
      </c>
      <c r="B60" s="955" t="s">
        <v>367</v>
      </c>
      <c r="C60" s="955" t="s">
        <v>1973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428</v>
      </c>
      <c r="C61" s="955" t="s">
        <v>1974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419</v>
      </c>
      <c r="C62" s="955" t="s">
        <v>1975</v>
      </c>
      <c r="D62" s="880" t="s">
        <v>391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203" t="s">
        <v>439</v>
      </c>
      <c r="C65" s="1203"/>
      <c r="D65" s="1203"/>
      <c r="E65" s="1203"/>
      <c r="F65" s="1203"/>
      <c r="G65" s="217"/>
      <c r="H65" s="217"/>
      <c r="I65" s="217"/>
    </row>
    <row r="66" spans="1:17" ht="15.75" customHeight="1">
      <c r="B66" s="164"/>
      <c r="C66" s="155"/>
      <c r="D66" s="1236"/>
      <c r="E66" s="1236"/>
      <c r="F66" s="1236"/>
      <c r="G66" s="1236"/>
      <c r="H66" s="1236"/>
      <c r="I66" s="1236"/>
      <c r="J66" s="1236"/>
      <c r="K66" s="1236"/>
      <c r="L66" s="1236"/>
      <c r="M66" s="1236"/>
      <c r="N66" s="745"/>
    </row>
    <row r="67" spans="1:17" ht="30" customHeight="1">
      <c r="A67" s="819"/>
      <c r="B67" s="1205" t="s">
        <v>1969</v>
      </c>
      <c r="C67" s="1206"/>
      <c r="D67" s="1207" t="s">
        <v>355</v>
      </c>
      <c r="E67" s="950" t="s">
        <v>236</v>
      </c>
      <c r="F67" s="944" t="s">
        <v>159</v>
      </c>
      <c r="G67" s="944" t="s">
        <v>441</v>
      </c>
      <c r="H67" s="941" t="s">
        <v>199</v>
      </c>
      <c r="I67" s="944" t="s">
        <v>302</v>
      </c>
      <c r="J67" s="944" t="s">
        <v>340</v>
      </c>
      <c r="K67" s="944" t="s">
        <v>215</v>
      </c>
      <c r="L67" s="944" t="s">
        <v>267</v>
      </c>
      <c r="M67" s="944" t="s">
        <v>1976</v>
      </c>
      <c r="N67" s="944" t="s">
        <v>1977</v>
      </c>
      <c r="O67" s="331"/>
      <c r="P67" s="883" t="s">
        <v>1978</v>
      </c>
    </row>
    <row r="68" spans="1:17" ht="20.100000000000001" customHeight="1">
      <c r="A68" s="819"/>
      <c r="B68" s="944" t="s">
        <v>357</v>
      </c>
      <c r="C68" s="944" t="s">
        <v>358</v>
      </c>
      <c r="D68" s="1208"/>
      <c r="E68" s="940" t="s">
        <v>252</v>
      </c>
      <c r="F68" s="940" t="s">
        <v>257</v>
      </c>
      <c r="G68" s="940" t="s">
        <v>442</v>
      </c>
      <c r="H68" s="940" t="s">
        <v>175</v>
      </c>
      <c r="I68" s="940" t="s">
        <v>444</v>
      </c>
      <c r="J68" s="940" t="s">
        <v>287</v>
      </c>
      <c r="K68" s="940" t="s">
        <v>264</v>
      </c>
      <c r="L68" s="940" t="s">
        <v>234</v>
      </c>
      <c r="M68" s="940" t="s">
        <v>288</v>
      </c>
      <c r="N68" s="940" t="s">
        <v>303</v>
      </c>
      <c r="O68" s="331"/>
      <c r="P68" s="943" t="s">
        <v>359</v>
      </c>
      <c r="Q68" s="943" t="s">
        <v>445</v>
      </c>
    </row>
    <row r="69" spans="1:17" ht="17.25" hidden="1" customHeight="1">
      <c r="A69" s="819"/>
      <c r="B69" s="962" t="s">
        <v>381</v>
      </c>
      <c r="C69" s="955" t="s">
        <v>446</v>
      </c>
      <c r="D69" s="955">
        <v>45393</v>
      </c>
      <c r="E69" s="1201" t="s">
        <v>391</v>
      </c>
      <c r="F69" s="1202"/>
      <c r="G69" s="1202"/>
      <c r="H69" s="1202"/>
      <c r="I69" s="1202"/>
      <c r="J69" s="1202"/>
      <c r="K69" s="1202"/>
      <c r="L69" s="1209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375</v>
      </c>
      <c r="C70" s="955" t="s">
        <v>447</v>
      </c>
      <c r="D70" s="955">
        <v>45400</v>
      </c>
      <c r="E70" s="758">
        <f t="shared" ref="E70:E72" si="34">D70+3</f>
        <v>45403</v>
      </c>
      <c r="F70" s="1201" t="s">
        <v>391</v>
      </c>
      <c r="G70" s="1202"/>
      <c r="H70" s="1202"/>
      <c r="I70" s="1202"/>
      <c r="J70" s="1202"/>
      <c r="K70" s="1209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363</v>
      </c>
      <c r="C71" s="955" t="s">
        <v>448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365</v>
      </c>
      <c r="B72" s="962" t="s">
        <v>396</v>
      </c>
      <c r="C72" s="955" t="s">
        <v>449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367</v>
      </c>
      <c r="C73" s="955" t="s">
        <v>450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451</v>
      </c>
      <c r="B74" s="962" t="s">
        <v>381</v>
      </c>
      <c r="C74" s="955" t="s">
        <v>452</v>
      </c>
      <c r="D74" s="955">
        <v>45425</v>
      </c>
      <c r="E74" s="880" t="s">
        <v>391</v>
      </c>
      <c r="F74" s="880" t="s">
        <v>391</v>
      </c>
      <c r="G74" s="880" t="s">
        <v>391</v>
      </c>
      <c r="H74" s="880" t="s">
        <v>391</v>
      </c>
      <c r="I74" s="880" t="s">
        <v>391</v>
      </c>
      <c r="J74" s="880" t="s">
        <v>391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381</v>
      </c>
      <c r="B75" s="955" t="s">
        <v>369</v>
      </c>
      <c r="C75" s="955" t="s">
        <v>453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375</v>
      </c>
      <c r="C76" s="955" t="s">
        <v>454</v>
      </c>
      <c r="D76" s="955">
        <v>45447</v>
      </c>
      <c r="E76" s="758">
        <f t="shared" ref="E76:E81" si="53">D76+3</f>
        <v>45450</v>
      </c>
      <c r="F76" s="880" t="s">
        <v>391</v>
      </c>
      <c r="G76" s="880" t="s">
        <v>391</v>
      </c>
      <c r="H76" s="880" t="s">
        <v>391</v>
      </c>
      <c r="I76" s="880" t="s">
        <v>391</v>
      </c>
      <c r="J76" s="880" t="s">
        <v>391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455</v>
      </c>
      <c r="B77" s="880" t="s">
        <v>391</v>
      </c>
      <c r="C77" s="955" t="s">
        <v>456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394</v>
      </c>
      <c r="B78" s="955" t="s">
        <v>363</v>
      </c>
      <c r="C78" s="955" t="s">
        <v>457</v>
      </c>
      <c r="D78" s="955">
        <v>45459</v>
      </c>
      <c r="E78" s="758">
        <f t="shared" si="53"/>
        <v>45462</v>
      </c>
      <c r="F78" s="880" t="s">
        <v>391</v>
      </c>
      <c r="G78" s="880" t="s">
        <v>391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458</v>
      </c>
      <c r="B79" s="955" t="s">
        <v>396</v>
      </c>
      <c r="C79" s="955" t="s">
        <v>459</v>
      </c>
      <c r="D79" s="880" t="s">
        <v>391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460</v>
      </c>
      <c r="B80" s="955" t="s">
        <v>367</v>
      </c>
      <c r="C80" s="955" t="s">
        <v>461</v>
      </c>
      <c r="D80" s="880" t="s">
        <v>391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462</v>
      </c>
      <c r="B81" s="1061" t="s">
        <v>375</v>
      </c>
      <c r="C81" s="955" t="s">
        <v>463</v>
      </c>
      <c r="D81" s="880" t="s">
        <v>391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369</v>
      </c>
      <c r="C82" s="955" t="s">
        <v>464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381</v>
      </c>
      <c r="C83" s="955" t="s">
        <v>465</v>
      </c>
      <c r="D83" s="955">
        <v>45490</v>
      </c>
      <c r="E83" s="758">
        <f t="shared" si="63"/>
        <v>45493</v>
      </c>
      <c r="F83" s="880" t="s">
        <v>391</v>
      </c>
      <c r="G83" s="880" t="s">
        <v>391</v>
      </c>
      <c r="H83" s="880" t="s">
        <v>391</v>
      </c>
      <c r="I83" s="880" t="s">
        <v>391</v>
      </c>
      <c r="J83" s="880" t="s">
        <v>391</v>
      </c>
      <c r="K83" s="880" t="s">
        <v>391</v>
      </c>
      <c r="L83" s="880" t="s">
        <v>391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363</v>
      </c>
      <c r="B84" s="955" t="s">
        <v>403</v>
      </c>
      <c r="C84" s="955" t="s">
        <v>466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396</v>
      </c>
      <c r="C85" s="955" t="s">
        <v>467</v>
      </c>
      <c r="D85" s="955">
        <v>45511</v>
      </c>
      <c r="E85" s="880" t="s">
        <v>391</v>
      </c>
      <c r="F85" s="880" t="s">
        <v>391</v>
      </c>
      <c r="G85" s="880" t="s">
        <v>391</v>
      </c>
      <c r="H85" s="880" t="s">
        <v>391</v>
      </c>
      <c r="I85" s="880" t="s">
        <v>391</v>
      </c>
      <c r="J85" s="880" t="s">
        <v>391</v>
      </c>
      <c r="K85" s="880" t="s">
        <v>391</v>
      </c>
      <c r="L85" s="880" t="s">
        <v>391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363</v>
      </c>
      <c r="B86" s="955" t="s">
        <v>367</v>
      </c>
      <c r="C86" s="955" t="s">
        <v>468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407</v>
      </c>
      <c r="C87" s="955" t="s">
        <v>469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369</v>
      </c>
      <c r="B88" s="955" t="s">
        <v>381</v>
      </c>
      <c r="C88" s="955" t="s">
        <v>470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381</v>
      </c>
      <c r="B89" s="1003" t="s">
        <v>369</v>
      </c>
      <c r="C89" s="955" t="s">
        <v>471</v>
      </c>
      <c r="D89" s="880" t="s">
        <v>391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396</v>
      </c>
      <c r="B90" s="955" t="s">
        <v>396</v>
      </c>
      <c r="C90" s="955" t="s">
        <v>472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403</v>
      </c>
      <c r="B91" s="955" t="s">
        <v>403</v>
      </c>
      <c r="C91" s="955" t="s">
        <v>473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367</v>
      </c>
      <c r="C92" s="955" t="s">
        <v>474</v>
      </c>
      <c r="D92" s="955">
        <v>45561</v>
      </c>
      <c r="E92" s="1201" t="s">
        <v>391</v>
      </c>
      <c r="F92" s="1202"/>
      <c r="G92" s="1202"/>
      <c r="H92" s="1202"/>
      <c r="I92" s="1202"/>
      <c r="J92" s="1202"/>
      <c r="K92" s="1202"/>
      <c r="L92" s="1209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407</v>
      </c>
      <c r="C93" s="955" t="s">
        <v>475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381</v>
      </c>
      <c r="C94" s="955" t="s">
        <v>476</v>
      </c>
      <c r="D94" s="880" t="s">
        <v>391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396</v>
      </c>
      <c r="C95" s="955" t="s">
        <v>477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363</v>
      </c>
      <c r="B96" s="1026" t="s">
        <v>415</v>
      </c>
      <c r="C96" s="955" t="s">
        <v>478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367</v>
      </c>
      <c r="B97" s="955" t="s">
        <v>367</v>
      </c>
      <c r="C97" s="955" t="s">
        <v>479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391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419</v>
      </c>
      <c r="C98" s="955" t="s">
        <v>480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407</v>
      </c>
      <c r="B99" s="955" t="s">
        <v>369</v>
      </c>
      <c r="C99" s="955" t="s">
        <v>481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369</v>
      </c>
      <c r="B100" s="955" t="s">
        <v>407</v>
      </c>
      <c r="C100" s="955" t="s">
        <v>482</v>
      </c>
      <c r="D100" s="955">
        <v>45610</v>
      </c>
      <c r="E100" s="880" t="s">
        <v>391</v>
      </c>
      <c r="F100" s="880" t="s">
        <v>391</v>
      </c>
      <c r="G100" s="880" t="s">
        <v>391</v>
      </c>
      <c r="H100" s="880" t="s">
        <v>391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34" t="s">
        <v>391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396</v>
      </c>
      <c r="B101" s="955" t="s">
        <v>363</v>
      </c>
      <c r="C101" s="955" t="s">
        <v>483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35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427</v>
      </c>
      <c r="B102" s="955" t="s">
        <v>428</v>
      </c>
      <c r="C102" s="955" t="s">
        <v>484</v>
      </c>
      <c r="D102" s="955">
        <v>45625</v>
      </c>
      <c r="E102" s="880" t="s">
        <v>391</v>
      </c>
      <c r="F102" s="880" t="s">
        <v>391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419</v>
      </c>
      <c r="B103" s="955" t="s">
        <v>367</v>
      </c>
      <c r="C103" s="955" t="s">
        <v>485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33" t="s">
        <v>391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419</v>
      </c>
      <c r="C104" s="955" t="s">
        <v>486</v>
      </c>
      <c r="D104" s="955">
        <v>45637</v>
      </c>
      <c r="E104" s="880" t="s">
        <v>391</v>
      </c>
      <c r="F104" s="880" t="s">
        <v>391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34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369</v>
      </c>
      <c r="B105" s="955" t="s">
        <v>407</v>
      </c>
      <c r="C105" s="955" t="s">
        <v>487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34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407</v>
      </c>
      <c r="B106" s="955" t="s">
        <v>369</v>
      </c>
      <c r="C106" s="955" t="s">
        <v>488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34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363</v>
      </c>
      <c r="C107" s="955" t="s">
        <v>1979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34"/>
      <c r="M107" s="1233" t="s">
        <v>391</v>
      </c>
      <c r="N107" s="1233" t="s">
        <v>391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428</v>
      </c>
      <c r="B108" s="955" t="s">
        <v>367</v>
      </c>
      <c r="C108" s="955" t="s">
        <v>1980</v>
      </c>
      <c r="D108" s="955">
        <v>45666</v>
      </c>
      <c r="E108" s="880" t="s">
        <v>391</v>
      </c>
      <c r="F108" s="880" t="s">
        <v>391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34"/>
      <c r="M108" s="1234"/>
      <c r="N108" s="1234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428</v>
      </c>
      <c r="C109" s="955" t="s">
        <v>1981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34"/>
      <c r="M109" s="1234"/>
      <c r="N109" s="1234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419</v>
      </c>
      <c r="C110" s="955" t="s">
        <v>1982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35"/>
      <c r="M110" s="1235"/>
      <c r="N110" s="1235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554</v>
      </c>
      <c r="C116" s="145"/>
      <c r="D116" s="147" t="s">
        <v>555</v>
      </c>
      <c r="G116" s="147" t="s">
        <v>556</v>
      </c>
      <c r="H116" s="779"/>
    </row>
    <row r="117" spans="2:14" s="147" customFormat="1" ht="18.75" customHeight="1">
      <c r="B117" s="780" t="s">
        <v>557</v>
      </c>
      <c r="C117" s="781" t="s">
        <v>558</v>
      </c>
      <c r="D117" s="133" t="s">
        <v>559</v>
      </c>
      <c r="F117" s="781" t="s">
        <v>560</v>
      </c>
      <c r="G117" s="145" t="s">
        <v>561</v>
      </c>
      <c r="H117" s="782" t="s">
        <v>562</v>
      </c>
    </row>
    <row r="118" spans="2:14" s="147" customFormat="1" ht="18.75" customHeight="1">
      <c r="B118" s="780" t="s">
        <v>563</v>
      </c>
      <c r="C118" s="781" t="s">
        <v>564</v>
      </c>
      <c r="D118" s="133" t="s">
        <v>565</v>
      </c>
      <c r="E118" s="148" t="s">
        <v>566</v>
      </c>
      <c r="F118" s="785" t="s">
        <v>567</v>
      </c>
      <c r="G118" s="145" t="s">
        <v>568</v>
      </c>
      <c r="H118" s="782" t="s">
        <v>569</v>
      </c>
    </row>
    <row r="119" spans="2:14" s="147" customFormat="1" ht="18.75" customHeight="1">
      <c r="B119" s="783" t="s">
        <v>577</v>
      </c>
      <c r="C119" s="784" t="s">
        <v>578</v>
      </c>
      <c r="D119" s="133" t="s">
        <v>572</v>
      </c>
      <c r="E119" s="148" t="s">
        <v>573</v>
      </c>
      <c r="F119" s="785" t="s">
        <v>574</v>
      </c>
      <c r="G119" s="588" t="s">
        <v>575</v>
      </c>
      <c r="H119" s="786" t="s">
        <v>576</v>
      </c>
    </row>
    <row r="120" spans="2:14" s="147" customFormat="1" ht="18.75" customHeight="1">
      <c r="B120" s="783" t="s">
        <v>1748</v>
      </c>
      <c r="C120" s="784" t="s">
        <v>1749</v>
      </c>
      <c r="D120" s="133" t="s">
        <v>579</v>
      </c>
      <c r="E120" s="148" t="s">
        <v>580</v>
      </c>
      <c r="F120" s="785" t="s">
        <v>581</v>
      </c>
      <c r="G120" s="588" t="s">
        <v>582</v>
      </c>
      <c r="H120" s="786" t="s">
        <v>583</v>
      </c>
      <c r="M120" s="149"/>
      <c r="N120" s="149"/>
    </row>
    <row r="121" spans="2:14" s="147" customFormat="1" ht="18.75" customHeight="1">
      <c r="B121" s="783" t="s">
        <v>570</v>
      </c>
      <c r="C121" s="784" t="s">
        <v>571</v>
      </c>
      <c r="D121" s="133" t="s">
        <v>586</v>
      </c>
      <c r="E121" s="148" t="s">
        <v>587</v>
      </c>
      <c r="F121" s="785" t="s">
        <v>588</v>
      </c>
      <c r="G121" s="588" t="s">
        <v>589</v>
      </c>
      <c r="H121" s="786" t="s">
        <v>590</v>
      </c>
      <c r="M121" s="149"/>
      <c r="N121" s="149"/>
    </row>
    <row r="122" spans="2:14" s="147" customFormat="1" ht="18.75" customHeight="1">
      <c r="B122" s="783" t="s">
        <v>827</v>
      </c>
      <c r="C122" s="784" t="s">
        <v>585</v>
      </c>
      <c r="D122" s="133" t="s">
        <v>593</v>
      </c>
      <c r="E122" s="148" t="s">
        <v>594</v>
      </c>
      <c r="F122" s="785" t="s">
        <v>595</v>
      </c>
      <c r="G122" s="588" t="s">
        <v>596</v>
      </c>
      <c r="H122" s="786" t="s">
        <v>597</v>
      </c>
      <c r="M122" s="149"/>
      <c r="N122" s="149"/>
    </row>
    <row r="123" spans="2:14" s="147" customFormat="1" ht="18.75" customHeight="1">
      <c r="B123" s="783" t="s">
        <v>1750</v>
      </c>
      <c r="C123" s="784" t="s">
        <v>1751</v>
      </c>
      <c r="D123" s="133" t="s">
        <v>600</v>
      </c>
      <c r="E123" s="148" t="s">
        <v>601</v>
      </c>
      <c r="F123" s="739" t="s">
        <v>602</v>
      </c>
      <c r="G123" s="588" t="s">
        <v>603</v>
      </c>
      <c r="H123" s="787" t="s">
        <v>604</v>
      </c>
      <c r="M123" s="149"/>
      <c r="N123" s="149"/>
    </row>
    <row r="124" spans="2:14">
      <c r="B124" s="783" t="s">
        <v>591</v>
      </c>
      <c r="C124" s="784" t="s">
        <v>592</v>
      </c>
      <c r="D124" s="133"/>
      <c r="F124" s="588"/>
      <c r="G124" s="147"/>
      <c r="H124" s="788"/>
    </row>
    <row r="125" spans="2:14" ht="14.4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16" t="s">
        <v>116</v>
      </c>
      <c r="C2" s="1216"/>
      <c r="D2" s="1216"/>
      <c r="E2" s="1216"/>
      <c r="F2" s="1216"/>
      <c r="H2" s="956" t="s">
        <v>352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11" t="s">
        <v>1983</v>
      </c>
      <c r="C4" s="1212"/>
      <c r="D4" s="1212"/>
      <c r="E4" s="1212"/>
      <c r="F4" s="1213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207" t="s">
        <v>355</v>
      </c>
      <c r="E8" s="941" t="s">
        <v>164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357</v>
      </c>
      <c r="C9" s="944" t="s">
        <v>358</v>
      </c>
      <c r="D9" s="1208"/>
      <c r="E9" s="940" t="s">
        <v>166</v>
      </c>
      <c r="F9" s="331"/>
      <c r="G9" s="943" t="s">
        <v>359</v>
      </c>
      <c r="I9" s="430"/>
    </row>
    <row r="10" spans="1:11" ht="18" hidden="1" customHeight="1">
      <c r="B10" s="618" t="s">
        <v>830</v>
      </c>
      <c r="C10" s="758" t="s">
        <v>831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833</v>
      </c>
      <c r="C11" s="758" t="s">
        <v>834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836</v>
      </c>
      <c r="C12" s="758" t="s">
        <v>837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830</v>
      </c>
      <c r="C13" s="758" t="s">
        <v>839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830</v>
      </c>
      <c r="C14" s="758" t="s">
        <v>930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833</v>
      </c>
      <c r="C15" s="758" t="s">
        <v>931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836</v>
      </c>
      <c r="C16" s="758" t="s">
        <v>932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830</v>
      </c>
      <c r="C17" s="758" t="s">
        <v>933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833</v>
      </c>
      <c r="C18" s="758" t="s">
        <v>934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836</v>
      </c>
      <c r="C19" s="758" t="s">
        <v>935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830</v>
      </c>
      <c r="C20" s="758" t="s">
        <v>936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833</v>
      </c>
      <c r="C21" s="758" t="s">
        <v>937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836</v>
      </c>
      <c r="C22" s="758" t="s">
        <v>938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830</v>
      </c>
      <c r="C23" s="758" t="s">
        <v>939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833</v>
      </c>
      <c r="C24" s="758" t="s">
        <v>940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836</v>
      </c>
      <c r="C25" s="758" t="s">
        <v>941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830</v>
      </c>
      <c r="C26" s="758" t="s">
        <v>942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833</v>
      </c>
      <c r="C27" s="758" t="s">
        <v>943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836</v>
      </c>
      <c r="C28" s="758" t="s">
        <v>944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830</v>
      </c>
      <c r="C29" s="758" t="s">
        <v>945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833</v>
      </c>
      <c r="C30" s="758" t="s">
        <v>946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836</v>
      </c>
      <c r="C31" s="758" t="s">
        <v>947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830</v>
      </c>
      <c r="C32" s="758" t="s">
        <v>948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833</v>
      </c>
      <c r="C33" s="758" t="s">
        <v>949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836</v>
      </c>
      <c r="C34" s="758" t="s">
        <v>950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830</v>
      </c>
      <c r="C35" s="955" t="s">
        <v>951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391</v>
      </c>
      <c r="C36" s="955" t="s">
        <v>952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953</v>
      </c>
      <c r="B37" s="955" t="s">
        <v>836</v>
      </c>
      <c r="C37" s="955" t="s">
        <v>954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830</v>
      </c>
      <c r="C38" s="955" t="s">
        <v>955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956</v>
      </c>
      <c r="B39" s="955" t="s">
        <v>833</v>
      </c>
      <c r="C39" s="955" t="s">
        <v>957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836</v>
      </c>
      <c r="C40" s="955" t="s">
        <v>958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830</v>
      </c>
      <c r="B41" s="880" t="s">
        <v>391</v>
      </c>
      <c r="C41" s="955" t="s">
        <v>959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833</v>
      </c>
      <c r="C42" s="955" t="s">
        <v>960</v>
      </c>
      <c r="D42" s="955">
        <v>45436</v>
      </c>
      <c r="E42" s="880" t="s">
        <v>391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836</v>
      </c>
      <c r="C43" s="955" t="s">
        <v>961</v>
      </c>
      <c r="D43" s="955">
        <v>45444</v>
      </c>
      <c r="E43" s="880" t="s">
        <v>391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830</v>
      </c>
      <c r="C44" s="955" t="s">
        <v>962</v>
      </c>
      <c r="D44" s="955">
        <v>45450</v>
      </c>
      <c r="E44" s="880" t="s">
        <v>391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833</v>
      </c>
      <c r="C45" s="955" t="s">
        <v>963</v>
      </c>
      <c r="D45" s="955">
        <v>45455</v>
      </c>
      <c r="E45" s="880" t="s">
        <v>391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836</v>
      </c>
      <c r="C46" s="955" t="s">
        <v>964</v>
      </c>
      <c r="D46" s="955">
        <v>45462</v>
      </c>
      <c r="E46" s="880" t="s">
        <v>391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830</v>
      </c>
      <c r="C47" s="955" t="s">
        <v>965</v>
      </c>
      <c r="D47" s="955">
        <v>45471</v>
      </c>
      <c r="E47" s="880" t="s">
        <v>391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833</v>
      </c>
      <c r="C48" s="955" t="s">
        <v>966</v>
      </c>
      <c r="D48" s="955">
        <v>45476</v>
      </c>
      <c r="E48" s="880" t="s">
        <v>391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836</v>
      </c>
      <c r="C49" s="955" t="s">
        <v>967</v>
      </c>
      <c r="D49" s="955">
        <v>45483</v>
      </c>
      <c r="E49" s="880" t="s">
        <v>391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830</v>
      </c>
      <c r="C50" s="955" t="s">
        <v>968</v>
      </c>
      <c r="D50" s="955">
        <v>45490</v>
      </c>
      <c r="E50" s="880" t="s">
        <v>391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833</v>
      </c>
      <c r="C51" s="955" t="s">
        <v>969</v>
      </c>
      <c r="D51" s="955">
        <v>45497</v>
      </c>
      <c r="E51" s="880" t="s">
        <v>391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836</v>
      </c>
      <c r="C52" s="955" t="s">
        <v>970</v>
      </c>
      <c r="D52" s="955">
        <v>45504</v>
      </c>
      <c r="E52" s="880" t="s">
        <v>391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830</v>
      </c>
      <c r="C53" s="955" t="s">
        <v>971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833</v>
      </c>
      <c r="C54" s="955" t="s">
        <v>972</v>
      </c>
      <c r="D54" s="955">
        <v>45519</v>
      </c>
      <c r="E54" s="880" t="s">
        <v>391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836</v>
      </c>
      <c r="C55" s="955" t="s">
        <v>973</v>
      </c>
      <c r="D55" s="955">
        <v>45525</v>
      </c>
      <c r="E55" s="880" t="s">
        <v>391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830</v>
      </c>
      <c r="C56" s="955" t="s">
        <v>974</v>
      </c>
      <c r="D56" s="955">
        <v>45534</v>
      </c>
      <c r="E56" s="880" t="s">
        <v>391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833</v>
      </c>
      <c r="C57" s="955" t="s">
        <v>975</v>
      </c>
      <c r="D57" s="955">
        <v>45542</v>
      </c>
      <c r="E57" s="880" t="s">
        <v>391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830</v>
      </c>
      <c r="C58" s="955" t="s">
        <v>976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415</v>
      </c>
      <c r="C59" s="955" t="s">
        <v>977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891</v>
      </c>
      <c r="C60" s="955" t="s">
        <v>978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830</v>
      </c>
      <c r="B61" s="955" t="s">
        <v>897</v>
      </c>
      <c r="C61" s="955" t="s">
        <v>979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833</v>
      </c>
      <c r="C62" s="955" t="s">
        <v>980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891</v>
      </c>
      <c r="C63" s="955" t="s">
        <v>981</v>
      </c>
      <c r="D63" s="955">
        <v>45581</v>
      </c>
      <c r="E63" s="880" t="s">
        <v>391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830</v>
      </c>
      <c r="B64" s="955" t="s">
        <v>897</v>
      </c>
      <c r="C64" s="955" t="s">
        <v>982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833</v>
      </c>
      <c r="C65" s="955" t="s">
        <v>983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415</v>
      </c>
      <c r="C66" s="955" t="s">
        <v>984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985</v>
      </c>
      <c r="B67" s="955" t="s">
        <v>396</v>
      </c>
      <c r="C67" s="955" t="s">
        <v>986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833</v>
      </c>
      <c r="B68" s="955" t="s">
        <v>396</v>
      </c>
      <c r="C68" s="955" t="s">
        <v>987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396</v>
      </c>
      <c r="C69" s="955" t="s">
        <v>988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396</v>
      </c>
      <c r="C70" s="955" t="s">
        <v>989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396</v>
      </c>
      <c r="B71" s="955" t="s">
        <v>396</v>
      </c>
      <c r="C71" s="955" t="s">
        <v>990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396</v>
      </c>
      <c r="B72" s="955" t="s">
        <v>396</v>
      </c>
      <c r="C72" s="955" t="s">
        <v>991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396</v>
      </c>
      <c r="C73" s="955" t="s">
        <v>992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396</v>
      </c>
      <c r="C74" s="955" t="s">
        <v>993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396</v>
      </c>
      <c r="C75" s="955" t="s">
        <v>994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396</v>
      </c>
      <c r="C76" s="955" t="s">
        <v>995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396</v>
      </c>
      <c r="C77" s="955" t="s">
        <v>996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396</v>
      </c>
      <c r="C78" s="955" t="s">
        <v>997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396</v>
      </c>
      <c r="C79" s="955" t="s">
        <v>998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999</v>
      </c>
      <c r="C80" s="955" t="s">
        <v>1000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1001</v>
      </c>
      <c r="C81" s="955" t="s">
        <v>1002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745</v>
      </c>
      <c r="C82" s="955" t="s">
        <v>1984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745</v>
      </c>
      <c r="C83" s="955" t="s">
        <v>1985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745</v>
      </c>
      <c r="C84" s="955" t="s">
        <v>1986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745</v>
      </c>
      <c r="C85" s="955" t="s">
        <v>1987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745</v>
      </c>
      <c r="C86" s="955" t="s">
        <v>1988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745</v>
      </c>
      <c r="C87" s="955" t="s">
        <v>1989</v>
      </c>
      <c r="D87" s="972" t="s">
        <v>391</v>
      </c>
      <c r="E87" s="972" t="s">
        <v>391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745</v>
      </c>
      <c r="C88" s="955" t="s">
        <v>1990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745</v>
      </c>
      <c r="C89" s="955" t="s">
        <v>1991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745</v>
      </c>
      <c r="C90" s="955" t="s">
        <v>1992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745</v>
      </c>
      <c r="C91" s="955" t="s">
        <v>1993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745</v>
      </c>
      <c r="C92" s="955" t="s">
        <v>1994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745</v>
      </c>
      <c r="C93" s="955" t="s">
        <v>1995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745</v>
      </c>
      <c r="C94" s="955" t="s">
        <v>1996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553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205" t="s">
        <v>1983</v>
      </c>
      <c r="C97" s="1206"/>
      <c r="D97" s="1207" t="s">
        <v>355</v>
      </c>
      <c r="E97" s="941" t="s">
        <v>164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357</v>
      </c>
      <c r="C98" s="944" t="s">
        <v>358</v>
      </c>
      <c r="D98" s="1208"/>
      <c r="E98" s="940" t="s">
        <v>166</v>
      </c>
      <c r="F98" s="331"/>
      <c r="G98" s="943" t="s">
        <v>359</v>
      </c>
      <c r="I98" s="430"/>
    </row>
    <row r="99" spans="1:11" ht="18" hidden="1" customHeight="1">
      <c r="B99" s="618" t="s">
        <v>830</v>
      </c>
      <c r="C99" s="758" t="s">
        <v>831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833</v>
      </c>
      <c r="C100" s="758" t="s">
        <v>834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836</v>
      </c>
      <c r="C101" s="758" t="s">
        <v>837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830</v>
      </c>
      <c r="C102" s="758" t="s">
        <v>839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830</v>
      </c>
      <c r="C103" s="758" t="s">
        <v>930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833</v>
      </c>
      <c r="C104" s="758" t="s">
        <v>931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836</v>
      </c>
      <c r="C105" s="758" t="s">
        <v>932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830</v>
      </c>
      <c r="C106" s="758" t="s">
        <v>933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833</v>
      </c>
      <c r="C107" s="758" t="s">
        <v>934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836</v>
      </c>
      <c r="C108" s="758" t="s">
        <v>935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830</v>
      </c>
      <c r="C109" s="758" t="s">
        <v>936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833</v>
      </c>
      <c r="C110" s="758" t="s">
        <v>937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836</v>
      </c>
      <c r="C111" s="758" t="s">
        <v>938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830</v>
      </c>
      <c r="C112" s="758" t="s">
        <v>939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833</v>
      </c>
      <c r="C113" s="758" t="s">
        <v>940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836</v>
      </c>
      <c r="C114" s="758" t="s">
        <v>941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830</v>
      </c>
      <c r="C115" s="758" t="s">
        <v>942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833</v>
      </c>
      <c r="C116" s="758" t="s">
        <v>943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836</v>
      </c>
      <c r="C117" s="758" t="s">
        <v>944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830</v>
      </c>
      <c r="C118" s="758" t="s">
        <v>945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833</v>
      </c>
      <c r="C119" s="758" t="s">
        <v>946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836</v>
      </c>
      <c r="C120" s="758" t="s">
        <v>947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830</v>
      </c>
      <c r="C121" s="758" t="s">
        <v>948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833</v>
      </c>
      <c r="C122" s="758" t="s">
        <v>949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836</v>
      </c>
      <c r="C123" s="758" t="s">
        <v>950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830</v>
      </c>
      <c r="C124" s="955" t="s">
        <v>951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391</v>
      </c>
      <c r="C125" s="955" t="s">
        <v>952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953</v>
      </c>
      <c r="B126" s="955" t="s">
        <v>836</v>
      </c>
      <c r="C126" s="955" t="s">
        <v>954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830</v>
      </c>
      <c r="C127" s="955" t="s">
        <v>955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956</v>
      </c>
      <c r="B128" s="955" t="s">
        <v>833</v>
      </c>
      <c r="C128" s="955" t="s">
        <v>957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836</v>
      </c>
      <c r="C129" s="955" t="s">
        <v>958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830</v>
      </c>
      <c r="B130" s="880" t="s">
        <v>391</v>
      </c>
      <c r="C130" s="955" t="s">
        <v>959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833</v>
      </c>
      <c r="C131" s="955" t="s">
        <v>960</v>
      </c>
      <c r="D131" s="955">
        <v>45436</v>
      </c>
      <c r="E131" s="880" t="s">
        <v>391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836</v>
      </c>
      <c r="C132" s="955" t="s">
        <v>961</v>
      </c>
      <c r="D132" s="955">
        <v>45444</v>
      </c>
      <c r="E132" s="880" t="s">
        <v>391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830</v>
      </c>
      <c r="C133" s="955" t="s">
        <v>962</v>
      </c>
      <c r="D133" s="955">
        <v>45450</v>
      </c>
      <c r="E133" s="880" t="s">
        <v>391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833</v>
      </c>
      <c r="C134" s="955" t="s">
        <v>963</v>
      </c>
      <c r="D134" s="955">
        <v>45455</v>
      </c>
      <c r="E134" s="880" t="s">
        <v>391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836</v>
      </c>
      <c r="C135" s="955" t="s">
        <v>964</v>
      </c>
      <c r="D135" s="955">
        <v>45462</v>
      </c>
      <c r="E135" s="880" t="s">
        <v>391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830</v>
      </c>
      <c r="C136" s="955" t="s">
        <v>965</v>
      </c>
      <c r="D136" s="955">
        <v>45471</v>
      </c>
      <c r="E136" s="880" t="s">
        <v>391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833</v>
      </c>
      <c r="C137" s="955" t="s">
        <v>966</v>
      </c>
      <c r="D137" s="955">
        <v>45476</v>
      </c>
      <c r="E137" s="880" t="s">
        <v>391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836</v>
      </c>
      <c r="C138" s="955" t="s">
        <v>967</v>
      </c>
      <c r="D138" s="955">
        <v>45483</v>
      </c>
      <c r="E138" s="880" t="s">
        <v>391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830</v>
      </c>
      <c r="C139" s="955" t="s">
        <v>968</v>
      </c>
      <c r="D139" s="955">
        <v>45490</v>
      </c>
      <c r="E139" s="880" t="s">
        <v>391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833</v>
      </c>
      <c r="C140" s="955" t="s">
        <v>969</v>
      </c>
      <c r="D140" s="955">
        <v>45497</v>
      </c>
      <c r="E140" s="880" t="s">
        <v>391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836</v>
      </c>
      <c r="C141" s="955" t="s">
        <v>970</v>
      </c>
      <c r="D141" s="955">
        <v>45504</v>
      </c>
      <c r="E141" s="880" t="s">
        <v>391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830</v>
      </c>
      <c r="C142" s="955" t="s">
        <v>971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833</v>
      </c>
      <c r="C143" s="955" t="s">
        <v>972</v>
      </c>
      <c r="D143" s="955">
        <v>45519</v>
      </c>
      <c r="E143" s="880" t="s">
        <v>391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836</v>
      </c>
      <c r="C144" s="955" t="s">
        <v>973</v>
      </c>
      <c r="D144" s="955">
        <v>45525</v>
      </c>
      <c r="E144" s="880" t="s">
        <v>391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830</v>
      </c>
      <c r="C145" s="955" t="s">
        <v>974</v>
      </c>
      <c r="D145" s="955">
        <v>45534</v>
      </c>
      <c r="E145" s="880" t="s">
        <v>391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833</v>
      </c>
      <c r="C146" s="955" t="s">
        <v>975</v>
      </c>
      <c r="D146" s="955">
        <v>45542</v>
      </c>
      <c r="E146" s="880" t="s">
        <v>391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830</v>
      </c>
      <c r="C147" s="955" t="s">
        <v>976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415</v>
      </c>
      <c r="C148" s="955" t="s">
        <v>977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891</v>
      </c>
      <c r="C149" s="955" t="s">
        <v>978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830</v>
      </c>
      <c r="B150" s="955" t="s">
        <v>897</v>
      </c>
      <c r="C150" s="955" t="s">
        <v>979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833</v>
      </c>
      <c r="C151" s="955" t="s">
        <v>980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891</v>
      </c>
      <c r="C152" s="955" t="s">
        <v>981</v>
      </c>
      <c r="D152" s="955">
        <v>45581</v>
      </c>
      <c r="E152" s="880" t="s">
        <v>391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830</v>
      </c>
      <c r="B153" s="955" t="s">
        <v>897</v>
      </c>
      <c r="C153" s="955" t="s">
        <v>982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833</v>
      </c>
      <c r="C154" s="955" t="s">
        <v>983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415</v>
      </c>
      <c r="C155" s="955" t="s">
        <v>984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985</v>
      </c>
      <c r="B156" s="955" t="s">
        <v>396</v>
      </c>
      <c r="C156" s="955" t="s">
        <v>986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833</v>
      </c>
      <c r="B157" s="955" t="s">
        <v>396</v>
      </c>
      <c r="C157" s="955" t="s">
        <v>987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396</v>
      </c>
      <c r="C158" s="955" t="s">
        <v>988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396</v>
      </c>
      <c r="C159" s="955" t="s">
        <v>989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396</v>
      </c>
      <c r="B160" s="955" t="s">
        <v>396</v>
      </c>
      <c r="C160" s="955" t="s">
        <v>990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396</v>
      </c>
      <c r="B161" s="955" t="s">
        <v>396</v>
      </c>
      <c r="C161" s="955" t="s">
        <v>991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396</v>
      </c>
      <c r="C162" s="955" t="s">
        <v>992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396</v>
      </c>
      <c r="C163" s="955" t="s">
        <v>993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396</v>
      </c>
      <c r="C164" s="955" t="s">
        <v>994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396</v>
      </c>
      <c r="C165" s="955" t="s">
        <v>995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396</v>
      </c>
      <c r="C166" s="955" t="s">
        <v>996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396</v>
      </c>
      <c r="C167" s="955" t="s">
        <v>997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396</v>
      </c>
      <c r="C168" s="955" t="s">
        <v>998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999</v>
      </c>
      <c r="C169" s="955" t="s">
        <v>1000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1001</v>
      </c>
      <c r="C170" s="955" t="s">
        <v>1002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745</v>
      </c>
      <c r="C171" s="955" t="s">
        <v>1984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745</v>
      </c>
      <c r="C172" s="955" t="s">
        <v>1985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745</v>
      </c>
      <c r="C173" s="955" t="s">
        <v>1986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745</v>
      </c>
      <c r="C174" s="955" t="s">
        <v>1987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1997</v>
      </c>
      <c r="C175" s="955" t="s">
        <v>1998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1999</v>
      </c>
      <c r="C176" s="955" t="s">
        <v>2000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1999</v>
      </c>
      <c r="C177" s="955" t="s">
        <v>2001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1999</v>
      </c>
      <c r="C178" s="955" t="s">
        <v>2002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361</v>
      </c>
      <c r="C179" s="955" t="s">
        <v>2003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1999</v>
      </c>
      <c r="C180" s="955" t="s">
        <v>2004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1999</v>
      </c>
      <c r="C181" s="955" t="s">
        <v>2005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1999</v>
      </c>
      <c r="C182" s="955" t="s">
        <v>2006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1999</v>
      </c>
      <c r="C183" s="955" t="s">
        <v>2007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1999</v>
      </c>
      <c r="C184" s="955" t="s">
        <v>2008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1999</v>
      </c>
      <c r="C185" s="955" t="s">
        <v>2009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1999</v>
      </c>
      <c r="C186" s="955" t="s">
        <v>2010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1999</v>
      </c>
      <c r="C187" s="955" t="s">
        <v>2011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553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554</v>
      </c>
      <c r="C191" s="145"/>
      <c r="D191" s="147" t="s">
        <v>555</v>
      </c>
      <c r="G191" s="147" t="s">
        <v>556</v>
      </c>
      <c r="H191" s="779"/>
    </row>
    <row r="192" spans="1:11" s="147" customFormat="1" ht="18.75" customHeight="1">
      <c r="B192" s="780" t="s">
        <v>557</v>
      </c>
      <c r="C192" s="1098" t="s">
        <v>558</v>
      </c>
      <c r="D192" s="133" t="s">
        <v>559</v>
      </c>
      <c r="F192" s="1098" t="s">
        <v>560</v>
      </c>
      <c r="G192" s="145" t="s">
        <v>561</v>
      </c>
      <c r="H192" s="1099" t="s">
        <v>562</v>
      </c>
    </row>
    <row r="193" spans="1:15" s="147" customFormat="1" ht="18" customHeight="1">
      <c r="B193" s="780" t="s">
        <v>563</v>
      </c>
      <c r="C193" s="1098" t="s">
        <v>564</v>
      </c>
      <c r="D193" s="133" t="s">
        <v>565</v>
      </c>
      <c r="E193" s="148" t="s">
        <v>566</v>
      </c>
      <c r="F193" s="1100" t="s">
        <v>567</v>
      </c>
      <c r="G193" s="145" t="s">
        <v>568</v>
      </c>
      <c r="H193" s="1099" t="s">
        <v>569</v>
      </c>
    </row>
    <row r="194" spans="1:15" s="147" customFormat="1" ht="18.75" customHeight="1">
      <c r="B194" s="783" t="s">
        <v>570</v>
      </c>
      <c r="C194" s="1101" t="s">
        <v>571</v>
      </c>
      <c r="D194" s="133" t="s">
        <v>572</v>
      </c>
      <c r="E194" s="148" t="s">
        <v>573</v>
      </c>
      <c r="F194" s="1100" t="s">
        <v>574</v>
      </c>
      <c r="G194" s="588" t="s">
        <v>575</v>
      </c>
      <c r="H194" s="1102" t="s">
        <v>576</v>
      </c>
    </row>
    <row r="195" spans="1:15" s="147" customFormat="1" ht="18.75" customHeight="1">
      <c r="B195" s="783" t="s">
        <v>577</v>
      </c>
      <c r="C195" s="1101" t="s">
        <v>578</v>
      </c>
      <c r="D195" s="133" t="s">
        <v>579</v>
      </c>
      <c r="E195" s="148" t="s">
        <v>580</v>
      </c>
      <c r="F195" s="1100" t="s">
        <v>581</v>
      </c>
      <c r="G195" s="588" t="s">
        <v>582</v>
      </c>
      <c r="H195" s="1102" t="s">
        <v>583</v>
      </c>
      <c r="N195" s="149"/>
      <c r="O195" s="149"/>
    </row>
    <row r="196" spans="1:15" s="147" customFormat="1" ht="18.75" customHeight="1">
      <c r="B196" s="783" t="s">
        <v>827</v>
      </c>
      <c r="C196" s="1101" t="s">
        <v>585</v>
      </c>
      <c r="D196" s="133" t="s">
        <v>586</v>
      </c>
      <c r="E196" s="148" t="s">
        <v>587</v>
      </c>
      <c r="F196" s="1100" t="s">
        <v>588</v>
      </c>
      <c r="G196" s="588" t="s">
        <v>589</v>
      </c>
      <c r="H196" s="1102" t="s">
        <v>590</v>
      </c>
      <c r="N196" s="149"/>
      <c r="O196" s="149"/>
    </row>
    <row r="197" spans="1:15" s="147" customFormat="1" ht="18.75" customHeight="1">
      <c r="B197" s="783" t="s">
        <v>591</v>
      </c>
      <c r="C197" s="1101" t="s">
        <v>592</v>
      </c>
      <c r="D197" s="133" t="s">
        <v>593</v>
      </c>
      <c r="E197" s="148" t="s">
        <v>594</v>
      </c>
      <c r="F197" s="1100" t="s">
        <v>595</v>
      </c>
      <c r="G197" s="588" t="s">
        <v>596</v>
      </c>
      <c r="H197" s="1102" t="s">
        <v>597</v>
      </c>
      <c r="N197" s="149"/>
      <c r="O197" s="149"/>
    </row>
    <row r="198" spans="1:15" s="147" customFormat="1" ht="18.75" customHeight="1">
      <c r="B198" s="783" t="s">
        <v>598</v>
      </c>
      <c r="C198" s="1101" t="s">
        <v>599</v>
      </c>
      <c r="D198" s="133" t="s">
        <v>600</v>
      </c>
      <c r="E198" s="148" t="s">
        <v>601</v>
      </c>
      <c r="F198" s="1098" t="s">
        <v>602</v>
      </c>
      <c r="G198" s="588" t="s">
        <v>603</v>
      </c>
      <c r="H198" s="787" t="s">
        <v>604</v>
      </c>
      <c r="N198" s="149"/>
      <c r="O198" s="149"/>
    </row>
    <row r="199" spans="1:15" s="149" customFormat="1" ht="18.75" customHeight="1">
      <c r="A199" s="1033"/>
      <c r="B199" s="783" t="s">
        <v>605</v>
      </c>
      <c r="C199" s="1101" t="s">
        <v>606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69"/>
  <sheetViews>
    <sheetView showGridLines="0" topLeftCell="A136" zoomScaleNormal="100" zoomScaleSheetLayoutView="75" workbookViewId="0">
      <selection activeCell="B347" sqref="B347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210" t="s">
        <v>116</v>
      </c>
      <c r="C2" s="1210"/>
      <c r="D2" s="1210"/>
      <c r="E2" s="1210"/>
      <c r="F2" s="1210"/>
      <c r="G2" s="1210"/>
      <c r="I2" s="956" t="s">
        <v>352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42" t="s">
        <v>122</v>
      </c>
      <c r="C4" s="1243"/>
      <c r="D4" s="1243"/>
      <c r="E4" s="1243"/>
      <c r="F4" s="1243"/>
      <c r="G4" s="1244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customHeight="1">
      <c r="A6" s="1033"/>
      <c r="B6" s="1203" t="s">
        <v>353</v>
      </c>
      <c r="C6" s="1203"/>
      <c r="D6" s="1203"/>
      <c r="E6" s="1203"/>
      <c r="F6" s="1203"/>
      <c r="G6" s="1037"/>
    </row>
    <row r="7" spans="1:11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customHeight="1">
      <c r="A8" s="1029"/>
      <c r="B8" s="1205" t="s">
        <v>122</v>
      </c>
      <c r="C8" s="1206"/>
      <c r="D8" s="1245" t="s">
        <v>355</v>
      </c>
      <c r="E8" s="941" t="s">
        <v>195</v>
      </c>
      <c r="F8" s="941" t="s">
        <v>204</v>
      </c>
      <c r="G8" s="801"/>
      <c r="H8" s="883"/>
      <c r="I8" s="801"/>
      <c r="J8" s="801"/>
      <c r="K8" s="820"/>
    </row>
    <row r="9" spans="1:11" s="146" customFormat="1" ht="18" customHeight="1">
      <c r="A9" s="1029"/>
      <c r="B9" s="944" t="s">
        <v>357</v>
      </c>
      <c r="C9" s="944" t="s">
        <v>358</v>
      </c>
      <c r="D9" s="1246"/>
      <c r="E9" s="965" t="s">
        <v>269</v>
      </c>
      <c r="F9" s="965" t="s">
        <v>219</v>
      </c>
      <c r="G9" s="801"/>
      <c r="H9" s="1049" t="s">
        <v>496</v>
      </c>
      <c r="I9" s="1049" t="s">
        <v>359</v>
      </c>
      <c r="J9" s="1046" t="s">
        <v>360</v>
      </c>
      <c r="K9" s="820"/>
    </row>
    <row r="10" spans="1:11" s="146" customFormat="1" ht="20.25" hidden="1" customHeight="1">
      <c r="A10" s="1029"/>
      <c r="B10" s="821" t="s">
        <v>1485</v>
      </c>
      <c r="C10" s="845" t="s">
        <v>2012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1770</v>
      </c>
      <c r="C11" s="845" t="s">
        <v>2013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428</v>
      </c>
      <c r="C12" s="802" t="s">
        <v>2014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2015</v>
      </c>
      <c r="C13" s="802" t="s">
        <v>2016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2017</v>
      </c>
      <c r="B14" s="821" t="s">
        <v>1485</v>
      </c>
      <c r="C14" s="802" t="s">
        <v>2018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1491</v>
      </c>
      <c r="B15" s="821" t="s">
        <v>1796</v>
      </c>
      <c r="C15" s="802" t="s">
        <v>2019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2020</v>
      </c>
      <c r="B16" s="821" t="s">
        <v>2021</v>
      </c>
      <c r="C16" s="802" t="s">
        <v>2022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1770</v>
      </c>
      <c r="C17" s="802" t="s">
        <v>2023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2015</v>
      </c>
      <c r="C18" s="802" t="s">
        <v>2024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2017</v>
      </c>
      <c r="B19" s="844" t="s">
        <v>1485</v>
      </c>
      <c r="C19" s="802" t="s">
        <v>2025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2026</v>
      </c>
      <c r="B20" s="821" t="s">
        <v>369</v>
      </c>
      <c r="C20" s="802" t="s">
        <v>2027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2020</v>
      </c>
      <c r="B21" s="844" t="s">
        <v>688</v>
      </c>
      <c r="C21" s="802" t="s">
        <v>2028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1770</v>
      </c>
      <c r="C22" s="802" t="s">
        <v>2029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2015</v>
      </c>
      <c r="C23" s="802" t="s">
        <v>2030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1485</v>
      </c>
      <c r="C24" s="802" t="s">
        <v>2031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2032</v>
      </c>
      <c r="B25" s="844" t="s">
        <v>2033</v>
      </c>
      <c r="C25" s="802" t="s">
        <v>2034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2035</v>
      </c>
      <c r="C26" s="802" t="s">
        <v>2036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1770</v>
      </c>
      <c r="C27" s="802" t="s">
        <v>2037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2015</v>
      </c>
      <c r="C28" s="802" t="s">
        <v>2038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2039</v>
      </c>
      <c r="B29" s="844" t="s">
        <v>2033</v>
      </c>
      <c r="C29" s="802" t="s">
        <v>2040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2041</v>
      </c>
      <c r="B30" s="821" t="s">
        <v>2042</v>
      </c>
      <c r="C30" s="802" t="s">
        <v>2043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2035</v>
      </c>
      <c r="C31" s="802" t="s">
        <v>2044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1770</v>
      </c>
      <c r="C32" s="802" t="s">
        <v>2045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2015</v>
      </c>
      <c r="C33" s="802" t="s">
        <v>2046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2033</v>
      </c>
      <c r="C34" s="802" t="s">
        <v>2047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2048</v>
      </c>
    </row>
    <row r="35" spans="1:10" s="146" customFormat="1" ht="20.25" hidden="1" customHeight="1">
      <c r="A35" s="1029"/>
      <c r="B35" s="844" t="s">
        <v>2042</v>
      </c>
      <c r="C35" s="802" t="s">
        <v>2049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2035</v>
      </c>
      <c r="C36" s="802" t="s">
        <v>2050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1770</v>
      </c>
      <c r="C37" s="802" t="s">
        <v>2051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2015</v>
      </c>
      <c r="C38" s="802" t="s">
        <v>2052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2033</v>
      </c>
      <c r="C39" s="802" t="s">
        <v>2053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2054</v>
      </c>
      <c r="B40" s="741" t="s">
        <v>2055</v>
      </c>
      <c r="C40" s="732" t="s">
        <v>2056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2035</v>
      </c>
      <c r="C41" s="802" t="s">
        <v>2057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1770</v>
      </c>
      <c r="C42" s="802" t="s">
        <v>2058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2015</v>
      </c>
      <c r="C43" s="802" t="s">
        <v>2059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2033</v>
      </c>
      <c r="C44" s="802" t="s">
        <v>2060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2042</v>
      </c>
      <c r="C45" s="802" t="s">
        <v>2061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2035</v>
      </c>
      <c r="C46" s="802" t="s">
        <v>2062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1770</v>
      </c>
      <c r="C47" s="802" t="s">
        <v>2063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2015</v>
      </c>
      <c r="C48" s="802" t="s">
        <v>2064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2065</v>
      </c>
      <c r="B49" s="844" t="s">
        <v>2066</v>
      </c>
      <c r="C49" s="802" t="s">
        <v>2067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2042</v>
      </c>
      <c r="C50" s="953" t="s">
        <v>2068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2035</v>
      </c>
      <c r="C51" s="953" t="s">
        <v>2069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1770</v>
      </c>
      <c r="C52" s="955" t="s">
        <v>2070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2015</v>
      </c>
      <c r="C53" s="953" t="s">
        <v>2071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2066</v>
      </c>
      <c r="C54" s="953" t="s">
        <v>2072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2042</v>
      </c>
      <c r="C55" s="953" t="s">
        <v>2073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2035</v>
      </c>
      <c r="C56" s="955" t="s">
        <v>2074</v>
      </c>
      <c r="D56" s="953">
        <v>45419</v>
      </c>
      <c r="E56" s="1044" t="s">
        <v>391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2075</v>
      </c>
      <c r="B57" s="1053" t="s">
        <v>415</v>
      </c>
      <c r="C57" s="955" t="s">
        <v>2076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2015</v>
      </c>
      <c r="C58" s="955" t="s">
        <v>2077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2078</v>
      </c>
      <c r="B59" s="1027" t="s">
        <v>391</v>
      </c>
      <c r="C59" s="955" t="s">
        <v>2079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2080</v>
      </c>
      <c r="B60" s="978" t="s">
        <v>2042</v>
      </c>
      <c r="C60" s="955" t="s">
        <v>2081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2035</v>
      </c>
      <c r="B61" s="978" t="s">
        <v>2082</v>
      </c>
      <c r="C61" s="955" t="s">
        <v>2083</v>
      </c>
      <c r="D61" s="953">
        <v>45453</v>
      </c>
      <c r="E61" s="1036" t="s">
        <v>391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2075</v>
      </c>
      <c r="B62" s="978" t="s">
        <v>2035</v>
      </c>
      <c r="C62" s="955" t="s">
        <v>2084</v>
      </c>
      <c r="D62" s="953">
        <v>45463</v>
      </c>
      <c r="E62" s="1036" t="s">
        <v>391</v>
      </c>
      <c r="F62" s="1036" t="s">
        <v>391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2015</v>
      </c>
      <c r="B63" s="978" t="s">
        <v>1544</v>
      </c>
      <c r="C63" s="955" t="s">
        <v>2085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2086</v>
      </c>
      <c r="B64" s="978" t="s">
        <v>2015</v>
      </c>
      <c r="C64" s="955" t="s">
        <v>2087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2080</v>
      </c>
      <c r="B65" s="978" t="s">
        <v>2042</v>
      </c>
      <c r="C65" s="955" t="s">
        <v>2088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2035</v>
      </c>
      <c r="B66" s="978" t="s">
        <v>2082</v>
      </c>
      <c r="C66" s="955" t="s">
        <v>2089</v>
      </c>
      <c r="D66" s="953">
        <v>45490</v>
      </c>
      <c r="E66" s="880" t="s">
        <v>391</v>
      </c>
      <c r="F66" s="880" t="s">
        <v>391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2075</v>
      </c>
      <c r="B67" s="978" t="s">
        <v>2090</v>
      </c>
      <c r="C67" s="955" t="s">
        <v>2091</v>
      </c>
      <c r="D67" s="880" t="s">
        <v>391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2015</v>
      </c>
      <c r="B68" s="978" t="s">
        <v>1544</v>
      </c>
      <c r="C68" s="955" t="s">
        <v>2092</v>
      </c>
      <c r="D68" s="880" t="s">
        <v>391</v>
      </c>
      <c r="E68" s="880" t="s">
        <v>391</v>
      </c>
      <c r="F68" s="880" t="s">
        <v>391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2015</v>
      </c>
      <c r="C69" s="955" t="s">
        <v>2093</v>
      </c>
      <c r="D69" s="880" t="s">
        <v>391</v>
      </c>
      <c r="E69" s="880" t="s">
        <v>391</v>
      </c>
      <c r="F69" s="880" t="s">
        <v>391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2042</v>
      </c>
      <c r="B70" s="978" t="s">
        <v>2094</v>
      </c>
      <c r="C70" s="955" t="s">
        <v>2095</v>
      </c>
      <c r="D70" s="953">
        <v>45519</v>
      </c>
      <c r="E70" s="880" t="s">
        <v>391</v>
      </c>
      <c r="F70" s="880" t="s">
        <v>391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2096</v>
      </c>
      <c r="B71" s="978" t="s">
        <v>2042</v>
      </c>
      <c r="C71" s="955" t="s">
        <v>2097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2090</v>
      </c>
      <c r="B72" s="978" t="s">
        <v>2098</v>
      </c>
      <c r="C72" s="955" t="s">
        <v>2099</v>
      </c>
      <c r="D72" s="880" t="s">
        <v>391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2015</v>
      </c>
      <c r="B73" s="978" t="s">
        <v>1544</v>
      </c>
      <c r="C73" s="955" t="s">
        <v>2100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2015</v>
      </c>
      <c r="C74" s="955" t="s">
        <v>2101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2042</v>
      </c>
      <c r="B75" s="978" t="s">
        <v>2094</v>
      </c>
      <c r="C75" s="955" t="s">
        <v>2102</v>
      </c>
      <c r="D75" s="953">
        <v>45558</v>
      </c>
      <c r="E75" s="840">
        <f t="shared" si="8"/>
        <v>45563</v>
      </c>
      <c r="F75" s="1036" t="s">
        <v>391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2096</v>
      </c>
      <c r="B76" s="978" t="s">
        <v>2042</v>
      </c>
      <c r="C76" s="955" t="s">
        <v>2103</v>
      </c>
      <c r="D76" s="953">
        <v>45560</v>
      </c>
      <c r="E76" s="1036" t="s">
        <v>391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2098</v>
      </c>
      <c r="C77" s="955" t="s">
        <v>2104</v>
      </c>
      <c r="D77" s="953">
        <v>45569</v>
      </c>
      <c r="E77" s="840">
        <f t="shared" si="8"/>
        <v>45574</v>
      </c>
      <c r="F77" s="1036" t="s">
        <v>391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1544</v>
      </c>
      <c r="C78" s="955" t="s">
        <v>2105</v>
      </c>
      <c r="D78" s="953">
        <v>45573</v>
      </c>
      <c r="E78" s="1036" t="s">
        <v>391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2015</v>
      </c>
      <c r="C79" s="955" t="s">
        <v>2106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2094</v>
      </c>
      <c r="C80" s="955" t="s">
        <v>2107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2042</v>
      </c>
      <c r="C81" s="955" t="s">
        <v>2108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2109</v>
      </c>
      <c r="B82" s="978" t="s">
        <v>2098</v>
      </c>
      <c r="C82" s="955" t="s">
        <v>2110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1544</v>
      </c>
      <c r="C83" s="955" t="s">
        <v>2111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2015</v>
      </c>
      <c r="C84" s="955" t="s">
        <v>2112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2094</v>
      </c>
      <c r="C85" s="955" t="s">
        <v>2113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2042</v>
      </c>
      <c r="C86" s="955" t="s">
        <v>2114</v>
      </c>
      <c r="D86" s="880" t="s">
        <v>391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1852</v>
      </c>
      <c r="C87" s="955" t="s">
        <v>2115</v>
      </c>
      <c r="D87" s="953">
        <v>45635</v>
      </c>
      <c r="E87" s="840">
        <f t="shared" si="10"/>
        <v>45640</v>
      </c>
      <c r="F87" s="880" t="s">
        <v>391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1544</v>
      </c>
      <c r="C88" s="955" t="s">
        <v>2116</v>
      </c>
      <c r="D88" s="953">
        <v>45643</v>
      </c>
      <c r="E88" s="880" t="s">
        <v>391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2015</v>
      </c>
      <c r="C89" s="955" t="s">
        <v>2117</v>
      </c>
      <c r="D89" s="953">
        <v>45651</v>
      </c>
      <c r="E89" s="880" t="s">
        <v>391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2094</v>
      </c>
      <c r="C90" s="955" t="s">
        <v>2118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2042</v>
      </c>
      <c r="C91" s="955" t="s">
        <v>2119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1852</v>
      </c>
      <c r="C92" s="955" t="s">
        <v>2120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1544</v>
      </c>
      <c r="C93" s="955" t="s">
        <v>2121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2015</v>
      </c>
      <c r="C94" s="955" t="s">
        <v>2122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2094</v>
      </c>
      <c r="C95" s="955" t="s">
        <v>2123</v>
      </c>
      <c r="D95" s="953">
        <v>45697</v>
      </c>
      <c r="E95" s="880" t="s">
        <v>391</v>
      </c>
      <c r="F95" s="880" t="s">
        <v>391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2042</v>
      </c>
      <c r="C96" s="955" t="s">
        <v>2124</v>
      </c>
      <c r="D96" s="953">
        <v>45711</v>
      </c>
      <c r="E96" s="880" t="s">
        <v>391</v>
      </c>
      <c r="F96" s="880" t="s">
        <v>391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1852</v>
      </c>
      <c r="C97" s="955" t="s">
        <v>2125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1544</v>
      </c>
      <c r="C98" s="955" t="s">
        <v>2126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2015</v>
      </c>
      <c r="B99" s="978" t="s">
        <v>1804</v>
      </c>
      <c r="C99" s="955" t="s">
        <v>2127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2094</v>
      </c>
      <c r="C100" s="955" t="s">
        <v>2128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2042</v>
      </c>
      <c r="C101" s="955" t="s">
        <v>2129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2130</v>
      </c>
      <c r="C102" s="955" t="s">
        <v>2131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2132</v>
      </c>
      <c r="B103" s="978" t="s">
        <v>1852</v>
      </c>
      <c r="C103" s="955" t="s">
        <v>2133</v>
      </c>
      <c r="D103" s="953">
        <v>45742</v>
      </c>
      <c r="E103" s="972" t="s">
        <v>391</v>
      </c>
      <c r="F103" s="972" t="s">
        <v>391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1544</v>
      </c>
      <c r="C104" s="955" t="s">
        <v>2134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1804</v>
      </c>
      <c r="C105" s="955" t="s">
        <v>2135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2094</v>
      </c>
      <c r="C106" s="955" t="s">
        <v>2136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2042</v>
      </c>
      <c r="C107" s="955" t="s">
        <v>2137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2130</v>
      </c>
      <c r="C108" s="955" t="s">
        <v>2138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1544</v>
      </c>
      <c r="C109" s="955" t="s">
        <v>2139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1804</v>
      </c>
      <c r="C110" s="955" t="s">
        <v>2140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2094</v>
      </c>
      <c r="C111" s="955" t="s">
        <v>2141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2042</v>
      </c>
      <c r="C112" s="955" t="s">
        <v>2142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2130</v>
      </c>
      <c r="C113" s="955" t="s">
        <v>2143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2144</v>
      </c>
      <c r="C114" s="955" t="s">
        <v>2145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1804</v>
      </c>
      <c r="C115" s="955" t="s">
        <v>2146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2094</v>
      </c>
      <c r="C116" s="955" t="s">
        <v>2147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2042</v>
      </c>
      <c r="C117" s="955" t="s">
        <v>2148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2130</v>
      </c>
      <c r="C118" s="955" t="s">
        <v>2149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2144</v>
      </c>
      <c r="C119" s="955" t="s">
        <v>2150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1804</v>
      </c>
      <c r="C120" s="955" t="s">
        <v>2151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2094</v>
      </c>
      <c r="C121" s="955" t="s">
        <v>2152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2042</v>
      </c>
      <c r="C122" s="955" t="s">
        <v>2153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2130</v>
      </c>
      <c r="C123" s="955" t="s">
        <v>2154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2144</v>
      </c>
      <c r="C124" s="955" t="s">
        <v>2155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1842</v>
      </c>
      <c r="B125" s="978" t="s">
        <v>1804</v>
      </c>
      <c r="C125" s="955" t="s">
        <v>2156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2094</v>
      </c>
      <c r="C126" s="955" t="s">
        <v>2157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2042</v>
      </c>
      <c r="C127" s="955" t="s">
        <v>2158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2130</v>
      </c>
      <c r="C128" s="955" t="s">
        <v>2159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2144</v>
      </c>
      <c r="C129" s="955" t="s">
        <v>2160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1804</v>
      </c>
      <c r="C130" s="955" t="s">
        <v>2161</v>
      </c>
      <c r="D130" s="953">
        <v>45941</v>
      </c>
      <c r="E130" s="972" t="s">
        <v>391</v>
      </c>
      <c r="F130" s="972" t="s">
        <v>391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2094</v>
      </c>
      <c r="C131" s="955" t="s">
        <v>2162</v>
      </c>
      <c r="D131" s="953">
        <v>45945</v>
      </c>
      <c r="E131" s="972" t="s">
        <v>391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29" t="s">
        <v>2130</v>
      </c>
      <c r="B132" s="978" t="s">
        <v>2042</v>
      </c>
      <c r="C132" s="955" t="s">
        <v>2163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29" t="s">
        <v>2130</v>
      </c>
      <c r="B133" s="1166" t="s">
        <v>415</v>
      </c>
      <c r="C133" s="955" t="s">
        <v>2164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29" t="s">
        <v>2144</v>
      </c>
      <c r="B134" s="1166" t="s">
        <v>415</v>
      </c>
      <c r="C134" s="955" t="s">
        <v>2165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customHeight="1">
      <c r="A135" s="1029"/>
      <c r="B135" s="978" t="s">
        <v>1804</v>
      </c>
      <c r="C135" s="955" t="s">
        <v>2166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customHeight="1">
      <c r="A136" s="1029" t="s">
        <v>2094</v>
      </c>
      <c r="B136" s="1166" t="s">
        <v>2167</v>
      </c>
      <c r="C136" s="955" t="s">
        <v>2168</v>
      </c>
      <c r="D136" s="953">
        <v>45977</v>
      </c>
      <c r="E136" s="840">
        <f t="shared" si="26"/>
        <v>45982</v>
      </c>
      <c r="F136" s="802">
        <f t="shared" si="25"/>
        <v>45985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customHeight="1">
      <c r="A137" s="1029" t="s">
        <v>2130</v>
      </c>
      <c r="B137" s="1166" t="s">
        <v>415</v>
      </c>
      <c r="C137" s="955" t="s">
        <v>2169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customHeight="1">
      <c r="A138" s="1029" t="s">
        <v>2170</v>
      </c>
      <c r="B138" s="1166" t="s">
        <v>415</v>
      </c>
      <c r="C138" s="955" t="s">
        <v>2171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customHeight="1">
      <c r="A139" s="1029"/>
      <c r="B139" s="147" t="s">
        <v>553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customHeight="1">
      <c r="A141" s="1029"/>
      <c r="J141" s="391"/>
      <c r="K141" s="391"/>
      <c r="L141" s="2"/>
      <c r="M141" s="145"/>
      <c r="N141" s="159"/>
    </row>
    <row r="142" spans="1:14" s="146" customFormat="1" ht="18" customHeight="1">
      <c r="A142" s="1029"/>
      <c r="B142" s="1203" t="s">
        <v>1060</v>
      </c>
      <c r="C142" s="1203"/>
      <c r="D142" s="1203"/>
      <c r="E142" s="1203"/>
      <c r="F142" s="1203"/>
      <c r="G142" s="1203"/>
      <c r="H142" s="1203"/>
      <c r="I142" s="1203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37" t="s">
        <v>122</v>
      </c>
      <c r="C143" s="1237"/>
      <c r="D143" s="1207" t="s">
        <v>355</v>
      </c>
      <c r="E143" s="958" t="s">
        <v>2172</v>
      </c>
      <c r="F143" s="958" t="s">
        <v>340</v>
      </c>
      <c r="G143" s="958" t="s">
        <v>2173</v>
      </c>
      <c r="H143" s="958" t="s">
        <v>2174</v>
      </c>
      <c r="I143" s="958" t="s">
        <v>299</v>
      </c>
      <c r="J143" s="958" t="s">
        <v>215</v>
      </c>
      <c r="K143" s="958" t="s">
        <v>302</v>
      </c>
      <c r="L143" s="195"/>
      <c r="M143" s="883"/>
    </row>
    <row r="144" spans="1:14" s="146" customFormat="1" ht="18" hidden="1" customHeight="1">
      <c r="A144" s="1029"/>
      <c r="B144" s="1237"/>
      <c r="C144" s="1237"/>
      <c r="D144" s="1238"/>
      <c r="E144" s="959" t="s">
        <v>1752</v>
      </c>
      <c r="F144" s="960" t="s">
        <v>172</v>
      </c>
      <c r="G144" s="960" t="s">
        <v>209</v>
      </c>
      <c r="H144" s="959" t="s">
        <v>175</v>
      </c>
      <c r="I144" s="959" t="s">
        <v>443</v>
      </c>
      <c r="J144" s="959" t="s">
        <v>176</v>
      </c>
      <c r="K144" s="959" t="s">
        <v>177</v>
      </c>
      <c r="L144" s="195"/>
      <c r="M144" s="1049" t="s">
        <v>359</v>
      </c>
    </row>
    <row r="145" spans="1:13" s="146" customFormat="1" ht="24.6" hidden="1" customHeight="1">
      <c r="A145" s="1029"/>
      <c r="B145" s="1237"/>
      <c r="C145" s="1237"/>
      <c r="D145" s="1238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37"/>
      <c r="C146" s="1237"/>
      <c r="D146" s="1238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2175</v>
      </c>
      <c r="B147" s="1237"/>
      <c r="C147" s="1237"/>
      <c r="D147" s="1238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37"/>
      <c r="C148" s="1237"/>
      <c r="D148" s="1238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2176</v>
      </c>
      <c r="B149" s="1237"/>
      <c r="C149" s="1237"/>
      <c r="D149" s="1238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1491</v>
      </c>
      <c r="B150" s="1237"/>
      <c r="C150" s="1237"/>
      <c r="D150" s="1238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2177</v>
      </c>
      <c r="B151" s="1237"/>
      <c r="C151" s="1237"/>
      <c r="D151" s="1238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37"/>
      <c r="C152" s="1237"/>
      <c r="D152" s="1238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2178</v>
      </c>
      <c r="B153" s="1237"/>
      <c r="C153" s="1237"/>
      <c r="D153" s="1238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37"/>
      <c r="C154" s="1237"/>
      <c r="D154" s="1238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2017</v>
      </c>
      <c r="B155" s="1237"/>
      <c r="C155" s="1237"/>
      <c r="D155" s="1238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2179</v>
      </c>
      <c r="B156" s="1237"/>
      <c r="C156" s="1237"/>
      <c r="D156" s="1238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2180</v>
      </c>
      <c r="B157" s="1237"/>
      <c r="C157" s="1237"/>
      <c r="D157" s="1238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37"/>
      <c r="C158" s="1237"/>
      <c r="D158" s="1238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37"/>
      <c r="C159" s="1237"/>
      <c r="D159" s="1238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37"/>
      <c r="C160" s="1237"/>
      <c r="D160" s="1238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37"/>
      <c r="C161" s="1237"/>
      <c r="D161" s="1238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37"/>
      <c r="C162" s="1237"/>
      <c r="D162" s="1238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37"/>
      <c r="C163" s="1237"/>
      <c r="D163" s="1238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37"/>
      <c r="C164" s="1237"/>
      <c r="D164" s="1238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37"/>
      <c r="C165" s="1237"/>
      <c r="D165" s="1238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37"/>
      <c r="C166" s="1237"/>
      <c r="D166" s="1238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2181</v>
      </c>
      <c r="B167" s="1237"/>
      <c r="C167" s="1237"/>
      <c r="D167" s="1238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2065</v>
      </c>
      <c r="B168" s="1237"/>
      <c r="C168" s="1237"/>
      <c r="D168" s="1238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37"/>
      <c r="C169" s="1237"/>
      <c r="D169" s="1238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37"/>
      <c r="C170" s="1237"/>
      <c r="D170" s="1238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37"/>
      <c r="C171" s="1237"/>
      <c r="D171" s="1238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37"/>
      <c r="C172" s="1237"/>
      <c r="D172" s="1238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37"/>
      <c r="C173" s="1237"/>
      <c r="D173" s="1238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37"/>
      <c r="C174" s="1237"/>
      <c r="D174" s="1238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37"/>
      <c r="C175" s="1237"/>
      <c r="D175" s="1238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37"/>
      <c r="C176" s="1237"/>
      <c r="D176" s="1238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37"/>
      <c r="C177" s="1237"/>
      <c r="D177" s="1238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37"/>
      <c r="C178" s="1237"/>
      <c r="D178" s="1238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37"/>
      <c r="C179" s="1237"/>
      <c r="D179" s="1238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37"/>
      <c r="C180" s="1237"/>
      <c r="D180" s="1238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37"/>
      <c r="C181" s="1237"/>
      <c r="D181" s="1238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37"/>
      <c r="C182" s="1237"/>
      <c r="D182" s="1238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37"/>
      <c r="C183" s="1237"/>
      <c r="D183" s="1238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37"/>
      <c r="C184" s="1237"/>
      <c r="D184" s="1238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37"/>
      <c r="C185" s="1237"/>
      <c r="D185" s="1238"/>
      <c r="E185" s="963" t="s">
        <v>391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37"/>
      <c r="C186" s="1237"/>
      <c r="D186" s="1238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2065</v>
      </c>
      <c r="B187" s="1237"/>
      <c r="C187" s="1237"/>
      <c r="D187" s="1238"/>
      <c r="E187" s="963" t="s">
        <v>391</v>
      </c>
      <c r="F187" s="963" t="s">
        <v>391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37"/>
      <c r="C188" s="1237"/>
      <c r="D188" s="1238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37"/>
      <c r="C189" s="1237"/>
      <c r="D189" s="1238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37"/>
      <c r="C190" s="1237"/>
      <c r="D190" s="1238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37"/>
      <c r="C191" s="1237"/>
      <c r="D191" s="1238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37"/>
      <c r="C192" s="1237"/>
      <c r="D192" s="1238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37"/>
      <c r="C193" s="1237"/>
      <c r="D193" s="1238"/>
      <c r="E193" s="1036" t="s">
        <v>391</v>
      </c>
      <c r="F193" s="1036" t="s">
        <v>391</v>
      </c>
      <c r="G193" s="1036" t="s">
        <v>391</v>
      </c>
      <c r="H193" s="1036" t="s">
        <v>391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2035</v>
      </c>
      <c r="B194" s="1237"/>
      <c r="C194" s="1237"/>
      <c r="D194" s="1238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2075</v>
      </c>
      <c r="B195" s="1237"/>
      <c r="C195" s="1237"/>
      <c r="D195" s="1238"/>
      <c r="E195" s="1036" t="s">
        <v>391</v>
      </c>
      <c r="F195" s="1036" t="s">
        <v>391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37"/>
      <c r="C196" s="1237"/>
      <c r="D196" s="1238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2078</v>
      </c>
      <c r="B197" s="1237"/>
      <c r="C197" s="1237"/>
      <c r="D197" s="1238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2182</v>
      </c>
      <c r="B198" s="1237"/>
      <c r="C198" s="1237"/>
      <c r="D198" s="1238"/>
      <c r="E198" s="1036" t="s">
        <v>391</v>
      </c>
      <c r="F198" s="1036" t="s">
        <v>391</v>
      </c>
      <c r="G198" s="1036" t="s">
        <v>391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2035</v>
      </c>
      <c r="B199" s="1237"/>
      <c r="C199" s="1237"/>
      <c r="D199" s="1238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2183</v>
      </c>
      <c r="B200" s="1237"/>
      <c r="C200" s="1237"/>
      <c r="D200" s="1238"/>
      <c r="E200" s="1063" t="s">
        <v>391</v>
      </c>
      <c r="F200" s="1063" t="s">
        <v>391</v>
      </c>
      <c r="G200" s="1063" t="s">
        <v>391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2015</v>
      </c>
      <c r="B201" s="1237"/>
      <c r="C201" s="1237"/>
      <c r="D201" s="1238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391</v>
      </c>
      <c r="I201" s="880" t="s">
        <v>391</v>
      </c>
      <c r="J201" s="880" t="s">
        <v>391</v>
      </c>
      <c r="K201" s="880" t="s">
        <v>391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2042</v>
      </c>
      <c r="B202" s="1237"/>
      <c r="C202" s="1237"/>
      <c r="D202" s="1238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1544</v>
      </c>
      <c r="B203" s="1237"/>
      <c r="C203" s="1237"/>
      <c r="D203" s="1238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37"/>
      <c r="C204" s="1237"/>
      <c r="D204" s="1238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37"/>
      <c r="C205" s="1237"/>
      <c r="D205" s="1238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2015</v>
      </c>
      <c r="B206" s="1237"/>
      <c r="C206" s="1237"/>
      <c r="D206" s="1238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2042</v>
      </c>
      <c r="B207" s="1237"/>
      <c r="C207" s="1237"/>
      <c r="D207" s="1238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1544</v>
      </c>
      <c r="B208" s="1237"/>
      <c r="C208" s="1237"/>
      <c r="D208" s="1238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37"/>
      <c r="C209" s="1237"/>
      <c r="D209" s="1208"/>
      <c r="E209" s="1070" t="s">
        <v>1752</v>
      </c>
      <c r="F209" s="1070" t="s">
        <v>209</v>
      </c>
      <c r="G209" s="1070" t="s">
        <v>248</v>
      </c>
      <c r="H209" s="1070" t="s">
        <v>193</v>
      </c>
      <c r="I209" s="1070" t="s">
        <v>444</v>
      </c>
      <c r="J209" s="1070" t="s">
        <v>264</v>
      </c>
      <c r="K209" s="1070" t="s">
        <v>234</v>
      </c>
      <c r="L209" s="195"/>
      <c r="M209" s="1049" t="s">
        <v>359</v>
      </c>
    </row>
    <row r="210" spans="1:13" s="146" customFormat="1" ht="20.25" hidden="1" customHeight="1">
      <c r="A210" s="1029"/>
      <c r="B210" s="978" t="s">
        <v>2042</v>
      </c>
      <c r="C210" s="964" t="s">
        <v>2184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2098</v>
      </c>
      <c r="C211" s="964" t="s">
        <v>2185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2015</v>
      </c>
      <c r="B212" s="978" t="s">
        <v>1544</v>
      </c>
      <c r="C212" s="964" t="s">
        <v>2186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391</v>
      </c>
      <c r="I212" s="1036" t="s">
        <v>391</v>
      </c>
      <c r="J212" s="1036" t="s">
        <v>391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2042</v>
      </c>
      <c r="B213" s="978" t="s">
        <v>2015</v>
      </c>
      <c r="C213" s="964" t="s">
        <v>2187</v>
      </c>
      <c r="D213" s="961">
        <v>45552</v>
      </c>
      <c r="E213" s="1036" t="s">
        <v>391</v>
      </c>
      <c r="F213" s="1036" t="s">
        <v>391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1544</v>
      </c>
      <c r="B214" s="978" t="s">
        <v>2094</v>
      </c>
      <c r="C214" s="964" t="s">
        <v>2188</v>
      </c>
      <c r="D214" s="961">
        <v>45562</v>
      </c>
      <c r="E214" s="1239" t="s">
        <v>391</v>
      </c>
      <c r="F214" s="1240"/>
      <c r="G214" s="1241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2042</v>
      </c>
      <c r="C215" s="964" t="s">
        <v>2189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2098</v>
      </c>
      <c r="C216" s="964" t="s">
        <v>2190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1544</v>
      </c>
      <c r="C217" s="964" t="s">
        <v>2191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2015</v>
      </c>
      <c r="C218" s="964" t="s">
        <v>2192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2094</v>
      </c>
      <c r="C219" s="964" t="s">
        <v>2193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2042</v>
      </c>
      <c r="C220" s="964" t="s">
        <v>2194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2098</v>
      </c>
      <c r="C221" s="964" t="s">
        <v>2195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1544</v>
      </c>
      <c r="B222" s="1076" t="s">
        <v>415</v>
      </c>
      <c r="C222" s="964" t="s">
        <v>2196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2015</v>
      </c>
      <c r="C223" s="964" t="s">
        <v>2197</v>
      </c>
      <c r="D223" s="961">
        <v>45624</v>
      </c>
      <c r="E223" s="1036" t="s">
        <v>391</v>
      </c>
      <c r="F223" s="1036" t="s">
        <v>391</v>
      </c>
      <c r="G223" s="1036" t="s">
        <v>391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2094</v>
      </c>
      <c r="C224" s="964" t="s">
        <v>2198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2042</v>
      </c>
      <c r="C225" s="964" t="s">
        <v>2199</v>
      </c>
      <c r="D225" s="880" t="s">
        <v>391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1852</v>
      </c>
      <c r="C226" s="964" t="s">
        <v>2200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1544</v>
      </c>
      <c r="C227" s="964" t="s">
        <v>2201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2015</v>
      </c>
      <c r="C228" s="964" t="s">
        <v>2202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2094</v>
      </c>
      <c r="C229" s="964" t="s">
        <v>2203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2042</v>
      </c>
      <c r="C230" s="964" t="s">
        <v>2204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1852</v>
      </c>
      <c r="C231" s="964" t="s">
        <v>2205</v>
      </c>
      <c r="D231" s="961">
        <v>45681</v>
      </c>
      <c r="E231" s="880" t="s">
        <v>391</v>
      </c>
      <c r="F231" s="880" t="s">
        <v>391</v>
      </c>
      <c r="G231" s="880" t="s">
        <v>391</v>
      </c>
      <c r="H231" s="823">
        <f t="shared" si="58"/>
        <v>45695</v>
      </c>
      <c r="I231" s="880" t="s">
        <v>391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1544</v>
      </c>
      <c r="C232" s="964" t="s">
        <v>2206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391</v>
      </c>
      <c r="I232" s="823">
        <f>D232+15</f>
        <v>45697</v>
      </c>
      <c r="J232" s="823">
        <f t="shared" si="59"/>
        <v>45698</v>
      </c>
      <c r="K232" s="880" t="s">
        <v>391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2015</v>
      </c>
      <c r="C233" s="964" t="s">
        <v>2207</v>
      </c>
      <c r="D233" s="961">
        <v>45688</v>
      </c>
      <c r="E233" s="880" t="s">
        <v>391</v>
      </c>
      <c r="F233" s="880" t="s">
        <v>391</v>
      </c>
      <c r="G233" s="880" t="s">
        <v>391</v>
      </c>
      <c r="H233" s="880" t="s">
        <v>391</v>
      </c>
      <c r="I233" s="880" t="s">
        <v>391</v>
      </c>
      <c r="J233" s="880" t="s">
        <v>391</v>
      </c>
      <c r="K233" s="880" t="s">
        <v>391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2094</v>
      </c>
      <c r="C234" s="964" t="s">
        <v>2208</v>
      </c>
      <c r="D234" s="880" t="s">
        <v>391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2042</v>
      </c>
      <c r="C235" s="964" t="s">
        <v>2209</v>
      </c>
      <c r="D235" s="880" t="s">
        <v>391</v>
      </c>
      <c r="E235" s="880" t="s">
        <v>391</v>
      </c>
      <c r="F235" s="880" t="s">
        <v>391</v>
      </c>
      <c r="G235" s="880" t="s">
        <v>391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1852</v>
      </c>
      <c r="C236" s="964" t="s">
        <v>2210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1544</v>
      </c>
      <c r="C237" s="964" t="s">
        <v>2211</v>
      </c>
      <c r="D237" s="961">
        <v>45721</v>
      </c>
      <c r="E237" s="972" t="s">
        <v>391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2015</v>
      </c>
      <c r="B238" s="978" t="s">
        <v>1804</v>
      </c>
      <c r="C238" s="964" t="s">
        <v>2212</v>
      </c>
      <c r="D238" s="961">
        <v>45725</v>
      </c>
      <c r="E238" s="880" t="s">
        <v>391</v>
      </c>
      <c r="F238" s="880" t="s">
        <v>391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2094</v>
      </c>
      <c r="C239" s="964" t="s">
        <v>2213</v>
      </c>
      <c r="D239" s="961">
        <v>45735</v>
      </c>
      <c r="E239" s="972" t="s">
        <v>391</v>
      </c>
      <c r="F239" s="972" t="s">
        <v>391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2042</v>
      </c>
      <c r="C240" s="964" t="s">
        <v>2214</v>
      </c>
      <c r="D240" s="961">
        <v>45742</v>
      </c>
      <c r="E240" s="972" t="s">
        <v>391</v>
      </c>
      <c r="F240" s="972" t="s">
        <v>391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2130</v>
      </c>
      <c r="C241" s="1108" t="s">
        <v>2215</v>
      </c>
      <c r="D241" s="961">
        <v>45756</v>
      </c>
      <c r="E241" s="972" t="s">
        <v>391</v>
      </c>
      <c r="F241" s="972" t="s">
        <v>391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415</v>
      </c>
      <c r="C242" s="964" t="s">
        <v>2216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1544</v>
      </c>
      <c r="C243" s="964" t="s">
        <v>2217</v>
      </c>
      <c r="D243" s="961">
        <v>45760</v>
      </c>
      <c r="E243" s="972" t="s">
        <v>391</v>
      </c>
      <c r="F243" s="972" t="s">
        <v>391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1804</v>
      </c>
      <c r="C244" s="964" t="s">
        <v>2218</v>
      </c>
      <c r="D244" s="961">
        <v>45765</v>
      </c>
      <c r="E244" s="972" t="s">
        <v>391</v>
      </c>
      <c r="F244" s="972" t="s">
        <v>391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2094</v>
      </c>
      <c r="C245" s="964" t="s">
        <v>2219</v>
      </c>
      <c r="D245" s="961">
        <v>45772</v>
      </c>
      <c r="E245" s="972" t="s">
        <v>391</v>
      </c>
      <c r="F245" s="972" t="s">
        <v>391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553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47"/>
      <c r="C247" s="801"/>
      <c r="D247" s="801"/>
      <c r="E247" s="801"/>
      <c r="F247" s="801"/>
      <c r="G247" s="801"/>
      <c r="H247" s="801"/>
      <c r="I247" s="423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205" t="s">
        <v>122</v>
      </c>
      <c r="C249" s="1206"/>
      <c r="D249" s="1207" t="s">
        <v>355</v>
      </c>
      <c r="E249" s="958" t="s">
        <v>289</v>
      </c>
      <c r="F249" s="958" t="s">
        <v>215</v>
      </c>
      <c r="G249" s="958" t="s">
        <v>207</v>
      </c>
      <c r="H249" s="958" t="s">
        <v>299</v>
      </c>
      <c r="I249" s="958" t="s">
        <v>302</v>
      </c>
      <c r="J249" s="958" t="s">
        <v>340</v>
      </c>
      <c r="K249" s="195"/>
      <c r="L249" s="883"/>
    </row>
    <row r="250" spans="1:14" s="146" customFormat="1" ht="18" hidden="1" customHeight="1">
      <c r="A250" s="1029"/>
      <c r="B250" s="944" t="s">
        <v>357</v>
      </c>
      <c r="C250" s="944" t="s">
        <v>358</v>
      </c>
      <c r="D250" s="1238"/>
      <c r="E250" s="960" t="s">
        <v>209</v>
      </c>
      <c r="F250" s="959" t="s">
        <v>175</v>
      </c>
      <c r="G250" s="959" t="s">
        <v>443</v>
      </c>
      <c r="H250" s="959" t="s">
        <v>176</v>
      </c>
      <c r="I250" s="959" t="s">
        <v>177</v>
      </c>
      <c r="J250" s="959" t="s">
        <v>177</v>
      </c>
      <c r="K250" s="195"/>
      <c r="L250" s="1049" t="s">
        <v>359</v>
      </c>
    </row>
    <row r="251" spans="1:14" s="146" customFormat="1" ht="24.6" hidden="1" customHeight="1">
      <c r="A251" s="1029"/>
      <c r="B251" s="1167"/>
      <c r="C251" s="1167"/>
      <c r="D251" s="1238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7"/>
      <c r="C252" s="1167"/>
      <c r="D252" s="1238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2175</v>
      </c>
      <c r="B253" s="1167"/>
      <c r="C253" s="1167"/>
      <c r="D253" s="1238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7"/>
      <c r="C254" s="1167"/>
      <c r="D254" s="1238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2176</v>
      </c>
      <c r="B255" s="1167"/>
      <c r="C255" s="1167"/>
      <c r="D255" s="1238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1491</v>
      </c>
      <c r="B256" s="1167"/>
      <c r="C256" s="1167"/>
      <c r="D256" s="1238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2177</v>
      </c>
      <c r="B257" s="1167"/>
      <c r="C257" s="1167"/>
      <c r="D257" s="1238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7"/>
      <c r="C258" s="1167"/>
      <c r="D258" s="1238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2178</v>
      </c>
      <c r="B259" s="1167"/>
      <c r="C259" s="1167"/>
      <c r="D259" s="1238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7"/>
      <c r="C260" s="1167"/>
      <c r="D260" s="1238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2017</v>
      </c>
      <c r="B261" s="1167"/>
      <c r="C261" s="1167"/>
      <c r="D261" s="1238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2179</v>
      </c>
      <c r="B262" s="1167"/>
      <c r="C262" s="1167"/>
      <c r="D262" s="1238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2180</v>
      </c>
      <c r="B263" s="1167"/>
      <c r="C263" s="1167"/>
      <c r="D263" s="1238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7"/>
      <c r="C264" s="1167"/>
      <c r="D264" s="1238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7"/>
      <c r="C265" s="1167"/>
      <c r="D265" s="1238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7"/>
      <c r="C266" s="1167"/>
      <c r="D266" s="1238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7"/>
      <c r="C267" s="1167"/>
      <c r="D267" s="1238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7"/>
      <c r="C268" s="1167"/>
      <c r="D268" s="1238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7"/>
      <c r="C269" s="1167"/>
      <c r="D269" s="1238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7"/>
      <c r="C270" s="1167"/>
      <c r="D270" s="1238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7"/>
      <c r="C271" s="1167"/>
      <c r="D271" s="1238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7"/>
      <c r="C272" s="1167"/>
      <c r="D272" s="1238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2181</v>
      </c>
      <c r="B273" s="1167"/>
      <c r="C273" s="1167"/>
      <c r="D273" s="1238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2065</v>
      </c>
      <c r="B274" s="1167"/>
      <c r="C274" s="1167"/>
      <c r="D274" s="1238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7"/>
      <c r="C275" s="1167"/>
      <c r="D275" s="1238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7"/>
      <c r="C276" s="1167"/>
      <c r="D276" s="1238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7"/>
      <c r="C277" s="1167"/>
      <c r="D277" s="1238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7"/>
      <c r="C278" s="1167"/>
      <c r="D278" s="1238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7"/>
      <c r="C279" s="1167"/>
      <c r="D279" s="1238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7"/>
      <c r="C280" s="1167"/>
      <c r="D280" s="1238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7"/>
      <c r="C281" s="1167"/>
      <c r="D281" s="1238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7"/>
      <c r="C282" s="1167"/>
      <c r="D282" s="1238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7"/>
      <c r="C283" s="1167"/>
      <c r="D283" s="1238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7"/>
      <c r="C284" s="1167"/>
      <c r="D284" s="1238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7"/>
      <c r="C285" s="1167"/>
      <c r="D285" s="1238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7"/>
      <c r="C286" s="1167"/>
      <c r="D286" s="1238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7"/>
      <c r="C287" s="1167"/>
      <c r="D287" s="1238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7"/>
      <c r="C288" s="1167"/>
      <c r="D288" s="1238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7"/>
      <c r="C289" s="1167"/>
      <c r="D289" s="1238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7"/>
      <c r="C290" s="1167"/>
      <c r="D290" s="1238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7"/>
      <c r="C291" s="1167"/>
      <c r="D291" s="1238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7"/>
      <c r="C292" s="1167"/>
      <c r="D292" s="1238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2065</v>
      </c>
      <c r="B293" s="1167"/>
      <c r="C293" s="1167"/>
      <c r="D293" s="1238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7"/>
      <c r="C294" s="1167"/>
      <c r="D294" s="1238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7"/>
      <c r="C295" s="1167"/>
      <c r="D295" s="1238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7"/>
      <c r="C296" s="1167"/>
      <c r="D296" s="1238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7"/>
      <c r="C297" s="1167"/>
      <c r="D297" s="1238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7"/>
      <c r="C298" s="1167"/>
      <c r="D298" s="1238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7"/>
      <c r="C299" s="1167"/>
      <c r="D299" s="1238"/>
      <c r="E299" s="1036" t="s">
        <v>391</v>
      </c>
      <c r="F299" s="1036" t="s">
        <v>391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2035</v>
      </c>
      <c r="B300" s="1167"/>
      <c r="C300" s="1167"/>
      <c r="D300" s="1238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2075</v>
      </c>
      <c r="B301" s="1167"/>
      <c r="C301" s="1167"/>
      <c r="D301" s="1238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7"/>
      <c r="C302" s="1167"/>
      <c r="D302" s="1238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2078</v>
      </c>
      <c r="B303" s="1167"/>
      <c r="C303" s="1167"/>
      <c r="D303" s="1238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2182</v>
      </c>
      <c r="B304" s="1167"/>
      <c r="C304" s="1167"/>
      <c r="D304" s="1238"/>
      <c r="E304" s="1036" t="s">
        <v>391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2035</v>
      </c>
      <c r="B305" s="1167"/>
      <c r="C305" s="1167"/>
      <c r="D305" s="1238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2183</v>
      </c>
      <c r="B306" s="1167"/>
      <c r="C306" s="1167"/>
      <c r="D306" s="1238"/>
      <c r="E306" s="1063" t="s">
        <v>391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2015</v>
      </c>
      <c r="B307" s="1167"/>
      <c r="C307" s="1167"/>
      <c r="D307" s="1238"/>
      <c r="E307" s="823">
        <f>D307+12</f>
        <v>12</v>
      </c>
      <c r="F307" s="880" t="s">
        <v>391</v>
      </c>
      <c r="G307" s="880" t="s">
        <v>391</v>
      </c>
      <c r="H307" s="880" t="s">
        <v>391</v>
      </c>
      <c r="I307" s="880" t="s">
        <v>391</v>
      </c>
      <c r="J307" s="880" t="s">
        <v>391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2042</v>
      </c>
      <c r="B308" s="1167"/>
      <c r="C308" s="1167"/>
      <c r="D308" s="1238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1544</v>
      </c>
      <c r="B309" s="1167"/>
      <c r="C309" s="1167"/>
      <c r="D309" s="1238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7"/>
      <c r="C310" s="1167"/>
      <c r="D310" s="1238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7"/>
      <c r="C311" s="1167"/>
      <c r="D311" s="1238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2015</v>
      </c>
      <c r="B312" s="1167"/>
      <c r="C312" s="1167"/>
      <c r="D312" s="1238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2042</v>
      </c>
      <c r="B313" s="1167"/>
      <c r="C313" s="1167"/>
      <c r="D313" s="1238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1544</v>
      </c>
      <c r="B314" s="1167"/>
      <c r="C314" s="1167"/>
      <c r="D314" s="1238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357</v>
      </c>
      <c r="C315" s="944" t="s">
        <v>358</v>
      </c>
      <c r="D315" s="1208"/>
      <c r="E315" s="1070" t="s">
        <v>219</v>
      </c>
      <c r="F315" s="1070" t="s">
        <v>161</v>
      </c>
      <c r="G315" s="1070" t="s">
        <v>175</v>
      </c>
      <c r="H315" s="1070" t="s">
        <v>443</v>
      </c>
      <c r="I315" s="1070" t="s">
        <v>201</v>
      </c>
      <c r="J315" s="1070" t="s">
        <v>193</v>
      </c>
      <c r="K315" s="195"/>
      <c r="L315" s="1049" t="s">
        <v>496</v>
      </c>
      <c r="M315" s="1049" t="s">
        <v>359</v>
      </c>
      <c r="N315" s="1046" t="s">
        <v>360</v>
      </c>
    </row>
    <row r="316" spans="1:14" s="146" customFormat="1" ht="20.100000000000001" hidden="1" customHeight="1">
      <c r="A316" s="1029"/>
      <c r="B316" s="978" t="s">
        <v>2042</v>
      </c>
      <c r="C316" s="964" t="s">
        <v>2220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2130</v>
      </c>
      <c r="C317" s="964" t="s">
        <v>2221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1544</v>
      </c>
      <c r="B318" s="978" t="s">
        <v>2144</v>
      </c>
      <c r="C318" s="964" t="s">
        <v>2222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55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1804</v>
      </c>
      <c r="C319" s="964" t="s">
        <v>2223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2094</v>
      </c>
      <c r="C320" s="964" t="s">
        <v>2224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2042</v>
      </c>
      <c r="C321" s="964" t="s">
        <v>2225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2130</v>
      </c>
      <c r="C322" s="964" t="s">
        <v>2226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2144</v>
      </c>
      <c r="C323" s="964" t="s">
        <v>2227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1804</v>
      </c>
      <c r="C324" s="964" t="s">
        <v>2228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2094</v>
      </c>
      <c r="C325" s="964" t="s">
        <v>2229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2042</v>
      </c>
      <c r="C326" s="964" t="s">
        <v>2230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2130</v>
      </c>
      <c r="C327" s="964" t="s">
        <v>2231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2144</v>
      </c>
      <c r="C328" s="964" t="s">
        <v>2232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1842</v>
      </c>
      <c r="B329" s="978" t="s">
        <v>1804</v>
      </c>
      <c r="C329" s="964" t="s">
        <v>2233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2094</v>
      </c>
      <c r="C330" s="964" t="s">
        <v>2234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2042</v>
      </c>
      <c r="C331" s="964" t="s">
        <v>2235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2130</v>
      </c>
      <c r="C332" s="964" t="s">
        <v>2236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2144</v>
      </c>
      <c r="C333" s="964" t="s">
        <v>2237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1842</v>
      </c>
      <c r="B334" s="978" t="s">
        <v>1804</v>
      </c>
      <c r="C334" s="964" t="s">
        <v>2238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2094</v>
      </c>
      <c r="C335" s="964" t="s">
        <v>2239</v>
      </c>
      <c r="D335" s="961">
        <v>45919</v>
      </c>
      <c r="E335" s="972" t="s">
        <v>391</v>
      </c>
      <c r="F335" s="972" t="s">
        <v>391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2042</v>
      </c>
      <c r="C336" s="964" t="s">
        <v>2240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2130</v>
      </c>
      <c r="C337" s="964" t="s">
        <v>2241</v>
      </c>
      <c r="D337" s="961">
        <v>45926</v>
      </c>
      <c r="E337" s="972" t="s">
        <v>391</v>
      </c>
      <c r="F337" s="972" t="s">
        <v>391</v>
      </c>
      <c r="G337" s="972" t="s">
        <v>391</v>
      </c>
      <c r="H337" s="972" t="s">
        <v>391</v>
      </c>
      <c r="I337" s="972" t="s">
        <v>391</v>
      </c>
      <c r="J337" s="972" t="s">
        <v>391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2144</v>
      </c>
      <c r="C338" s="964" t="s">
        <v>2242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hidden="1" customHeight="1">
      <c r="A339" s="1029"/>
      <c r="B339" s="978" t="s">
        <v>1804</v>
      </c>
      <c r="C339" s="1061" t="s">
        <v>2243</v>
      </c>
      <c r="D339" s="972" t="s">
        <v>391</v>
      </c>
      <c r="E339" s="823">
        <v>45946</v>
      </c>
      <c r="F339" s="823">
        <f t="shared" si="106"/>
        <v>45948</v>
      </c>
      <c r="G339" s="972" t="s">
        <v>391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hidden="1" customHeight="1">
      <c r="A340" s="1029"/>
      <c r="B340" s="978" t="s">
        <v>2094</v>
      </c>
      <c r="C340" s="964" t="s">
        <v>2244</v>
      </c>
      <c r="D340" s="961">
        <v>45953</v>
      </c>
      <c r="E340" s="823">
        <f t="shared" si="105"/>
        <v>45959</v>
      </c>
      <c r="F340" s="823">
        <f t="shared" si="106"/>
        <v>45961</v>
      </c>
      <c r="G340" s="823">
        <f t="shared" si="107"/>
        <v>45965</v>
      </c>
      <c r="H340" s="823">
        <f t="shared" si="108"/>
        <v>45966</v>
      </c>
      <c r="I340" s="823">
        <f>H340+3</f>
        <v>45969</v>
      </c>
      <c r="J340" s="823">
        <f t="shared" si="93"/>
        <v>45970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hidden="1" customHeight="1">
      <c r="A341" s="1029" t="s">
        <v>2042</v>
      </c>
      <c r="B341" s="978" t="s">
        <v>2130</v>
      </c>
      <c r="C341" s="964" t="s">
        <v>2245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hidden="1" customHeight="1">
      <c r="A342" s="1029" t="s">
        <v>2130</v>
      </c>
      <c r="B342" s="978" t="s">
        <v>2042</v>
      </c>
      <c r="C342" s="964" t="s">
        <v>2246</v>
      </c>
      <c r="D342" s="961">
        <v>45963</v>
      </c>
      <c r="E342" s="823">
        <f t="shared" ref="E342" si="111">D342+8</f>
        <v>45971</v>
      </c>
      <c r="F342" s="823">
        <f t="shared" ref="F342:F350" si="112">E342+2</f>
        <v>45973</v>
      </c>
      <c r="G342" s="823">
        <f t="shared" ref="G342:G350" si="113">F342+4</f>
        <v>45977</v>
      </c>
      <c r="H342" s="823">
        <f t="shared" ref="H342:H350" si="114">G342+1</f>
        <v>45978</v>
      </c>
      <c r="I342" s="823">
        <f t="shared" ref="I342:I350" si="115">H342+3</f>
        <v>45981</v>
      </c>
      <c r="J342" s="823">
        <f t="shared" si="93"/>
        <v>45982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hidden="1" customHeight="1">
      <c r="A343" s="1029" t="s">
        <v>2144</v>
      </c>
      <c r="B343" s="1166" t="s">
        <v>415</v>
      </c>
      <c r="C343" s="964" t="s">
        <v>2247</v>
      </c>
      <c r="D343" s="825">
        <v>45968</v>
      </c>
      <c r="E343" s="825">
        <f t="shared" ref="E342:E350" si="116">D343+6</f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customHeight="1">
      <c r="A344" s="1029" t="s">
        <v>2248</v>
      </c>
      <c r="B344" s="1130" t="s">
        <v>1804</v>
      </c>
      <c r="C344" s="964" t="s">
        <v>2249</v>
      </c>
      <c r="D344" s="961">
        <v>45975</v>
      </c>
      <c r="E344" s="972" t="s">
        <v>391</v>
      </c>
      <c r="F344" s="972" t="s">
        <v>391</v>
      </c>
      <c r="G344" s="823">
        <v>45980</v>
      </c>
      <c r="H344" s="823">
        <f t="shared" si="114"/>
        <v>45981</v>
      </c>
      <c r="I344" s="823">
        <f t="shared" si="115"/>
        <v>45984</v>
      </c>
      <c r="J344" s="823">
        <f t="shared" si="93"/>
        <v>45985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customHeight="1">
      <c r="A345" s="1029" t="s">
        <v>2130</v>
      </c>
      <c r="B345" s="1130" t="s">
        <v>2094</v>
      </c>
      <c r="C345" s="964" t="s">
        <v>2250</v>
      </c>
      <c r="D345" s="961">
        <v>45982</v>
      </c>
      <c r="E345" s="823">
        <f>D345+6</f>
        <v>45988</v>
      </c>
      <c r="F345" s="823">
        <f t="shared" si="112"/>
        <v>45990</v>
      </c>
      <c r="G345" s="823">
        <f t="shared" si="113"/>
        <v>45994</v>
      </c>
      <c r="H345" s="823">
        <f t="shared" si="114"/>
        <v>45995</v>
      </c>
      <c r="I345" s="823">
        <f t="shared" si="115"/>
        <v>45998</v>
      </c>
      <c r="J345" s="823">
        <f t="shared" si="93"/>
        <v>45999</v>
      </c>
      <c r="K345" s="195"/>
      <c r="L345" s="758">
        <v>45982</v>
      </c>
      <c r="M345" s="758">
        <v>45983</v>
      </c>
      <c r="N345" s="616">
        <f t="shared" si="110"/>
        <v>47</v>
      </c>
    </row>
    <row r="346" spans="1:14" s="146" customFormat="1" ht="20.100000000000001" customHeight="1">
      <c r="A346" s="1029"/>
      <c r="B346" s="1130" t="s">
        <v>2170</v>
      </c>
      <c r="C346" s="964" t="s">
        <v>2251</v>
      </c>
      <c r="D346" s="961">
        <v>45987</v>
      </c>
      <c r="E346" s="823">
        <f t="shared" ref="E345:E355" si="117">D346+8</f>
        <v>45995</v>
      </c>
      <c r="F346" s="823">
        <f t="shared" si="112"/>
        <v>45997</v>
      </c>
      <c r="G346" s="823">
        <f t="shared" si="113"/>
        <v>46001</v>
      </c>
      <c r="H346" s="823">
        <f t="shared" si="114"/>
        <v>46002</v>
      </c>
      <c r="I346" s="823">
        <f t="shared" si="115"/>
        <v>46005</v>
      </c>
      <c r="J346" s="823">
        <f t="shared" si="93"/>
        <v>46006</v>
      </c>
      <c r="K346" s="195"/>
      <c r="L346" s="758">
        <v>45987</v>
      </c>
      <c r="M346" s="758">
        <v>45988</v>
      </c>
      <c r="N346" s="616">
        <f t="shared" si="110"/>
        <v>48</v>
      </c>
    </row>
    <row r="347" spans="1:14" s="146" customFormat="1" ht="20.100000000000001" customHeight="1">
      <c r="A347" s="1029" t="s">
        <v>2252</v>
      </c>
      <c r="B347" s="1130" t="s">
        <v>2253</v>
      </c>
      <c r="C347" s="964" t="s">
        <v>2254</v>
      </c>
      <c r="D347" s="961">
        <v>45994</v>
      </c>
      <c r="E347" s="823">
        <f t="shared" si="117"/>
        <v>46002</v>
      </c>
      <c r="F347" s="823">
        <f t="shared" si="112"/>
        <v>46004</v>
      </c>
      <c r="G347" s="823">
        <f t="shared" si="113"/>
        <v>46008</v>
      </c>
      <c r="H347" s="823">
        <f t="shared" si="114"/>
        <v>46009</v>
      </c>
      <c r="I347" s="823">
        <f t="shared" si="115"/>
        <v>46012</v>
      </c>
      <c r="J347" s="823">
        <f t="shared" si="93"/>
        <v>46013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customHeight="1">
      <c r="A348" s="1029" t="s">
        <v>2255</v>
      </c>
      <c r="B348" s="1166" t="s">
        <v>2167</v>
      </c>
      <c r="C348" s="964" t="s">
        <v>2256</v>
      </c>
      <c r="D348" s="961">
        <v>46001</v>
      </c>
      <c r="E348" s="823">
        <f t="shared" si="117"/>
        <v>46009</v>
      </c>
      <c r="F348" s="823">
        <f t="shared" si="112"/>
        <v>46011</v>
      </c>
      <c r="G348" s="823">
        <f t="shared" si="113"/>
        <v>46015</v>
      </c>
      <c r="H348" s="823">
        <f t="shared" si="114"/>
        <v>46016</v>
      </c>
      <c r="I348" s="823">
        <f t="shared" si="115"/>
        <v>46019</v>
      </c>
      <c r="J348" s="823">
        <f t="shared" si="93"/>
        <v>46020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customHeight="1">
      <c r="A349" s="1029" t="s">
        <v>2130</v>
      </c>
      <c r="B349" s="1130" t="s">
        <v>2248</v>
      </c>
      <c r="C349" s="964" t="s">
        <v>2257</v>
      </c>
      <c r="D349" s="961">
        <v>46008</v>
      </c>
      <c r="E349" s="823">
        <f t="shared" si="117"/>
        <v>46016</v>
      </c>
      <c r="F349" s="823">
        <f t="shared" si="112"/>
        <v>46018</v>
      </c>
      <c r="G349" s="823">
        <f t="shared" si="113"/>
        <v>46022</v>
      </c>
      <c r="H349" s="823">
        <f t="shared" si="114"/>
        <v>46023</v>
      </c>
      <c r="I349" s="823">
        <f t="shared" si="115"/>
        <v>46026</v>
      </c>
      <c r="J349" s="823">
        <f t="shared" si="93"/>
        <v>46027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customHeight="1">
      <c r="A350" s="1029"/>
      <c r="B350" s="1130" t="s">
        <v>2042</v>
      </c>
      <c r="C350" s="964" t="s">
        <v>2258</v>
      </c>
      <c r="D350" s="961">
        <v>46015</v>
      </c>
      <c r="E350" s="823">
        <f t="shared" si="117"/>
        <v>46023</v>
      </c>
      <c r="F350" s="823">
        <f t="shared" si="112"/>
        <v>46025</v>
      </c>
      <c r="G350" s="823">
        <f t="shared" si="113"/>
        <v>46029</v>
      </c>
      <c r="H350" s="823">
        <f t="shared" si="114"/>
        <v>46030</v>
      </c>
      <c r="I350" s="823">
        <f t="shared" si="115"/>
        <v>46033</v>
      </c>
      <c r="J350" s="823">
        <f t="shared" si="93"/>
        <v>46034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 t="s">
        <v>2259</v>
      </c>
      <c r="B351" s="1130" t="s">
        <v>2253</v>
      </c>
      <c r="C351" s="964" t="s">
        <v>2260</v>
      </c>
      <c r="D351" s="961">
        <v>46022</v>
      </c>
      <c r="E351" s="823">
        <f t="shared" si="117"/>
        <v>46030</v>
      </c>
      <c r="F351" s="823">
        <f t="shared" ref="F351" si="118">E351+2</f>
        <v>46032</v>
      </c>
      <c r="G351" s="823">
        <f t="shared" ref="G351" si="119">F351+4</f>
        <v>46036</v>
      </c>
      <c r="H351" s="823">
        <f t="shared" ref="H351" si="120">G351+1</f>
        <v>46037</v>
      </c>
      <c r="I351" s="823">
        <f t="shared" ref="I351" si="121">H351+3</f>
        <v>46040</v>
      </c>
      <c r="J351" s="823">
        <f t="shared" ref="J351" si="122">I351+1</f>
        <v>46041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3">WEEKNUM(M351)</f>
        <v>1</v>
      </c>
    </row>
    <row r="352" spans="1:14" s="146" customFormat="1" ht="20.100000000000001" customHeight="1">
      <c r="A352" s="1029"/>
      <c r="B352" s="1130" t="s">
        <v>2261</v>
      </c>
      <c r="C352" s="964" t="s">
        <v>2262</v>
      </c>
      <c r="D352" s="961">
        <v>46029</v>
      </c>
      <c r="E352" s="823">
        <f t="shared" si="117"/>
        <v>46037</v>
      </c>
      <c r="F352" s="823">
        <f t="shared" ref="F352:F355" si="124">E352+2</f>
        <v>46039</v>
      </c>
      <c r="G352" s="823">
        <f t="shared" ref="G352:G355" si="125">F352+4</f>
        <v>46043</v>
      </c>
      <c r="H352" s="823">
        <f t="shared" ref="H352:H355" si="126">G352+1</f>
        <v>46044</v>
      </c>
      <c r="I352" s="823">
        <f t="shared" ref="I352:I355" si="127">H352+3</f>
        <v>46047</v>
      </c>
      <c r="J352" s="823">
        <f t="shared" ref="J352:J355" si="128">I352+1</f>
        <v>46048</v>
      </c>
      <c r="K352" s="195"/>
      <c r="L352" s="758">
        <f t="shared" si="94"/>
        <v>46029</v>
      </c>
      <c r="M352" s="758">
        <f t="shared" si="94"/>
        <v>46030</v>
      </c>
      <c r="N352" s="616">
        <f t="shared" ref="N352:N355" si="129">WEEKNUM(M352)</f>
        <v>2</v>
      </c>
    </row>
    <row r="353" spans="1:15" s="146" customFormat="1" ht="20.100000000000001" customHeight="1">
      <c r="A353" s="1029"/>
      <c r="B353" s="1130" t="s">
        <v>2248</v>
      </c>
      <c r="C353" s="964" t="s">
        <v>2263</v>
      </c>
      <c r="D353" s="961">
        <v>46036</v>
      </c>
      <c r="E353" s="823">
        <f t="shared" si="117"/>
        <v>46044</v>
      </c>
      <c r="F353" s="823">
        <f t="shared" si="124"/>
        <v>46046</v>
      </c>
      <c r="G353" s="823">
        <f t="shared" si="125"/>
        <v>46050</v>
      </c>
      <c r="H353" s="823">
        <f t="shared" si="126"/>
        <v>46051</v>
      </c>
      <c r="I353" s="823">
        <f t="shared" si="127"/>
        <v>46054</v>
      </c>
      <c r="J353" s="823">
        <f t="shared" si="128"/>
        <v>46055</v>
      </c>
      <c r="K353" s="195"/>
      <c r="L353" s="758">
        <f t="shared" si="94"/>
        <v>46036</v>
      </c>
      <c r="M353" s="758">
        <f t="shared" si="94"/>
        <v>46037</v>
      </c>
      <c r="N353" s="616">
        <f t="shared" si="129"/>
        <v>3</v>
      </c>
    </row>
    <row r="354" spans="1:15" s="146" customFormat="1" ht="20.100000000000001" customHeight="1">
      <c r="A354" s="1029"/>
      <c r="B354" s="1130" t="s">
        <v>2170</v>
      </c>
      <c r="C354" s="964" t="s">
        <v>2264</v>
      </c>
      <c r="D354" s="961">
        <v>46043</v>
      </c>
      <c r="E354" s="823">
        <f t="shared" si="117"/>
        <v>46051</v>
      </c>
      <c r="F354" s="823">
        <f t="shared" si="124"/>
        <v>46053</v>
      </c>
      <c r="G354" s="823">
        <f t="shared" si="125"/>
        <v>46057</v>
      </c>
      <c r="H354" s="823">
        <f t="shared" si="126"/>
        <v>46058</v>
      </c>
      <c r="I354" s="823">
        <f t="shared" si="127"/>
        <v>46061</v>
      </c>
      <c r="J354" s="823">
        <f t="shared" si="128"/>
        <v>46062</v>
      </c>
      <c r="K354" s="195"/>
      <c r="L354" s="758">
        <f t="shared" si="94"/>
        <v>46043</v>
      </c>
      <c r="M354" s="758">
        <f t="shared" si="94"/>
        <v>46044</v>
      </c>
      <c r="N354" s="616">
        <f t="shared" si="129"/>
        <v>4</v>
      </c>
    </row>
    <row r="355" spans="1:15" s="146" customFormat="1" ht="20.100000000000001" customHeight="1">
      <c r="A355" s="1029"/>
      <c r="B355" s="1130" t="s">
        <v>2253</v>
      </c>
      <c r="C355" s="964" t="s">
        <v>2265</v>
      </c>
      <c r="D355" s="961">
        <v>46050</v>
      </c>
      <c r="E355" s="823">
        <f t="shared" si="117"/>
        <v>46058</v>
      </c>
      <c r="F355" s="823">
        <f t="shared" si="124"/>
        <v>46060</v>
      </c>
      <c r="G355" s="823">
        <f t="shared" si="125"/>
        <v>46064</v>
      </c>
      <c r="H355" s="823">
        <f t="shared" si="126"/>
        <v>46065</v>
      </c>
      <c r="I355" s="823">
        <f>H355+3</f>
        <v>46068</v>
      </c>
      <c r="J355" s="823">
        <f>I355+1</f>
        <v>46069</v>
      </c>
      <c r="K355" s="195"/>
      <c r="L355" s="758">
        <f t="shared" si="94"/>
        <v>46050</v>
      </c>
      <c r="M355" s="758">
        <f t="shared" si="94"/>
        <v>46051</v>
      </c>
      <c r="N355" s="616">
        <f t="shared" si="129"/>
        <v>5</v>
      </c>
    </row>
    <row r="356" spans="1:15" s="146" customFormat="1" ht="20.100000000000001" customHeight="1">
      <c r="A356" s="1029"/>
      <c r="B356" s="147" t="s">
        <v>553</v>
      </c>
      <c r="C356" s="764"/>
      <c r="D356" s="801"/>
      <c r="E356" s="1095"/>
      <c r="F356" s="1095"/>
      <c r="G356" s="801"/>
      <c r="H356" s="801"/>
      <c r="I356" s="801"/>
      <c r="J356" s="801"/>
      <c r="K356" s="801"/>
      <c r="L356" s="195"/>
      <c r="M356" s="764"/>
    </row>
    <row r="357" spans="1:15" s="159" customFormat="1" ht="18" customHeight="1">
      <c r="A357" s="1029"/>
      <c r="B357" s="192"/>
      <c r="C357" s="193"/>
      <c r="D357" s="193"/>
      <c r="E357" s="194"/>
      <c r="F357" s="195"/>
      <c r="G357" s="195"/>
      <c r="H357" s="193"/>
      <c r="I357" s="193"/>
      <c r="J357" s="195"/>
      <c r="K357" s="195"/>
      <c r="L357" s="195"/>
      <c r="M357" s="331"/>
      <c r="N357" s="196"/>
    </row>
    <row r="358" spans="1:15" s="159" customFormat="1" ht="18" customHeight="1">
      <c r="A358" s="1029"/>
      <c r="B358" s="197"/>
      <c r="C358" s="193"/>
      <c r="D358" s="198"/>
      <c r="E358" s="199"/>
      <c r="F358" s="197"/>
      <c r="G358" s="193"/>
      <c r="H358" s="198"/>
      <c r="I358" s="193"/>
      <c r="J358" s="197"/>
      <c r="K358" s="193"/>
      <c r="L358" s="198"/>
      <c r="M358" s="331"/>
      <c r="N358" s="196"/>
    </row>
    <row r="359" spans="1:15" s="147" customFormat="1" ht="18.75" customHeight="1">
      <c r="B359" s="896"/>
      <c r="C359" s="897"/>
      <c r="D359" s="898"/>
      <c r="E359" s="899"/>
      <c r="F359" s="900"/>
      <c r="G359" s="901"/>
      <c r="H359" s="902"/>
    </row>
    <row r="360" spans="1:15" s="147" customFormat="1" ht="18.75" customHeight="1">
      <c r="B360" s="778" t="s">
        <v>554</v>
      </c>
      <c r="C360" s="145"/>
      <c r="D360" s="147" t="s">
        <v>555</v>
      </c>
      <c r="G360" s="147" t="s">
        <v>556</v>
      </c>
      <c r="H360" s="779"/>
    </row>
    <row r="361" spans="1:15" s="147" customFormat="1" ht="18.75" customHeight="1">
      <c r="B361" s="780" t="s">
        <v>557</v>
      </c>
      <c r="C361" s="1098" t="s">
        <v>558</v>
      </c>
      <c r="D361" s="133" t="s">
        <v>559</v>
      </c>
      <c r="F361" s="1098" t="s">
        <v>560</v>
      </c>
      <c r="G361" s="145" t="s">
        <v>561</v>
      </c>
      <c r="H361" s="1099" t="s">
        <v>562</v>
      </c>
    </row>
    <row r="362" spans="1:15" s="147" customFormat="1" ht="18.75" customHeight="1">
      <c r="B362" s="780" t="s">
        <v>563</v>
      </c>
      <c r="C362" s="1098" t="s">
        <v>564</v>
      </c>
      <c r="D362" s="133" t="s">
        <v>565</v>
      </c>
      <c r="E362" s="148" t="s">
        <v>566</v>
      </c>
      <c r="F362" s="1100" t="s">
        <v>567</v>
      </c>
      <c r="G362" s="145" t="s">
        <v>568</v>
      </c>
      <c r="H362" s="1099" t="s">
        <v>569</v>
      </c>
    </row>
    <row r="363" spans="1:15" s="147" customFormat="1" ht="18.75" customHeight="1">
      <c r="B363" s="783" t="s">
        <v>570</v>
      </c>
      <c r="C363" s="1101" t="s">
        <v>571</v>
      </c>
      <c r="D363" s="133" t="s">
        <v>572</v>
      </c>
      <c r="E363" s="148" t="s">
        <v>573</v>
      </c>
      <c r="F363" s="1100" t="s">
        <v>574</v>
      </c>
      <c r="G363" s="588" t="s">
        <v>575</v>
      </c>
      <c r="H363" s="1102" t="s">
        <v>576</v>
      </c>
    </row>
    <row r="364" spans="1:15" s="147" customFormat="1" ht="18.75" customHeight="1">
      <c r="B364" s="783" t="s">
        <v>577</v>
      </c>
      <c r="C364" s="1101" t="s">
        <v>578</v>
      </c>
      <c r="D364" s="133" t="s">
        <v>579</v>
      </c>
      <c r="E364" s="148" t="s">
        <v>580</v>
      </c>
      <c r="F364" s="1100" t="s">
        <v>581</v>
      </c>
      <c r="G364" s="588" t="s">
        <v>582</v>
      </c>
      <c r="H364" s="1102" t="s">
        <v>583</v>
      </c>
      <c r="N364" s="149"/>
      <c r="O364" s="149"/>
    </row>
    <row r="365" spans="1:15" s="147" customFormat="1" ht="18.75" customHeight="1">
      <c r="B365" s="783" t="s">
        <v>827</v>
      </c>
      <c r="C365" s="1101" t="s">
        <v>585</v>
      </c>
      <c r="D365" s="133" t="s">
        <v>586</v>
      </c>
      <c r="E365" s="148" t="s">
        <v>587</v>
      </c>
      <c r="F365" s="1100" t="s">
        <v>588</v>
      </c>
      <c r="G365" s="588" t="s">
        <v>589</v>
      </c>
      <c r="H365" s="1102" t="s">
        <v>590</v>
      </c>
      <c r="N365" s="149"/>
      <c r="O365" s="149"/>
    </row>
    <row r="366" spans="1:15" s="147" customFormat="1" ht="18.75" customHeight="1">
      <c r="B366" s="783" t="s">
        <v>591</v>
      </c>
      <c r="C366" s="1101" t="s">
        <v>592</v>
      </c>
      <c r="D366" s="133" t="s">
        <v>593</v>
      </c>
      <c r="E366" s="148" t="s">
        <v>594</v>
      </c>
      <c r="F366" s="1100" t="s">
        <v>595</v>
      </c>
      <c r="G366" s="588" t="s">
        <v>596</v>
      </c>
      <c r="H366" s="1102" t="s">
        <v>597</v>
      </c>
      <c r="N366" s="149"/>
      <c r="O366" s="149"/>
    </row>
    <row r="367" spans="1:15" s="147" customFormat="1" ht="18.75" customHeight="1">
      <c r="B367" s="783" t="s">
        <v>598</v>
      </c>
      <c r="C367" s="1101" t="s">
        <v>599</v>
      </c>
      <c r="D367" s="133" t="s">
        <v>600</v>
      </c>
      <c r="E367" s="148" t="s">
        <v>601</v>
      </c>
      <c r="F367" s="1098" t="s">
        <v>602</v>
      </c>
      <c r="G367" s="588" t="s">
        <v>603</v>
      </c>
      <c r="H367" s="787" t="s">
        <v>604</v>
      </c>
      <c r="N367" s="149"/>
      <c r="O367" s="149"/>
    </row>
    <row r="368" spans="1:15" ht="18.75" customHeight="1">
      <c r="A368" s="1033"/>
      <c r="B368" s="783" t="s">
        <v>605</v>
      </c>
      <c r="C368" s="1101" t="s">
        <v>606</v>
      </c>
      <c r="D368" s="133"/>
      <c r="F368" s="588"/>
      <c r="G368" s="147"/>
      <c r="H368" s="788"/>
      <c r="L368" s="149"/>
      <c r="M368" s="149"/>
    </row>
    <row r="369" spans="1:13" ht="18" customHeight="1">
      <c r="A369" s="1033"/>
      <c r="B369" s="1103"/>
      <c r="C369" s="791"/>
      <c r="D369" s="791"/>
      <c r="E369" s="791"/>
      <c r="F369" s="791"/>
      <c r="G369" s="791"/>
      <c r="H369" s="1104"/>
      <c r="L369" s="149"/>
      <c r="M369" s="149"/>
    </row>
  </sheetData>
  <mergeCells count="11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</mergeCells>
  <phoneticPr fontId="81" type="noConversion"/>
  <hyperlinks>
    <hyperlink ref="I2" location="HOME!Print_Area" display="HOME" xr:uid="{5519DD82-F8FB-49CE-8F98-77F6EC7F22B6}"/>
    <hyperlink ref="H361" r:id="rId1" xr:uid="{7C5D52B2-D0A4-4B33-AA0A-437C8119E90C}"/>
    <hyperlink ref="C361" r:id="rId2" xr:uid="{DA7791B7-A3D3-4958-BC53-1C7AF3436EF4}"/>
    <hyperlink ref="H366" r:id="rId3" xr:uid="{7926A36D-BACF-4B21-836E-0D19DF2269E1}"/>
    <hyperlink ref="H365" r:id="rId4" xr:uid="{F6B2DA88-F549-4A48-88C6-E0BA9FDE42C7}"/>
    <hyperlink ref="C364" r:id="rId5" xr:uid="{9AA533EC-9D72-40C5-9F80-0C332E73E299}"/>
    <hyperlink ref="C362" r:id="rId6" xr:uid="{25FE33F1-7042-4F4D-B912-C3F800A19A9B}"/>
    <hyperlink ref="C368" r:id="rId7" xr:uid="{140D853C-0648-477B-9404-FDC585C168E0}"/>
    <hyperlink ref="H364" r:id="rId8" xr:uid="{525E65B3-45E8-40A5-9ED4-F9495A3EFA6A}"/>
    <hyperlink ref="H367" r:id="rId9" xr:uid="{81505327-2F93-48D9-B879-F6A4FB9B93F8}"/>
    <hyperlink ref="F361" r:id="rId10" xr:uid="{15183594-9661-4D20-8164-80A5B86F9BE6}"/>
    <hyperlink ref="F366" r:id="rId11" xr:uid="{E2622EFF-E554-4ACF-B78B-2DAE3DC58B86}"/>
    <hyperlink ref="F362" r:id="rId12" xr:uid="{56945F7D-DDCF-47D3-AF20-B5C592CA5B92}"/>
    <hyperlink ref="F363" r:id="rId13" xr:uid="{D5977FCA-146C-4BA6-9EEF-FF2DC9D38A7D}"/>
    <hyperlink ref="F364" r:id="rId14" xr:uid="{2927B5BA-3DB4-4E97-9225-513DCE2DE5E3}"/>
    <hyperlink ref="F365" r:id="rId15" xr:uid="{FB9E2600-873D-4B5D-A736-673F92074512}"/>
    <hyperlink ref="H362" r:id="rId16" xr:uid="{40D05224-292A-4645-BFCD-95FCC5311993}"/>
    <hyperlink ref="H363" r:id="rId17" xr:uid="{8BDB82AB-06F7-4045-9E6E-45C2FF6EED09}"/>
    <hyperlink ref="F367" r:id="rId18" xr:uid="{B9C21DD5-C3AA-43F0-9764-D0F96B366245}"/>
    <hyperlink ref="C363" r:id="rId19" xr:uid="{E964FEE8-E0AB-47AA-B0DA-72CEF81E9A4B}"/>
    <hyperlink ref="C365" r:id="rId20" xr:uid="{8B9FAA90-9975-45BE-A52C-DB432E2C7E27}"/>
    <hyperlink ref="C366" r:id="rId21" xr:uid="{0F1F9B38-34B3-45E2-9A65-0EE554C1708B}"/>
    <hyperlink ref="C367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26"/>
  <sheetViews>
    <sheetView showGridLines="0" zoomScaleNormal="100" zoomScaleSheetLayoutView="75" workbookViewId="0">
      <selection activeCell="F151" sqref="F151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210" t="s">
        <v>116</v>
      </c>
      <c r="C2" s="1210"/>
      <c r="D2" s="1210"/>
      <c r="E2" s="1210"/>
      <c r="F2" s="1210"/>
      <c r="G2" s="1210"/>
      <c r="I2" s="956" t="s">
        <v>352</v>
      </c>
      <c r="J2" s="1169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42" t="s">
        <v>123</v>
      </c>
      <c r="C4" s="1243"/>
      <c r="D4" s="1243"/>
      <c r="E4" s="1243"/>
      <c r="F4" s="1243"/>
      <c r="G4" s="1244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203" t="s">
        <v>353</v>
      </c>
      <c r="C6" s="1203"/>
      <c r="D6" s="1203"/>
      <c r="E6" s="1203"/>
      <c r="F6" s="1203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205" t="s">
        <v>123</v>
      </c>
      <c r="C8" s="1206"/>
      <c r="D8" s="1245" t="s">
        <v>355</v>
      </c>
      <c r="E8" s="941" t="s">
        <v>195</v>
      </c>
      <c r="F8" s="941" t="s">
        <v>204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357</v>
      </c>
      <c r="C9" s="944" t="s">
        <v>358</v>
      </c>
      <c r="D9" s="1246"/>
      <c r="E9" s="965" t="s">
        <v>145</v>
      </c>
      <c r="F9" s="965" t="s">
        <v>184</v>
      </c>
      <c r="G9" s="801"/>
      <c r="H9" s="1049" t="s">
        <v>496</v>
      </c>
      <c r="I9" s="1049" t="s">
        <v>359</v>
      </c>
      <c r="J9" s="943" t="s">
        <v>445</v>
      </c>
      <c r="K9" s="801"/>
      <c r="L9" s="820"/>
    </row>
    <row r="10" spans="1:12" s="146" customFormat="1" ht="20.25" hidden="1" customHeight="1">
      <c r="A10" s="1029"/>
      <c r="B10" s="821" t="s">
        <v>1485</v>
      </c>
      <c r="C10" s="845" t="s">
        <v>2012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1770</v>
      </c>
      <c r="C11" s="845" t="s">
        <v>2013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428</v>
      </c>
      <c r="C12" s="802" t="s">
        <v>2014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2015</v>
      </c>
      <c r="C13" s="802" t="s">
        <v>2016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2017</v>
      </c>
      <c r="B14" s="821" t="s">
        <v>1485</v>
      </c>
      <c r="C14" s="802" t="s">
        <v>2018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1491</v>
      </c>
      <c r="B15" s="821" t="s">
        <v>1796</v>
      </c>
      <c r="C15" s="802" t="s">
        <v>2019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2020</v>
      </c>
      <c r="B16" s="821" t="s">
        <v>2021</v>
      </c>
      <c r="C16" s="802" t="s">
        <v>2022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1770</v>
      </c>
      <c r="C17" s="802" t="s">
        <v>2023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2015</v>
      </c>
      <c r="C18" s="802" t="s">
        <v>2024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2017</v>
      </c>
      <c r="B19" s="844" t="s">
        <v>1485</v>
      </c>
      <c r="C19" s="802" t="s">
        <v>2025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2026</v>
      </c>
      <c r="B20" s="821" t="s">
        <v>369</v>
      </c>
      <c r="C20" s="802" t="s">
        <v>2027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2020</v>
      </c>
      <c r="B21" s="844" t="s">
        <v>688</v>
      </c>
      <c r="C21" s="802" t="s">
        <v>2028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1770</v>
      </c>
      <c r="C22" s="802" t="s">
        <v>2029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2015</v>
      </c>
      <c r="C23" s="802" t="s">
        <v>2030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1485</v>
      </c>
      <c r="C24" s="802" t="s">
        <v>2031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2032</v>
      </c>
      <c r="B25" s="844" t="s">
        <v>2033</v>
      </c>
      <c r="C25" s="802" t="s">
        <v>2034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2035</v>
      </c>
      <c r="C26" s="802" t="s">
        <v>2036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1770</v>
      </c>
      <c r="C27" s="802" t="s">
        <v>2037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2015</v>
      </c>
      <c r="C28" s="802" t="s">
        <v>2038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2039</v>
      </c>
      <c r="B29" s="844" t="s">
        <v>2033</v>
      </c>
      <c r="C29" s="802" t="s">
        <v>2040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2041</v>
      </c>
      <c r="B30" s="821" t="s">
        <v>2042</v>
      </c>
      <c r="C30" s="802" t="s">
        <v>2043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2035</v>
      </c>
      <c r="C31" s="802" t="s">
        <v>2044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1770</v>
      </c>
      <c r="C32" s="802" t="s">
        <v>2045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2015</v>
      </c>
      <c r="C33" s="802" t="s">
        <v>2046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2033</v>
      </c>
      <c r="C34" s="802" t="s">
        <v>2047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2042</v>
      </c>
      <c r="C35" s="802" t="s">
        <v>2049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2035</v>
      </c>
      <c r="C36" s="802" t="s">
        <v>2050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1770</v>
      </c>
      <c r="C37" s="802" t="s">
        <v>2051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2015</v>
      </c>
      <c r="C38" s="802" t="s">
        <v>2052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2033</v>
      </c>
      <c r="C39" s="802" t="s">
        <v>2053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2054</v>
      </c>
      <c r="B40" s="741" t="s">
        <v>2055</v>
      </c>
      <c r="C40" s="732" t="s">
        <v>2056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2035</v>
      </c>
      <c r="C41" s="802" t="s">
        <v>2057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1770</v>
      </c>
      <c r="C42" s="802" t="s">
        <v>2058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2015</v>
      </c>
      <c r="C43" s="802" t="s">
        <v>2059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2033</v>
      </c>
      <c r="C44" s="802" t="s">
        <v>2060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2042</v>
      </c>
      <c r="C45" s="802" t="s">
        <v>2061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2035</v>
      </c>
      <c r="C46" s="802" t="s">
        <v>2062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1770</v>
      </c>
      <c r="C47" s="802" t="s">
        <v>2063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2015</v>
      </c>
      <c r="C48" s="802" t="s">
        <v>2064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2065</v>
      </c>
      <c r="B49" s="844" t="s">
        <v>2066</v>
      </c>
      <c r="C49" s="802" t="s">
        <v>2067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2042</v>
      </c>
      <c r="C50" s="953" t="s">
        <v>2068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2035</v>
      </c>
      <c r="C51" s="953" t="s">
        <v>2069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1770</v>
      </c>
      <c r="C52" s="955" t="s">
        <v>2070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2015</v>
      </c>
      <c r="C53" s="953" t="s">
        <v>2071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2066</v>
      </c>
      <c r="C54" s="953" t="s">
        <v>2072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2042</v>
      </c>
      <c r="C55" s="953" t="s">
        <v>2073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2035</v>
      </c>
      <c r="C56" s="955" t="s">
        <v>2074</v>
      </c>
      <c r="D56" s="953">
        <v>45419</v>
      </c>
      <c r="E56" s="1044" t="s">
        <v>391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2075</v>
      </c>
      <c r="B57" s="1053" t="s">
        <v>415</v>
      </c>
      <c r="C57" s="955" t="s">
        <v>2076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2015</v>
      </c>
      <c r="C58" s="955" t="s">
        <v>2077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2078</v>
      </c>
      <c r="B59" s="1027" t="s">
        <v>391</v>
      </c>
      <c r="C59" s="955" t="s">
        <v>2079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2080</v>
      </c>
      <c r="B60" s="978" t="s">
        <v>2042</v>
      </c>
      <c r="C60" s="955" t="s">
        <v>2081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2035</v>
      </c>
      <c r="B61" s="978" t="s">
        <v>2082</v>
      </c>
      <c r="C61" s="955" t="s">
        <v>2083</v>
      </c>
      <c r="D61" s="953">
        <v>45453</v>
      </c>
      <c r="E61" s="1036" t="s">
        <v>391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2075</v>
      </c>
      <c r="B62" s="978" t="s">
        <v>2035</v>
      </c>
      <c r="C62" s="955" t="s">
        <v>2084</v>
      </c>
      <c r="D62" s="953">
        <v>45463</v>
      </c>
      <c r="E62" s="1036" t="s">
        <v>391</v>
      </c>
      <c r="F62" s="1036" t="s">
        <v>391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2015</v>
      </c>
      <c r="B63" s="978" t="s">
        <v>1544</v>
      </c>
      <c r="C63" s="955" t="s">
        <v>2085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2086</v>
      </c>
      <c r="B64" s="978" t="s">
        <v>2015</v>
      </c>
      <c r="C64" s="955" t="s">
        <v>2087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2080</v>
      </c>
      <c r="B65" s="978" t="s">
        <v>2042</v>
      </c>
      <c r="C65" s="955" t="s">
        <v>2088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2035</v>
      </c>
      <c r="B66" s="978" t="s">
        <v>2082</v>
      </c>
      <c r="C66" s="955" t="s">
        <v>2089</v>
      </c>
      <c r="D66" s="953">
        <v>45490</v>
      </c>
      <c r="E66" s="880" t="s">
        <v>391</v>
      </c>
      <c r="F66" s="880" t="s">
        <v>391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2075</v>
      </c>
      <c r="B67" s="978" t="s">
        <v>2090</v>
      </c>
      <c r="C67" s="955" t="s">
        <v>2091</v>
      </c>
      <c r="D67" s="880" t="s">
        <v>391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2015</v>
      </c>
      <c r="B68" s="978" t="s">
        <v>1544</v>
      </c>
      <c r="C68" s="955" t="s">
        <v>2092</v>
      </c>
      <c r="D68" s="880" t="s">
        <v>391</v>
      </c>
      <c r="E68" s="880" t="s">
        <v>391</v>
      </c>
      <c r="F68" s="880" t="s">
        <v>391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2015</v>
      </c>
      <c r="C69" s="955" t="s">
        <v>2093</v>
      </c>
      <c r="D69" s="880" t="s">
        <v>391</v>
      </c>
      <c r="E69" s="880" t="s">
        <v>391</v>
      </c>
      <c r="F69" s="880" t="s">
        <v>391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2042</v>
      </c>
      <c r="B70" s="978" t="s">
        <v>2094</v>
      </c>
      <c r="C70" s="955" t="s">
        <v>2095</v>
      </c>
      <c r="D70" s="953">
        <v>45519</v>
      </c>
      <c r="E70" s="880" t="s">
        <v>391</v>
      </c>
      <c r="F70" s="880" t="s">
        <v>391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2096</v>
      </c>
      <c r="B71" s="978" t="s">
        <v>2042</v>
      </c>
      <c r="C71" s="955" t="s">
        <v>2097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2090</v>
      </c>
      <c r="B72" s="978" t="s">
        <v>2098</v>
      </c>
      <c r="C72" s="955" t="s">
        <v>2099</v>
      </c>
      <c r="D72" s="880" t="s">
        <v>391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2015</v>
      </c>
      <c r="B73" s="978" t="s">
        <v>1544</v>
      </c>
      <c r="C73" s="955" t="s">
        <v>2100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2015</v>
      </c>
      <c r="C74" s="955" t="s">
        <v>2101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2042</v>
      </c>
      <c r="B75" s="978" t="s">
        <v>2094</v>
      </c>
      <c r="C75" s="955" t="s">
        <v>2102</v>
      </c>
      <c r="D75" s="953">
        <v>45558</v>
      </c>
      <c r="E75" s="840">
        <f t="shared" si="12"/>
        <v>45563</v>
      </c>
      <c r="F75" s="1036" t="s">
        <v>391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2096</v>
      </c>
      <c r="B76" s="978" t="s">
        <v>2042</v>
      </c>
      <c r="C76" s="955" t="s">
        <v>2103</v>
      </c>
      <c r="D76" s="953">
        <v>45560</v>
      </c>
      <c r="E76" s="1036" t="s">
        <v>391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2098</v>
      </c>
      <c r="C77" s="955" t="s">
        <v>2104</v>
      </c>
      <c r="D77" s="953">
        <v>45569</v>
      </c>
      <c r="E77" s="840">
        <f t="shared" si="12"/>
        <v>45574</v>
      </c>
      <c r="F77" s="1036" t="s">
        <v>391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1544</v>
      </c>
      <c r="C78" s="955" t="s">
        <v>2105</v>
      </c>
      <c r="D78" s="953">
        <v>45573</v>
      </c>
      <c r="E78" s="1036" t="s">
        <v>391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2015</v>
      </c>
      <c r="C79" s="955" t="s">
        <v>2106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2094</v>
      </c>
      <c r="C80" s="955" t="s">
        <v>2107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49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2042</v>
      </c>
      <c r="C81" s="955" t="s">
        <v>2108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2109</v>
      </c>
      <c r="B82" s="978" t="s">
        <v>2098</v>
      </c>
      <c r="C82" s="955" t="s">
        <v>2110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1544</v>
      </c>
      <c r="C83" s="955" t="s">
        <v>2111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2015</v>
      </c>
      <c r="C84" s="955" t="s">
        <v>2112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2094</v>
      </c>
      <c r="C85" s="955" t="s">
        <v>2113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2042</v>
      </c>
      <c r="C86" s="955" t="s">
        <v>2114</v>
      </c>
      <c r="D86" s="880" t="s">
        <v>391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1852</v>
      </c>
      <c r="C87" s="955" t="s">
        <v>2115</v>
      </c>
      <c r="D87" s="953">
        <v>45635</v>
      </c>
      <c r="E87" s="840">
        <f t="shared" si="19"/>
        <v>45640</v>
      </c>
      <c r="F87" s="880" t="s">
        <v>391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1544</v>
      </c>
      <c r="C88" s="955" t="s">
        <v>2116</v>
      </c>
      <c r="D88" s="953">
        <v>45643</v>
      </c>
      <c r="E88" s="880" t="s">
        <v>391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2015</v>
      </c>
      <c r="C89" s="955" t="s">
        <v>2117</v>
      </c>
      <c r="D89" s="953">
        <v>45651</v>
      </c>
      <c r="E89" s="880" t="s">
        <v>391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2094</v>
      </c>
      <c r="C90" s="955" t="s">
        <v>2118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2042</v>
      </c>
      <c r="C91" s="955" t="s">
        <v>2119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1852</v>
      </c>
      <c r="C92" s="955" t="s">
        <v>2120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1544</v>
      </c>
      <c r="C93" s="955" t="s">
        <v>2121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2015</v>
      </c>
      <c r="C94" s="955" t="s">
        <v>2122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2094</v>
      </c>
      <c r="C95" s="955" t="s">
        <v>2123</v>
      </c>
      <c r="D95" s="953">
        <v>45697</v>
      </c>
      <c r="E95" s="880" t="s">
        <v>391</v>
      </c>
      <c r="F95" s="880" t="s">
        <v>391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2042</v>
      </c>
      <c r="C96" s="955" t="s">
        <v>2124</v>
      </c>
      <c r="D96" s="953">
        <v>45711</v>
      </c>
      <c r="E96" s="880" t="s">
        <v>391</v>
      </c>
      <c r="F96" s="880" t="s">
        <v>391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1852</v>
      </c>
      <c r="C97" s="955" t="s">
        <v>2125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1544</v>
      </c>
      <c r="C98" s="955" t="s">
        <v>2126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2015</v>
      </c>
      <c r="B99" s="978" t="s">
        <v>1804</v>
      </c>
      <c r="C99" s="955" t="s">
        <v>2127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2094</v>
      </c>
      <c r="C100" s="955" t="s">
        <v>2128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2042</v>
      </c>
      <c r="C101" s="955" t="s">
        <v>2129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2130</v>
      </c>
      <c r="C102" s="955" t="s">
        <v>2131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2132</v>
      </c>
      <c r="B103" s="978" t="s">
        <v>1852</v>
      </c>
      <c r="C103" s="955" t="s">
        <v>2133</v>
      </c>
      <c r="D103" s="953">
        <v>45742</v>
      </c>
      <c r="E103" s="972" t="s">
        <v>391</v>
      </c>
      <c r="F103" s="972" t="s">
        <v>391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1544</v>
      </c>
      <c r="C104" s="955" t="s">
        <v>2134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1804</v>
      </c>
      <c r="C105" s="955" t="s">
        <v>2135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2094</v>
      </c>
      <c r="C106" s="955" t="s">
        <v>2136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2042</v>
      </c>
      <c r="C107" s="955" t="s">
        <v>2137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2130</v>
      </c>
      <c r="C108" s="955" t="s">
        <v>2138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1544</v>
      </c>
      <c r="C109" s="955" t="s">
        <v>2139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1804</v>
      </c>
      <c r="C110" s="955" t="s">
        <v>2140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2094</v>
      </c>
      <c r="C111" s="955" t="s">
        <v>2141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2042</v>
      </c>
      <c r="C112" s="955" t="s">
        <v>2142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2130</v>
      </c>
      <c r="C113" s="955" t="s">
        <v>2143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2144</v>
      </c>
      <c r="C114" s="955" t="s">
        <v>2145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1804</v>
      </c>
      <c r="C115" s="955" t="s">
        <v>2146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2094</v>
      </c>
      <c r="C116" s="955" t="s">
        <v>2147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2042</v>
      </c>
      <c r="C117" s="955" t="s">
        <v>2148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2130</v>
      </c>
      <c r="C118" s="955" t="s">
        <v>2149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2144</v>
      </c>
      <c r="C119" s="955" t="s">
        <v>2150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1804</v>
      </c>
      <c r="C120" s="955" t="s">
        <v>2151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2094</v>
      </c>
      <c r="C121" s="955" t="s">
        <v>2152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2042</v>
      </c>
      <c r="C122" s="955" t="s">
        <v>2153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2130</v>
      </c>
      <c r="C123" s="955" t="s">
        <v>2154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2144</v>
      </c>
      <c r="C124" s="955" t="s">
        <v>2155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1842</v>
      </c>
      <c r="B125" s="978" t="s">
        <v>1804</v>
      </c>
      <c r="C125" s="955" t="s">
        <v>2156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2094</v>
      </c>
      <c r="C126" s="955" t="s">
        <v>2157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2042</v>
      </c>
      <c r="C127" s="955" t="s">
        <v>2158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2130</v>
      </c>
      <c r="C128" s="955" t="s">
        <v>2159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2144</v>
      </c>
      <c r="C129" s="955" t="s">
        <v>2160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1804</v>
      </c>
      <c r="C130" s="955" t="s">
        <v>2161</v>
      </c>
      <c r="D130" s="953">
        <v>45943</v>
      </c>
      <c r="E130" s="972" t="s">
        <v>391</v>
      </c>
      <c r="F130" s="972" t="s">
        <v>391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2094</v>
      </c>
      <c r="C131" s="955" t="s">
        <v>2162</v>
      </c>
      <c r="D131" s="953">
        <v>45943</v>
      </c>
      <c r="E131" s="972" t="s">
        <v>391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2130</v>
      </c>
      <c r="B132" s="978" t="s">
        <v>2042</v>
      </c>
      <c r="C132" s="955" t="s">
        <v>2163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2130</v>
      </c>
      <c r="B133" s="1166" t="s">
        <v>415</v>
      </c>
      <c r="C133" s="955" t="s">
        <v>2164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2144</v>
      </c>
      <c r="B134" s="1166" t="s">
        <v>415</v>
      </c>
      <c r="C134" s="955" t="s">
        <v>2165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1804</v>
      </c>
      <c r="C135" s="955" t="s">
        <v>2166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2094</v>
      </c>
      <c r="C136" s="955" t="s">
        <v>2168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2130</v>
      </c>
      <c r="B137" s="1166" t="s">
        <v>415</v>
      </c>
      <c r="C137" s="955" t="s">
        <v>2169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2170</v>
      </c>
      <c r="B138" s="1166" t="s">
        <v>415</v>
      </c>
      <c r="C138" s="955" t="s">
        <v>2171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customHeight="1">
      <c r="A139" s="1029"/>
      <c r="B139" s="978" t="s">
        <v>2266</v>
      </c>
      <c r="C139" s="955" t="s">
        <v>2267</v>
      </c>
      <c r="D139" s="953">
        <v>45985</v>
      </c>
      <c r="E139" s="840">
        <f>D139+4</f>
        <v>45989</v>
      </c>
      <c r="F139" s="802">
        <f>D139+7</f>
        <v>45992</v>
      </c>
      <c r="G139" s="801"/>
      <c r="H139" s="758">
        <v>45981</v>
      </c>
      <c r="I139" s="758">
        <v>45983</v>
      </c>
      <c r="J139" s="1066">
        <f>WEEKNUM(I139)</f>
        <v>47</v>
      </c>
    </row>
    <row r="140" spans="1:10" s="146" customFormat="1" ht="20.100000000000001" customHeight="1">
      <c r="A140" s="1029"/>
      <c r="B140" s="978" t="s">
        <v>2268</v>
      </c>
      <c r="C140" s="955" t="s">
        <v>2269</v>
      </c>
      <c r="D140" s="953">
        <v>45987</v>
      </c>
      <c r="E140" s="840">
        <f t="shared" ref="E140:E144" si="45">D140+4</f>
        <v>45991</v>
      </c>
      <c r="F140" s="802">
        <f t="shared" ref="F140:F144" si="46">D140+7</f>
        <v>45994</v>
      </c>
      <c r="G140" s="801"/>
      <c r="H140" s="758">
        <f t="shared" si="16"/>
        <v>45988</v>
      </c>
      <c r="I140" s="758">
        <f t="shared" si="16"/>
        <v>45990</v>
      </c>
      <c r="J140" s="1066">
        <f>WEEKNUM(I140)</f>
        <v>48</v>
      </c>
    </row>
    <row r="141" spans="1:10" s="146" customFormat="1" ht="20.100000000000001" customHeight="1">
      <c r="A141" s="1029" t="s">
        <v>2270</v>
      </c>
      <c r="B141" s="978" t="s">
        <v>2271</v>
      </c>
      <c r="C141" s="955" t="s">
        <v>2272</v>
      </c>
      <c r="D141" s="953">
        <v>45995</v>
      </c>
      <c r="E141" s="840">
        <f t="shared" si="45"/>
        <v>45999</v>
      </c>
      <c r="F141" s="802">
        <f t="shared" si="46"/>
        <v>46002</v>
      </c>
      <c r="G141" s="801"/>
      <c r="H141" s="758">
        <f t="shared" si="16"/>
        <v>45995</v>
      </c>
      <c r="I141" s="758">
        <f t="shared" si="16"/>
        <v>45997</v>
      </c>
      <c r="J141" s="1066">
        <f>WEEKNUM(I141)</f>
        <v>49</v>
      </c>
    </row>
    <row r="142" spans="1:10" s="146" customFormat="1" ht="20.100000000000001" customHeight="1">
      <c r="A142" s="1029" t="s">
        <v>1686</v>
      </c>
      <c r="B142" s="978" t="s">
        <v>2273</v>
      </c>
      <c r="C142" s="955" t="s">
        <v>2274</v>
      </c>
      <c r="D142" s="953">
        <v>46002</v>
      </c>
      <c r="E142" s="840">
        <f t="shared" si="45"/>
        <v>46006</v>
      </c>
      <c r="F142" s="802">
        <f t="shared" si="46"/>
        <v>46009</v>
      </c>
      <c r="G142" s="801"/>
      <c r="H142" s="758">
        <f t="shared" si="16"/>
        <v>46002</v>
      </c>
      <c r="I142" s="758">
        <f t="shared" si="16"/>
        <v>46004</v>
      </c>
      <c r="J142" s="1066">
        <f>WEEKNUM(I142)</f>
        <v>50</v>
      </c>
    </row>
    <row r="143" spans="1:10" s="146" customFormat="1" ht="20.100000000000001" customHeight="1">
      <c r="A143" s="1029" t="s">
        <v>2275</v>
      </c>
      <c r="B143" s="978" t="s">
        <v>2276</v>
      </c>
      <c r="C143" s="955" t="s">
        <v>2277</v>
      </c>
      <c r="D143" s="953">
        <v>46009</v>
      </c>
      <c r="E143" s="840">
        <f t="shared" si="45"/>
        <v>46013</v>
      </c>
      <c r="F143" s="802">
        <f t="shared" si="46"/>
        <v>46016</v>
      </c>
      <c r="G143" s="801"/>
      <c r="H143" s="758">
        <f t="shared" si="16"/>
        <v>46009</v>
      </c>
      <c r="I143" s="758">
        <f t="shared" si="16"/>
        <v>46011</v>
      </c>
      <c r="J143" s="1066">
        <f>WEEKNUM(I143)</f>
        <v>51</v>
      </c>
    </row>
    <row r="144" spans="1:10" s="146" customFormat="1" ht="20.100000000000001" customHeight="1">
      <c r="A144" s="1029" t="s">
        <v>2278</v>
      </c>
      <c r="B144" s="978" t="s">
        <v>2279</v>
      </c>
      <c r="C144" s="955" t="s">
        <v>2280</v>
      </c>
      <c r="D144" s="953">
        <v>46016</v>
      </c>
      <c r="E144" s="840">
        <f t="shared" si="45"/>
        <v>46020</v>
      </c>
      <c r="F144" s="802">
        <f t="shared" si="46"/>
        <v>46023</v>
      </c>
      <c r="G144" s="801"/>
      <c r="H144" s="758">
        <f t="shared" si="16"/>
        <v>46016</v>
      </c>
      <c r="I144" s="758">
        <f t="shared" si="16"/>
        <v>46018</v>
      </c>
      <c r="J144" s="1066">
        <f>WEEKNUM(I144)</f>
        <v>52</v>
      </c>
    </row>
    <row r="145" spans="1:15" s="146" customFormat="1" ht="20.100000000000001" customHeight="1">
      <c r="A145" s="1029"/>
      <c r="B145" s="978" t="s">
        <v>2266</v>
      </c>
      <c r="C145" s="955" t="s">
        <v>2281</v>
      </c>
      <c r="D145" s="953">
        <v>46023</v>
      </c>
      <c r="E145" s="840">
        <f t="shared" ref="E145:E148" si="47">D145+4</f>
        <v>46027</v>
      </c>
      <c r="F145" s="802">
        <f t="shared" ref="F145:F148" si="48">D145+7</f>
        <v>46030</v>
      </c>
      <c r="G145" s="801"/>
      <c r="H145" s="758">
        <f t="shared" si="16"/>
        <v>46023</v>
      </c>
      <c r="I145" s="758">
        <f t="shared" si="16"/>
        <v>46025</v>
      </c>
      <c r="J145" s="1066">
        <f>WEEKNUM(I145)</f>
        <v>1</v>
      </c>
    </row>
    <row r="146" spans="1:15" s="146" customFormat="1" ht="20.100000000000001" customHeight="1">
      <c r="A146" s="1029"/>
      <c r="B146" s="978" t="s">
        <v>2268</v>
      </c>
      <c r="C146" s="955" t="s">
        <v>2282</v>
      </c>
      <c r="D146" s="953">
        <v>46030</v>
      </c>
      <c r="E146" s="840">
        <f t="shared" si="47"/>
        <v>46034</v>
      </c>
      <c r="F146" s="802">
        <f t="shared" si="48"/>
        <v>46037</v>
      </c>
      <c r="G146" s="801"/>
      <c r="H146" s="758">
        <f t="shared" si="16"/>
        <v>46030</v>
      </c>
      <c r="I146" s="758">
        <f t="shared" si="16"/>
        <v>46032</v>
      </c>
      <c r="J146" s="1066">
        <f>WEEKNUM(I146)</f>
        <v>2</v>
      </c>
    </row>
    <row r="147" spans="1:15" s="146" customFormat="1" ht="20.100000000000001" customHeight="1">
      <c r="A147" s="1029"/>
      <c r="B147" s="978" t="s">
        <v>2271</v>
      </c>
      <c r="C147" s="955" t="s">
        <v>2283</v>
      </c>
      <c r="D147" s="953">
        <v>46037</v>
      </c>
      <c r="E147" s="840">
        <f t="shared" si="47"/>
        <v>46041</v>
      </c>
      <c r="F147" s="802">
        <f t="shared" si="48"/>
        <v>46044</v>
      </c>
      <c r="G147" s="801"/>
      <c r="H147" s="758">
        <f t="shared" si="16"/>
        <v>46037</v>
      </c>
      <c r="I147" s="758">
        <f t="shared" si="16"/>
        <v>46039</v>
      </c>
      <c r="J147" s="1066">
        <f>WEEKNUM(I147)</f>
        <v>3</v>
      </c>
    </row>
    <row r="148" spans="1:15" s="146" customFormat="1" ht="20.100000000000001" customHeight="1">
      <c r="A148" s="1029"/>
      <c r="B148" s="978" t="s">
        <v>2273</v>
      </c>
      <c r="C148" s="955" t="s">
        <v>2284</v>
      </c>
      <c r="D148" s="953">
        <v>46044</v>
      </c>
      <c r="E148" s="840">
        <f t="shared" si="47"/>
        <v>46048</v>
      </c>
      <c r="F148" s="802">
        <f t="shared" si="48"/>
        <v>46051</v>
      </c>
      <c r="G148" s="801"/>
      <c r="H148" s="758">
        <f t="shared" si="16"/>
        <v>46044</v>
      </c>
      <c r="I148" s="758">
        <f t="shared" si="16"/>
        <v>46046</v>
      </c>
      <c r="J148" s="1066">
        <f>WEEKNUM(I148)</f>
        <v>4</v>
      </c>
    </row>
    <row r="149" spans="1:15" s="146" customFormat="1" ht="20.100000000000001" customHeight="1">
      <c r="A149" s="1029"/>
      <c r="B149" s="978" t="s">
        <v>2285</v>
      </c>
      <c r="C149" s="955" t="s">
        <v>2286</v>
      </c>
      <c r="D149" s="953">
        <v>46051</v>
      </c>
      <c r="E149" s="840">
        <f t="shared" ref="E149" si="49">D149+4</f>
        <v>46055</v>
      </c>
      <c r="F149" s="802">
        <f t="shared" ref="F149" si="50">D149+7</f>
        <v>46058</v>
      </c>
      <c r="G149" s="801"/>
      <c r="H149" s="758">
        <f t="shared" si="16"/>
        <v>46051</v>
      </c>
      <c r="I149" s="758">
        <f t="shared" si="16"/>
        <v>46053</v>
      </c>
      <c r="J149" s="1066">
        <f>WEEKNUM(I149)</f>
        <v>5</v>
      </c>
    </row>
    <row r="150" spans="1:15" s="146" customFormat="1" ht="18" customHeight="1">
      <c r="A150" s="1029"/>
      <c r="B150" s="147" t="s">
        <v>553</v>
      </c>
      <c r="C150" s="11"/>
      <c r="D150" s="11"/>
      <c r="E150" s="11"/>
      <c r="F150" s="11"/>
      <c r="G150" s="11"/>
      <c r="H150" s="2"/>
      <c r="I150" s="391"/>
      <c r="J150" s="391"/>
      <c r="K150" s="391"/>
      <c r="L150" s="391"/>
      <c r="M150" s="2"/>
      <c r="N150" s="145"/>
      <c r="O150" s="159"/>
    </row>
    <row r="151" spans="1:15" s="146" customFormat="1" ht="18" customHeight="1">
      <c r="A151" s="1029"/>
      <c r="B151" s="147"/>
      <c r="C151" s="11"/>
      <c r="D151" s="11"/>
      <c r="E151" s="11"/>
      <c r="F151" s="11"/>
      <c r="G151" s="11"/>
      <c r="H151" s="2"/>
      <c r="I151" s="391"/>
      <c r="J151" s="391"/>
      <c r="K151" s="391"/>
      <c r="L151" s="391"/>
      <c r="M151" s="2"/>
      <c r="N151" s="145"/>
      <c r="O151" s="159"/>
    </row>
    <row r="152" spans="1:15" s="146" customFormat="1" ht="18" customHeight="1">
      <c r="A152" s="1029"/>
      <c r="B152" s="147"/>
      <c r="C152" s="11"/>
      <c r="D152" s="11"/>
      <c r="E152" s="11"/>
      <c r="F152" s="11"/>
      <c r="G152" s="11"/>
      <c r="H152" s="2"/>
      <c r="I152" s="391"/>
      <c r="J152" s="391"/>
      <c r="K152" s="391"/>
      <c r="L152" s="391"/>
      <c r="M152" s="2"/>
      <c r="N152" s="145"/>
      <c r="O152" s="159"/>
    </row>
    <row r="153" spans="1:15" s="146" customFormat="1" ht="18" customHeight="1">
      <c r="A153" s="1029"/>
      <c r="B153" s="1203" t="s">
        <v>1060</v>
      </c>
      <c r="C153" s="1203"/>
      <c r="D153" s="1203"/>
      <c r="E153" s="1203"/>
      <c r="F153" s="1203"/>
      <c r="G153" s="1203"/>
      <c r="H153" s="1203"/>
      <c r="I153" s="1203"/>
      <c r="J153" s="1034"/>
      <c r="K153" s="391"/>
      <c r="L153" s="391"/>
      <c r="M153" s="2"/>
      <c r="N153" s="145"/>
      <c r="O153" s="159"/>
    </row>
    <row r="154" spans="1:15" s="146" customFormat="1" ht="18" customHeight="1">
      <c r="A154" s="1029"/>
      <c r="B154" s="147"/>
      <c r="C154" s="11"/>
      <c r="D154" s="11"/>
      <c r="E154" s="11"/>
      <c r="F154" s="11"/>
      <c r="G154" s="11"/>
      <c r="H154" s="2"/>
      <c r="I154" s="391"/>
      <c r="J154" s="391"/>
      <c r="K154" s="391"/>
      <c r="L154" s="391"/>
      <c r="M154" s="2"/>
      <c r="N154" s="145"/>
      <c r="O154" s="159"/>
    </row>
    <row r="155" spans="1:15" s="146" customFormat="1" ht="30.75" customHeight="1">
      <c r="A155" s="1029"/>
      <c r="B155" s="1205" t="s">
        <v>123</v>
      </c>
      <c r="C155" s="1206"/>
      <c r="D155" s="1247" t="s">
        <v>355</v>
      </c>
      <c r="E155" s="958" t="s">
        <v>329</v>
      </c>
      <c r="F155" s="958" t="s">
        <v>170</v>
      </c>
      <c r="G155" s="958" t="s">
        <v>190</v>
      </c>
      <c r="H155" s="958" t="s">
        <v>232</v>
      </c>
      <c r="I155" s="958" t="s">
        <v>318</v>
      </c>
      <c r="J155" s="958" t="s">
        <v>284</v>
      </c>
      <c r="K155" s="958" t="s">
        <v>185</v>
      </c>
      <c r="L155" s="195"/>
      <c r="M155" s="883"/>
    </row>
    <row r="156" spans="1:15" s="146" customFormat="1" ht="21.75" customHeight="1">
      <c r="A156" s="1029"/>
      <c r="B156" s="944" t="s">
        <v>357</v>
      </c>
      <c r="C156" s="944" t="s">
        <v>358</v>
      </c>
      <c r="D156" s="1248"/>
      <c r="E156" s="1070" t="s">
        <v>252</v>
      </c>
      <c r="F156" s="1070" t="s">
        <v>257</v>
      </c>
      <c r="G156" s="1070" t="s">
        <v>172</v>
      </c>
      <c r="H156" s="1070" t="s">
        <v>248</v>
      </c>
      <c r="I156" s="1070" t="s">
        <v>176</v>
      </c>
      <c r="J156" s="1070" t="s">
        <v>193</v>
      </c>
      <c r="K156" s="1070" t="s">
        <v>234</v>
      </c>
      <c r="L156" s="195"/>
      <c r="M156" s="1049" t="s">
        <v>496</v>
      </c>
      <c r="N156" s="1049" t="s">
        <v>359</v>
      </c>
      <c r="O156" s="943" t="s">
        <v>445</v>
      </c>
    </row>
    <row r="157" spans="1:15" s="146" customFormat="1" ht="21.75" customHeight="1">
      <c r="A157" s="1029"/>
      <c r="B157" s="978" t="s">
        <v>2266</v>
      </c>
      <c r="C157" s="964" t="s">
        <v>2287</v>
      </c>
      <c r="D157" s="961">
        <v>45990</v>
      </c>
      <c r="E157" s="823">
        <f>D157+3</f>
        <v>45993</v>
      </c>
      <c r="F157" s="823">
        <f>E157+6</f>
        <v>45999</v>
      </c>
      <c r="G157" s="823">
        <f>F157+2</f>
        <v>46001</v>
      </c>
      <c r="H157" s="823">
        <f>G157+2</f>
        <v>46003</v>
      </c>
      <c r="I157" s="823">
        <f>H157+3</f>
        <v>46006</v>
      </c>
      <c r="J157" s="823">
        <f>I157+3</f>
        <v>46009</v>
      </c>
      <c r="K157" s="823">
        <f>J157+4</f>
        <v>46013</v>
      </c>
      <c r="L157" s="195"/>
      <c r="M157" s="758">
        <v>45990</v>
      </c>
      <c r="N157" s="758">
        <v>45991</v>
      </c>
      <c r="O157" s="1066">
        <f>WEEKNUM(N157)</f>
        <v>49</v>
      </c>
    </row>
    <row r="158" spans="1:15" s="146" customFormat="1" ht="21.75" customHeight="1">
      <c r="A158" s="1029"/>
      <c r="B158" s="978" t="s">
        <v>2268</v>
      </c>
      <c r="C158" s="964" t="s">
        <v>2288</v>
      </c>
      <c r="D158" s="961">
        <v>45997</v>
      </c>
      <c r="E158" s="823">
        <f t="shared" ref="E158:E159" si="51">D158+3</f>
        <v>46000</v>
      </c>
      <c r="F158" s="823">
        <f t="shared" ref="F158:F161" si="52">E158+6</f>
        <v>46006</v>
      </c>
      <c r="G158" s="823">
        <f t="shared" ref="G158:H158" si="53">F158+2</f>
        <v>46008</v>
      </c>
      <c r="H158" s="823">
        <f t="shared" si="53"/>
        <v>46010</v>
      </c>
      <c r="I158" s="823">
        <f t="shared" ref="I158:J158" si="54">H158+3</f>
        <v>46013</v>
      </c>
      <c r="J158" s="823">
        <f t="shared" si="54"/>
        <v>46016</v>
      </c>
      <c r="K158" s="823">
        <f t="shared" ref="K158:K161" si="55">J158+4</f>
        <v>46020</v>
      </c>
      <c r="L158" s="195"/>
      <c r="M158" s="758">
        <f t="shared" ref="M158:N166" si="56">M157+7</f>
        <v>45997</v>
      </c>
      <c r="N158" s="758">
        <f t="shared" si="56"/>
        <v>45998</v>
      </c>
      <c r="O158" s="1066">
        <f t="shared" ref="O158:O161" si="57">WEEKNUM(N158)</f>
        <v>50</v>
      </c>
    </row>
    <row r="159" spans="1:15" s="146" customFormat="1" ht="21.75" customHeight="1">
      <c r="A159" s="1029" t="s">
        <v>2270</v>
      </c>
      <c r="B159" s="978" t="s">
        <v>1686</v>
      </c>
      <c r="C159" s="964" t="s">
        <v>2289</v>
      </c>
      <c r="D159" s="961">
        <v>46004</v>
      </c>
      <c r="E159" s="823">
        <f t="shared" si="51"/>
        <v>46007</v>
      </c>
      <c r="F159" s="823">
        <f t="shared" si="52"/>
        <v>46013</v>
      </c>
      <c r="G159" s="823">
        <f t="shared" ref="G159:H159" si="58">F159+2</f>
        <v>46015</v>
      </c>
      <c r="H159" s="823">
        <f t="shared" si="58"/>
        <v>46017</v>
      </c>
      <c r="I159" s="823">
        <f t="shared" ref="I159:J159" si="59">H159+3</f>
        <v>46020</v>
      </c>
      <c r="J159" s="823">
        <f t="shared" si="59"/>
        <v>46023</v>
      </c>
      <c r="K159" s="823">
        <f t="shared" si="55"/>
        <v>46027</v>
      </c>
      <c r="L159" s="195"/>
      <c r="M159" s="758">
        <f t="shared" si="56"/>
        <v>46004</v>
      </c>
      <c r="N159" s="758">
        <f t="shared" si="56"/>
        <v>46005</v>
      </c>
      <c r="O159" s="1066">
        <f t="shared" si="57"/>
        <v>51</v>
      </c>
    </row>
    <row r="160" spans="1:15" s="146" customFormat="1" ht="21.75" customHeight="1">
      <c r="A160" s="1029" t="s">
        <v>1686</v>
      </c>
      <c r="B160" s="978" t="s">
        <v>2273</v>
      </c>
      <c r="C160" s="964" t="s">
        <v>2290</v>
      </c>
      <c r="D160" s="961">
        <v>46011</v>
      </c>
      <c r="E160" s="823">
        <f>D160+3</f>
        <v>46014</v>
      </c>
      <c r="F160" s="823">
        <f t="shared" si="52"/>
        <v>46020</v>
      </c>
      <c r="G160" s="823">
        <f t="shared" ref="G160:H160" si="60">F160+2</f>
        <v>46022</v>
      </c>
      <c r="H160" s="823">
        <f t="shared" si="60"/>
        <v>46024</v>
      </c>
      <c r="I160" s="823">
        <f t="shared" ref="I160:J160" si="61">H160+3</f>
        <v>46027</v>
      </c>
      <c r="J160" s="823">
        <f t="shared" si="61"/>
        <v>46030</v>
      </c>
      <c r="K160" s="823">
        <f t="shared" si="55"/>
        <v>46034</v>
      </c>
      <c r="L160" s="195"/>
      <c r="M160" s="758">
        <f t="shared" si="56"/>
        <v>46011</v>
      </c>
      <c r="N160" s="758">
        <f t="shared" si="56"/>
        <v>46012</v>
      </c>
      <c r="O160" s="1066">
        <f t="shared" si="57"/>
        <v>52</v>
      </c>
    </row>
    <row r="161" spans="1:15" s="146" customFormat="1" ht="21.75" customHeight="1">
      <c r="A161" s="1029" t="s">
        <v>2275</v>
      </c>
      <c r="B161" s="978" t="s">
        <v>2276</v>
      </c>
      <c r="C161" s="964" t="s">
        <v>2291</v>
      </c>
      <c r="D161" s="961">
        <v>46018</v>
      </c>
      <c r="E161" s="823">
        <f>D161+3</f>
        <v>46021</v>
      </c>
      <c r="F161" s="823">
        <f t="shared" si="52"/>
        <v>46027</v>
      </c>
      <c r="G161" s="823">
        <f t="shared" ref="G161:H161" si="62">F161+2</f>
        <v>46029</v>
      </c>
      <c r="H161" s="823">
        <f t="shared" si="62"/>
        <v>46031</v>
      </c>
      <c r="I161" s="823">
        <f t="shared" ref="I161:J161" si="63">H161+3</f>
        <v>46034</v>
      </c>
      <c r="J161" s="823">
        <f t="shared" si="63"/>
        <v>46037</v>
      </c>
      <c r="K161" s="823">
        <f t="shared" si="55"/>
        <v>46041</v>
      </c>
      <c r="L161" s="195"/>
      <c r="M161" s="758">
        <f t="shared" si="56"/>
        <v>46018</v>
      </c>
      <c r="N161" s="758">
        <f t="shared" si="56"/>
        <v>46019</v>
      </c>
      <c r="O161" s="1066">
        <f t="shared" si="57"/>
        <v>53</v>
      </c>
    </row>
    <row r="162" spans="1:15" s="146" customFormat="1" ht="21.75" customHeight="1">
      <c r="A162" s="1029"/>
      <c r="B162" s="978" t="s">
        <v>2292</v>
      </c>
      <c r="C162" s="964" t="s">
        <v>2293</v>
      </c>
      <c r="D162" s="961">
        <v>46025</v>
      </c>
      <c r="E162" s="823">
        <f>D162+3</f>
        <v>46028</v>
      </c>
      <c r="F162" s="823">
        <f t="shared" ref="F162:F165" si="64">E162+6</f>
        <v>46034</v>
      </c>
      <c r="G162" s="823">
        <f t="shared" ref="G162:G165" si="65">F162+2</f>
        <v>46036</v>
      </c>
      <c r="H162" s="823">
        <f t="shared" ref="H162:H165" si="66">G162+2</f>
        <v>46038</v>
      </c>
      <c r="I162" s="823">
        <f t="shared" ref="I162:I165" si="67">H162+3</f>
        <v>46041</v>
      </c>
      <c r="J162" s="823">
        <f t="shared" ref="J162:J165" si="68">I162+3</f>
        <v>46044</v>
      </c>
      <c r="K162" s="823">
        <f t="shared" ref="K162:K165" si="69">J162+4</f>
        <v>46048</v>
      </c>
      <c r="L162" s="195"/>
      <c r="M162" s="758">
        <f t="shared" si="56"/>
        <v>46025</v>
      </c>
      <c r="N162" s="758">
        <f t="shared" si="56"/>
        <v>46026</v>
      </c>
      <c r="O162" s="1066">
        <f t="shared" ref="O162:O165" si="70">WEEKNUM(N162)</f>
        <v>2</v>
      </c>
    </row>
    <row r="163" spans="1:15" s="146" customFormat="1" ht="21.75" customHeight="1">
      <c r="A163" s="1029"/>
      <c r="B163" s="978" t="s">
        <v>2266</v>
      </c>
      <c r="C163" s="964" t="s">
        <v>2294</v>
      </c>
      <c r="D163" s="961">
        <v>46032</v>
      </c>
      <c r="E163" s="823">
        <f>D163+3</f>
        <v>46035</v>
      </c>
      <c r="F163" s="823">
        <f t="shared" si="64"/>
        <v>46041</v>
      </c>
      <c r="G163" s="823">
        <f t="shared" si="65"/>
        <v>46043</v>
      </c>
      <c r="H163" s="823">
        <f t="shared" si="66"/>
        <v>46045</v>
      </c>
      <c r="I163" s="823">
        <f t="shared" si="67"/>
        <v>46048</v>
      </c>
      <c r="J163" s="823">
        <f t="shared" si="68"/>
        <v>46051</v>
      </c>
      <c r="K163" s="823">
        <f t="shared" si="69"/>
        <v>46055</v>
      </c>
      <c r="L163" s="195"/>
      <c r="M163" s="758">
        <f t="shared" si="56"/>
        <v>46032</v>
      </c>
      <c r="N163" s="758">
        <f t="shared" si="56"/>
        <v>46033</v>
      </c>
      <c r="O163" s="1066">
        <f t="shared" si="70"/>
        <v>3</v>
      </c>
    </row>
    <row r="164" spans="1:15" s="146" customFormat="1" ht="21.75" customHeight="1">
      <c r="A164" s="1029"/>
      <c r="B164" s="978" t="s">
        <v>2268</v>
      </c>
      <c r="C164" s="964" t="s">
        <v>2295</v>
      </c>
      <c r="D164" s="961">
        <v>46039</v>
      </c>
      <c r="E164" s="823">
        <f>D164+3</f>
        <v>46042</v>
      </c>
      <c r="F164" s="823">
        <f t="shared" si="64"/>
        <v>46048</v>
      </c>
      <c r="G164" s="823">
        <f t="shared" si="65"/>
        <v>46050</v>
      </c>
      <c r="H164" s="823">
        <f t="shared" si="66"/>
        <v>46052</v>
      </c>
      <c r="I164" s="823">
        <f t="shared" si="67"/>
        <v>46055</v>
      </c>
      <c r="J164" s="823">
        <f t="shared" si="68"/>
        <v>46058</v>
      </c>
      <c r="K164" s="823">
        <f t="shared" si="69"/>
        <v>46062</v>
      </c>
      <c r="L164" s="195"/>
      <c r="M164" s="758">
        <f t="shared" si="56"/>
        <v>46039</v>
      </c>
      <c r="N164" s="758">
        <f t="shared" si="56"/>
        <v>46040</v>
      </c>
      <c r="O164" s="1066">
        <f t="shared" si="70"/>
        <v>4</v>
      </c>
    </row>
    <row r="165" spans="1:15" s="146" customFormat="1" ht="21.75" customHeight="1">
      <c r="A165" s="1029"/>
      <c r="B165" s="978" t="s">
        <v>2271</v>
      </c>
      <c r="C165" s="964" t="s">
        <v>2296</v>
      </c>
      <c r="D165" s="961">
        <v>46046</v>
      </c>
      <c r="E165" s="823">
        <f>D165+3</f>
        <v>46049</v>
      </c>
      <c r="F165" s="823">
        <f t="shared" si="64"/>
        <v>46055</v>
      </c>
      <c r="G165" s="823">
        <f t="shared" si="65"/>
        <v>46057</v>
      </c>
      <c r="H165" s="823">
        <f t="shared" si="66"/>
        <v>46059</v>
      </c>
      <c r="I165" s="823">
        <f t="shared" si="67"/>
        <v>46062</v>
      </c>
      <c r="J165" s="823">
        <f t="shared" si="68"/>
        <v>46065</v>
      </c>
      <c r="K165" s="823">
        <f t="shared" si="69"/>
        <v>46069</v>
      </c>
      <c r="L165" s="195"/>
      <c r="M165" s="758">
        <f t="shared" si="56"/>
        <v>46046</v>
      </c>
      <c r="N165" s="758">
        <f t="shared" si="56"/>
        <v>46047</v>
      </c>
      <c r="O165" s="1066">
        <f t="shared" si="70"/>
        <v>5</v>
      </c>
    </row>
    <row r="166" spans="1:15" s="146" customFormat="1" ht="21.75" customHeight="1">
      <c r="A166" s="1029"/>
      <c r="B166" s="978" t="s">
        <v>2273</v>
      </c>
      <c r="C166" s="964" t="s">
        <v>2297</v>
      </c>
      <c r="D166" s="961">
        <v>46053</v>
      </c>
      <c r="E166" s="823">
        <f>D166+3</f>
        <v>46056</v>
      </c>
      <c r="F166" s="823">
        <f t="shared" ref="F166" si="71">E166+6</f>
        <v>46062</v>
      </c>
      <c r="G166" s="823">
        <f t="shared" ref="G166" si="72">F166+2</f>
        <v>46064</v>
      </c>
      <c r="H166" s="823">
        <f t="shared" ref="H166" si="73">G166+2</f>
        <v>46066</v>
      </c>
      <c r="I166" s="823">
        <f t="shared" ref="I166" si="74">H166+3</f>
        <v>46069</v>
      </c>
      <c r="J166" s="823">
        <f t="shared" ref="J166" si="75">I166+3</f>
        <v>46072</v>
      </c>
      <c r="K166" s="823">
        <f t="shared" ref="K166" si="76">J166+4</f>
        <v>46076</v>
      </c>
      <c r="L166" s="195"/>
      <c r="M166" s="758">
        <f t="shared" si="56"/>
        <v>46053</v>
      </c>
      <c r="N166" s="758">
        <f t="shared" si="56"/>
        <v>46054</v>
      </c>
      <c r="O166" s="1066">
        <f t="shared" ref="O166" si="77">WEEKNUM(N166)</f>
        <v>6</v>
      </c>
    </row>
    <row r="167" spans="1:15" s="146" customFormat="1" ht="18" customHeight="1">
      <c r="A167" s="1029"/>
      <c r="B167" s="147" t="s">
        <v>553</v>
      </c>
      <c r="C167" s="1167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18" customHeight="1">
      <c r="A168" s="1029"/>
      <c r="B168" s="1167"/>
      <c r="C168" s="1167"/>
      <c r="D168" s="11"/>
      <c r="E168" s="11"/>
      <c r="F168" s="11"/>
      <c r="G168" s="11"/>
      <c r="H168" s="2"/>
      <c r="I168" s="391"/>
      <c r="J168" s="391"/>
      <c r="K168" s="391"/>
      <c r="L168" s="391"/>
      <c r="M168" s="2"/>
      <c r="N168" s="145"/>
      <c r="O168" s="159"/>
    </row>
    <row r="169" spans="1:15" s="146" customFormat="1" ht="18" customHeight="1">
      <c r="A169" s="1029"/>
      <c r="B169" s="1167"/>
      <c r="C169" s="1167"/>
      <c r="D169" s="11"/>
      <c r="E169" s="11"/>
      <c r="F169" s="11"/>
      <c r="G169" s="11"/>
      <c r="H169" s="2"/>
      <c r="I169" s="391"/>
      <c r="J169" s="391"/>
      <c r="K169" s="391"/>
      <c r="L169" s="391"/>
      <c r="M169" s="2"/>
      <c r="N169" s="145"/>
      <c r="O169" s="159"/>
    </row>
    <row r="170" spans="1:15" s="146" customFormat="1" ht="18" customHeight="1">
      <c r="A170" s="1029"/>
      <c r="B170" s="1167"/>
      <c r="C170" s="1167"/>
      <c r="D170" s="11"/>
      <c r="E170" s="11"/>
      <c r="F170" s="11"/>
      <c r="G170" s="11"/>
      <c r="H170" s="2"/>
      <c r="I170" s="391"/>
      <c r="J170" s="391"/>
      <c r="K170" s="391"/>
      <c r="L170" s="391"/>
      <c r="M170" s="2"/>
      <c r="N170" s="145"/>
      <c r="O170" s="159"/>
    </row>
    <row r="171" spans="1:15" s="146" customFormat="1" ht="18" customHeight="1">
      <c r="A171" s="1029"/>
      <c r="B171" s="1167"/>
      <c r="C171" s="1167"/>
      <c r="D171" s="11"/>
      <c r="E171" s="11"/>
      <c r="F171" s="11"/>
      <c r="G171" s="11"/>
      <c r="H171" s="2"/>
      <c r="I171" s="391"/>
      <c r="J171" s="391"/>
      <c r="K171" s="391"/>
      <c r="L171" s="391"/>
      <c r="M171" s="2"/>
      <c r="N171" s="145"/>
      <c r="O171" s="159"/>
    </row>
    <row r="172" spans="1:15" s="146" customFormat="1" ht="18" customHeight="1">
      <c r="A172" s="1029"/>
      <c r="B172" s="1167"/>
      <c r="C172" s="1167"/>
      <c r="D172" s="11"/>
      <c r="E172" s="11"/>
      <c r="F172" s="11"/>
      <c r="G172" s="11"/>
      <c r="H172" s="2"/>
      <c r="I172" s="391"/>
      <c r="J172" s="391"/>
      <c r="K172" s="391"/>
      <c r="L172" s="391"/>
      <c r="M172" s="2"/>
      <c r="N172" s="145"/>
      <c r="O172" s="159"/>
    </row>
    <row r="173" spans="1:15" s="146" customFormat="1" ht="18" customHeight="1">
      <c r="A173" s="1029"/>
      <c r="B173" s="1167"/>
      <c r="C173" s="1167"/>
      <c r="D173" s="11"/>
      <c r="E173" s="11"/>
      <c r="F173" s="11"/>
      <c r="G173" s="11"/>
      <c r="H173" s="2"/>
      <c r="I173" s="391"/>
      <c r="J173" s="391"/>
      <c r="K173" s="391"/>
      <c r="L173" s="391"/>
      <c r="M173" s="2"/>
      <c r="N173" s="145"/>
      <c r="O173" s="159"/>
    </row>
    <row r="174" spans="1:15" s="146" customFormat="1" ht="18" customHeight="1">
      <c r="A174" s="1029"/>
      <c r="B174" s="1167"/>
      <c r="C174" s="1167"/>
      <c r="D174" s="11"/>
      <c r="E174" s="11"/>
      <c r="F174" s="11"/>
      <c r="G174" s="11"/>
      <c r="H174" s="2"/>
      <c r="I174" s="391"/>
      <c r="J174" s="391"/>
      <c r="K174" s="391"/>
      <c r="L174" s="391"/>
      <c r="M174" s="2"/>
      <c r="N174" s="145"/>
      <c r="O174" s="159"/>
    </row>
    <row r="175" spans="1:15" s="159" customFormat="1" ht="18" customHeight="1">
      <c r="A175" s="1029"/>
      <c r="B175" s="1167"/>
      <c r="C175" s="1167"/>
      <c r="D175" s="331"/>
      <c r="E175" s="194"/>
      <c r="F175" s="195"/>
      <c r="G175" s="195"/>
      <c r="H175" s="331"/>
      <c r="I175" s="331"/>
      <c r="J175" s="331"/>
      <c r="K175" s="195"/>
      <c r="L175" s="195"/>
      <c r="M175" s="195"/>
      <c r="N175" s="331"/>
      <c r="O175" s="196"/>
    </row>
    <row r="176" spans="1:15" s="159" customFormat="1" ht="18" customHeight="1">
      <c r="A176" s="1029"/>
      <c r="B176" s="1167"/>
      <c r="C176" s="1167"/>
      <c r="D176" s="1168"/>
      <c r="E176" s="199"/>
      <c r="F176" s="413"/>
      <c r="G176" s="331"/>
      <c r="H176" s="1168"/>
      <c r="I176" s="331"/>
      <c r="J176" s="331"/>
      <c r="K176" s="413"/>
      <c r="L176" s="331"/>
      <c r="M176" s="1168"/>
      <c r="N176" s="331"/>
      <c r="O176" s="196"/>
    </row>
    <row r="177" spans="1:16" s="147" customFormat="1" ht="18.75" customHeight="1">
      <c r="B177" s="896"/>
      <c r="C177" s="897"/>
      <c r="D177" s="898"/>
      <c r="E177" s="899"/>
      <c r="F177" s="900"/>
      <c r="G177" s="901"/>
      <c r="H177" s="902"/>
    </row>
    <row r="178" spans="1:16" s="147" customFormat="1" ht="18.75" customHeight="1">
      <c r="B178" s="778" t="s">
        <v>554</v>
      </c>
      <c r="C178" s="145"/>
      <c r="D178" s="147" t="s">
        <v>555</v>
      </c>
      <c r="G178" s="147" t="s">
        <v>556</v>
      </c>
      <c r="H178" s="779"/>
    </row>
    <row r="179" spans="1:16" s="147" customFormat="1" ht="18.75" customHeight="1">
      <c r="B179" s="780" t="s">
        <v>557</v>
      </c>
      <c r="C179" s="1098" t="s">
        <v>558</v>
      </c>
      <c r="D179" s="133" t="s">
        <v>559</v>
      </c>
      <c r="F179" s="1098" t="s">
        <v>560</v>
      </c>
      <c r="G179" s="145" t="s">
        <v>561</v>
      </c>
      <c r="H179" s="1099" t="s">
        <v>562</v>
      </c>
    </row>
    <row r="180" spans="1:16" s="147" customFormat="1" ht="18.75" customHeight="1">
      <c r="B180" s="780" t="s">
        <v>563</v>
      </c>
      <c r="C180" s="1098" t="s">
        <v>564</v>
      </c>
      <c r="D180" s="133" t="s">
        <v>565</v>
      </c>
      <c r="E180" s="148" t="s">
        <v>566</v>
      </c>
      <c r="F180" s="1100" t="s">
        <v>567</v>
      </c>
      <c r="G180" s="145" t="s">
        <v>568</v>
      </c>
      <c r="H180" s="1099" t="s">
        <v>569</v>
      </c>
    </row>
    <row r="181" spans="1:16" s="147" customFormat="1" ht="18.75" customHeight="1">
      <c r="B181" s="783" t="s">
        <v>570</v>
      </c>
      <c r="C181" s="1101" t="s">
        <v>571</v>
      </c>
      <c r="D181" s="133" t="s">
        <v>572</v>
      </c>
      <c r="E181" s="148" t="s">
        <v>573</v>
      </c>
      <c r="F181" s="1100" t="s">
        <v>574</v>
      </c>
      <c r="G181" s="588" t="s">
        <v>575</v>
      </c>
      <c r="H181" s="1102" t="s">
        <v>576</v>
      </c>
    </row>
    <row r="182" spans="1:16" s="147" customFormat="1" ht="18.75" customHeight="1">
      <c r="B182" s="783" t="s">
        <v>577</v>
      </c>
      <c r="C182" s="1101" t="s">
        <v>578</v>
      </c>
      <c r="D182" s="133" t="s">
        <v>579</v>
      </c>
      <c r="E182" s="148" t="s">
        <v>580</v>
      </c>
      <c r="F182" s="1100" t="s">
        <v>581</v>
      </c>
      <c r="G182" s="588" t="s">
        <v>582</v>
      </c>
      <c r="H182" s="1102" t="s">
        <v>583</v>
      </c>
      <c r="O182" s="149"/>
      <c r="P182" s="149"/>
    </row>
    <row r="183" spans="1:16" s="147" customFormat="1" ht="18.75" customHeight="1">
      <c r="B183" s="783" t="s">
        <v>827</v>
      </c>
      <c r="C183" s="1101" t="s">
        <v>585</v>
      </c>
      <c r="D183" s="133" t="s">
        <v>586</v>
      </c>
      <c r="E183" s="148" t="s">
        <v>587</v>
      </c>
      <c r="F183" s="1100" t="s">
        <v>588</v>
      </c>
      <c r="G183" s="588" t="s">
        <v>589</v>
      </c>
      <c r="H183" s="1102" t="s">
        <v>590</v>
      </c>
      <c r="O183" s="149"/>
      <c r="P183" s="149"/>
    </row>
    <row r="184" spans="1:16" s="147" customFormat="1" ht="18.75" customHeight="1">
      <c r="B184" s="783" t="s">
        <v>591</v>
      </c>
      <c r="C184" s="1101" t="s">
        <v>592</v>
      </c>
      <c r="D184" s="133" t="s">
        <v>593</v>
      </c>
      <c r="E184" s="148" t="s">
        <v>594</v>
      </c>
      <c r="F184" s="1100" t="s">
        <v>595</v>
      </c>
      <c r="G184" s="588" t="s">
        <v>596</v>
      </c>
      <c r="H184" s="1102" t="s">
        <v>597</v>
      </c>
      <c r="O184" s="149"/>
      <c r="P184" s="149"/>
    </row>
    <row r="185" spans="1:16" s="147" customFormat="1" ht="18.75" customHeight="1">
      <c r="B185" s="783" t="s">
        <v>598</v>
      </c>
      <c r="C185" s="1101" t="s">
        <v>599</v>
      </c>
      <c r="D185" s="133" t="s">
        <v>600</v>
      </c>
      <c r="E185" s="148" t="s">
        <v>601</v>
      </c>
      <c r="F185" s="1098" t="s">
        <v>602</v>
      </c>
      <c r="G185" s="588" t="s">
        <v>603</v>
      </c>
      <c r="H185" s="787" t="s">
        <v>604</v>
      </c>
      <c r="O185" s="149"/>
      <c r="P185" s="149"/>
    </row>
    <row r="186" spans="1:16" ht="18.75" customHeight="1">
      <c r="A186" s="1033"/>
      <c r="B186" s="783" t="s">
        <v>605</v>
      </c>
      <c r="C186" s="1101" t="s">
        <v>606</v>
      </c>
      <c r="D186" s="133"/>
      <c r="F186" s="588"/>
      <c r="G186" s="147"/>
      <c r="H186" s="788"/>
      <c r="M186" s="149"/>
      <c r="N186" s="149"/>
    </row>
    <row r="187" spans="1:16" ht="18" customHeight="1">
      <c r="A187" s="1033"/>
      <c r="B187" s="1103"/>
      <c r="C187" s="791"/>
      <c r="D187" s="791"/>
      <c r="E187" s="791"/>
      <c r="F187" s="791"/>
      <c r="G187" s="791"/>
      <c r="H187" s="1104"/>
      <c r="M187" s="149"/>
      <c r="N187" s="149"/>
    </row>
    <row r="188" spans="1:16" ht="18" customHeight="1">
      <c r="B188" s="1167"/>
      <c r="C188" s="1167"/>
    </row>
    <row r="189" spans="1:16" ht="18" customHeight="1">
      <c r="B189" s="1167"/>
      <c r="C189" s="1167"/>
    </row>
    <row r="190" spans="1:16" ht="18" customHeight="1">
      <c r="B190" s="1167"/>
      <c r="C190" s="1167"/>
    </row>
    <row r="191" spans="1:16" ht="18" customHeight="1">
      <c r="B191" s="1167"/>
      <c r="C191" s="1167"/>
    </row>
    <row r="192" spans="1:16" ht="18" customHeight="1">
      <c r="B192" s="1167"/>
      <c r="C192" s="1167"/>
    </row>
    <row r="193" spans="2:3" ht="18" customHeight="1">
      <c r="B193" s="1167"/>
      <c r="C193" s="1167"/>
    </row>
    <row r="194" spans="2:3" ht="18" customHeight="1">
      <c r="B194" s="1167"/>
      <c r="C194" s="1167"/>
    </row>
    <row r="195" spans="2:3" ht="18" customHeight="1">
      <c r="B195" s="1167"/>
      <c r="C195" s="1167"/>
    </row>
    <row r="196" spans="2:3" ht="18" customHeight="1">
      <c r="B196" s="1167"/>
      <c r="C196" s="1167"/>
    </row>
    <row r="197" spans="2:3" ht="18" customHeight="1">
      <c r="B197" s="1167"/>
      <c r="C197" s="1167"/>
    </row>
    <row r="198" spans="2:3" ht="18" customHeight="1">
      <c r="B198" s="1167"/>
      <c r="C198" s="1167"/>
    </row>
    <row r="199" spans="2:3" ht="18" customHeight="1">
      <c r="B199" s="1167"/>
      <c r="C199" s="1167"/>
    </row>
    <row r="200" spans="2:3" ht="18" customHeight="1">
      <c r="B200" s="1167"/>
      <c r="C200" s="1167"/>
    </row>
    <row r="201" spans="2:3" ht="18" customHeight="1">
      <c r="B201" s="1167"/>
      <c r="C201" s="1167"/>
    </row>
    <row r="202" spans="2:3" ht="18" customHeight="1">
      <c r="B202" s="1167"/>
      <c r="C202" s="1167"/>
    </row>
    <row r="203" spans="2:3" ht="18" customHeight="1">
      <c r="B203" s="1167"/>
      <c r="C203" s="1167"/>
    </row>
    <row r="204" spans="2:3" ht="18" customHeight="1">
      <c r="B204" s="1167"/>
      <c r="C204" s="1167"/>
    </row>
    <row r="205" spans="2:3" ht="18" customHeight="1">
      <c r="B205" s="1167"/>
      <c r="C205" s="1167"/>
    </row>
    <row r="206" spans="2:3" ht="18" customHeight="1">
      <c r="B206" s="1167"/>
      <c r="C206" s="1167"/>
    </row>
    <row r="207" spans="2:3" ht="18" customHeight="1">
      <c r="B207" s="1167"/>
      <c r="C207" s="1167"/>
    </row>
    <row r="208" spans="2:3" ht="18" customHeight="1">
      <c r="B208" s="1167"/>
      <c r="C208" s="1167"/>
    </row>
    <row r="209" spans="2:3" ht="18" customHeight="1">
      <c r="B209" s="1167"/>
      <c r="C209" s="1167"/>
    </row>
    <row r="210" spans="2:3" ht="18" customHeight="1">
      <c r="B210" s="1167"/>
      <c r="C210" s="1167"/>
    </row>
    <row r="211" spans="2:3" ht="18" customHeight="1">
      <c r="B211" s="1167"/>
      <c r="C211" s="1167"/>
    </row>
    <row r="212" spans="2:3" ht="18" customHeight="1">
      <c r="B212" s="1167"/>
      <c r="C212" s="1167"/>
    </row>
    <row r="213" spans="2:3" ht="18" customHeight="1">
      <c r="B213" s="1167"/>
      <c r="C213" s="1167"/>
    </row>
    <row r="214" spans="2:3" ht="18" customHeight="1">
      <c r="B214" s="1167"/>
      <c r="C214" s="1167"/>
    </row>
    <row r="215" spans="2:3" ht="18" customHeight="1">
      <c r="B215" s="1167"/>
      <c r="C215" s="1167"/>
    </row>
    <row r="216" spans="2:3" ht="18" customHeight="1">
      <c r="B216" s="1167"/>
      <c r="C216" s="1167"/>
    </row>
    <row r="217" spans="2:3" ht="18" customHeight="1">
      <c r="B217" s="1167"/>
      <c r="C217" s="1167"/>
    </row>
    <row r="218" spans="2:3" ht="18" customHeight="1">
      <c r="B218" s="1167"/>
      <c r="C218" s="1167"/>
    </row>
    <row r="219" spans="2:3" ht="18" customHeight="1">
      <c r="B219" s="1167"/>
      <c r="C219" s="1167"/>
    </row>
    <row r="220" spans="2:3" ht="18" customHeight="1">
      <c r="B220" s="1167"/>
      <c r="C220" s="1167"/>
    </row>
    <row r="221" spans="2:3" ht="18" customHeight="1">
      <c r="B221" s="1167"/>
      <c r="C221" s="1167"/>
    </row>
    <row r="222" spans="2:3" ht="18" customHeight="1">
      <c r="B222" s="1167"/>
      <c r="C222" s="1167"/>
    </row>
    <row r="223" spans="2:3" ht="18" customHeight="1">
      <c r="B223" s="1167"/>
      <c r="C223" s="1167"/>
    </row>
    <row r="224" spans="2:3" ht="18" customHeight="1">
      <c r="B224" s="1167"/>
      <c r="C224" s="1167"/>
    </row>
    <row r="225" spans="2:3" ht="18" customHeight="1">
      <c r="B225" s="944" t="s">
        <v>357</v>
      </c>
      <c r="C225" s="944" t="s">
        <v>358</v>
      </c>
    </row>
    <row r="226" spans="2:3" ht="18" customHeight="1">
      <c r="B226" s="944" t="s">
        <v>357</v>
      </c>
      <c r="C226" s="944" t="s">
        <v>358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8">
    <mergeCell ref="B155:C155"/>
    <mergeCell ref="D155:D156"/>
    <mergeCell ref="B2:G2"/>
    <mergeCell ref="B4:G4"/>
    <mergeCell ref="D8:D9"/>
    <mergeCell ref="B8:C8"/>
    <mergeCell ref="B6:F6"/>
    <mergeCell ref="B153:I153"/>
  </mergeCells>
  <phoneticPr fontId="81" type="noConversion"/>
  <hyperlinks>
    <hyperlink ref="I2" location="HOME!Print_Area" display="HOME" xr:uid="{AE82298C-3330-4150-AB40-079BCC1CB536}"/>
    <hyperlink ref="H179" r:id="rId14" xr:uid="{DEA1FB78-6216-4632-8380-B410976C4F0B}"/>
    <hyperlink ref="C179" r:id="rId15" xr:uid="{6CC2F7DE-BA5E-4800-B2C5-30529AD5A535}"/>
    <hyperlink ref="H184" r:id="rId16" xr:uid="{E83C9A2B-9E80-4F3E-B484-4F8ED43B519C}"/>
    <hyperlink ref="H183" r:id="rId17" xr:uid="{473744C3-E43D-46CF-9B74-DDBAF02CEF48}"/>
    <hyperlink ref="C182" r:id="rId18" xr:uid="{C4656E06-D2F4-45ED-BE57-18DD0B73F430}"/>
    <hyperlink ref="C180" r:id="rId19" xr:uid="{B1CDCEB3-7C61-4251-9059-4003BD789FE1}"/>
    <hyperlink ref="C186" r:id="rId20" xr:uid="{BC98CD36-C8F6-4FCE-8BBE-0FF736677521}"/>
    <hyperlink ref="H182" r:id="rId21" xr:uid="{16FDD763-3E80-4081-9E33-529B31F5710C}"/>
    <hyperlink ref="H185" r:id="rId22" xr:uid="{F9CF7047-7AFB-43F3-ACD3-10D3E7A077BE}"/>
    <hyperlink ref="F179" r:id="rId23" xr:uid="{19A7D33B-509F-4475-B633-AB6756DBF46B}"/>
    <hyperlink ref="F184" r:id="rId24" xr:uid="{B182ABB3-1B86-4C22-A434-B0412840144D}"/>
    <hyperlink ref="F180" r:id="rId25" xr:uid="{B5E04FAA-5946-46B7-8468-D2BC58B66C18}"/>
    <hyperlink ref="F181" r:id="rId26" xr:uid="{3AE34880-37F7-40D8-AC19-E600CC25BEBF}"/>
    <hyperlink ref="F182" r:id="rId27" xr:uid="{D5E80EE9-C669-4331-9538-F8343D15C917}"/>
    <hyperlink ref="F183" r:id="rId28" xr:uid="{5678DDB2-9FCC-4DD7-AED9-0B3D54C67ECB}"/>
    <hyperlink ref="H180" r:id="rId29" xr:uid="{B2DEDE6D-8D5D-411E-9C38-B1E6E3E81E7E}"/>
    <hyperlink ref="H181" r:id="rId30" xr:uid="{B6FF9758-DB01-4153-9231-CCADAECF058F}"/>
    <hyperlink ref="F185" r:id="rId31" xr:uid="{5215BE87-4FC1-46C6-B7D2-5D579DD87299}"/>
    <hyperlink ref="C181" r:id="rId32" xr:uid="{ABCE909A-5584-4A3F-96E5-2DA634B39EDF}"/>
    <hyperlink ref="C183" r:id="rId33" xr:uid="{E1E354C6-C7ED-4522-810A-31B3C1D2EAF7}"/>
    <hyperlink ref="C184" r:id="rId34" xr:uid="{B86E0BBD-AFC0-4614-BED4-139ACAB24EB0}"/>
    <hyperlink ref="C185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19"/>
  <sheetViews>
    <sheetView showGridLines="0" topLeftCell="A4" zoomScaleNormal="100" zoomScaleSheetLayoutView="85" workbookViewId="0">
      <selection activeCell="F96" sqref="F96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16" t="s">
        <v>116</v>
      </c>
      <c r="C2" s="1216"/>
      <c r="D2" s="1216"/>
      <c r="E2" s="1216"/>
      <c r="F2" s="1216"/>
      <c r="H2" s="956" t="s">
        <v>352</v>
      </c>
    </row>
    <row r="3" spans="1:17" ht="17.25" customHeight="1" thickBot="1">
      <c r="B3" s="165"/>
    </row>
    <row r="4" spans="1:17" ht="30" customHeight="1" thickBot="1">
      <c r="B4" s="1211" t="s">
        <v>2298</v>
      </c>
      <c r="C4" s="1212"/>
      <c r="D4" s="1212"/>
      <c r="E4" s="1212"/>
      <c r="F4" s="1213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205" t="s">
        <v>2299</v>
      </c>
      <c r="C7" s="1206"/>
      <c r="D7" s="1245" t="s">
        <v>355</v>
      </c>
      <c r="E7" s="941" t="s">
        <v>2300</v>
      </c>
      <c r="F7" s="941" t="s">
        <v>2301</v>
      </c>
      <c r="G7" s="941" t="s">
        <v>2302</v>
      </c>
      <c r="H7" s="941" t="s">
        <v>170</v>
      </c>
      <c r="I7" s="941" t="s">
        <v>2303</v>
      </c>
      <c r="J7" s="941" t="s">
        <v>2304</v>
      </c>
      <c r="K7" s="941" t="s">
        <v>343</v>
      </c>
      <c r="L7" s="941" t="s">
        <v>262</v>
      </c>
      <c r="M7" s="331"/>
      <c r="N7" s="881"/>
      <c r="O7" s="146"/>
    </row>
    <row r="8" spans="1:17" ht="20.100000000000001" hidden="1" customHeight="1">
      <c r="A8" s="1035"/>
      <c r="B8" s="944" t="s">
        <v>357</v>
      </c>
      <c r="C8" s="945" t="s">
        <v>358</v>
      </c>
      <c r="D8" s="1246"/>
      <c r="E8" s="940" t="s">
        <v>223</v>
      </c>
      <c r="F8" s="940" t="s">
        <v>257</v>
      </c>
      <c r="G8" s="940" t="s">
        <v>175</v>
      </c>
      <c r="H8" s="940" t="s">
        <v>193</v>
      </c>
      <c r="I8" s="940" t="s">
        <v>303</v>
      </c>
      <c r="J8" s="940" t="s">
        <v>2305</v>
      </c>
      <c r="K8" s="940" t="s">
        <v>187</v>
      </c>
      <c r="L8" s="940" t="s">
        <v>2306</v>
      </c>
      <c r="M8" s="331"/>
      <c r="N8" s="1054" t="s">
        <v>359</v>
      </c>
      <c r="O8" s="1048" t="s">
        <v>445</v>
      </c>
    </row>
    <row r="9" spans="1:17" ht="16.5" hidden="1" customHeight="1">
      <c r="A9" s="1035"/>
      <c r="B9" s="981" t="s">
        <v>2307</v>
      </c>
      <c r="C9" s="982" t="s">
        <v>2308</v>
      </c>
      <c r="D9" s="955">
        <v>45391</v>
      </c>
      <c r="E9" s="1201" t="s">
        <v>391</v>
      </c>
      <c r="F9" s="1202"/>
      <c r="G9" s="1209"/>
      <c r="H9" s="880" t="s">
        <v>391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2309</v>
      </c>
      <c r="B10" s="981" t="s">
        <v>2310</v>
      </c>
      <c r="C10" s="982" t="s">
        <v>2311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2312</v>
      </c>
      <c r="B11" s="981" t="s">
        <v>2313</v>
      </c>
      <c r="C11" s="982" t="s">
        <v>2314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391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2315</v>
      </c>
      <c r="B12" s="981" t="s">
        <v>2316</v>
      </c>
      <c r="C12" s="982" t="s">
        <v>2317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2312</v>
      </c>
      <c r="B13" s="981" t="s">
        <v>2318</v>
      </c>
      <c r="C13" s="982" t="s">
        <v>2319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2320</v>
      </c>
      <c r="C14" s="982" t="s">
        <v>2321</v>
      </c>
      <c r="D14" s="955">
        <v>45425</v>
      </c>
      <c r="E14" s="880" t="s">
        <v>391</v>
      </c>
      <c r="F14" s="880" t="s">
        <v>391</v>
      </c>
      <c r="G14" s="880" t="s">
        <v>391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2322</v>
      </c>
      <c r="B15" s="981" t="s">
        <v>2307</v>
      </c>
      <c r="C15" s="982" t="s">
        <v>2323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2310</v>
      </c>
      <c r="B16" s="981" t="s">
        <v>2313</v>
      </c>
      <c r="C16" s="982" t="s">
        <v>2324</v>
      </c>
      <c r="D16" s="955">
        <v>45451</v>
      </c>
      <c r="E16" s="880" t="s">
        <v>391</v>
      </c>
      <c r="F16" s="880" t="s">
        <v>391</v>
      </c>
      <c r="G16" s="880" t="s">
        <v>391</v>
      </c>
      <c r="H16" s="880" t="s">
        <v>391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2325</v>
      </c>
      <c r="B17" s="981" t="s">
        <v>2310</v>
      </c>
      <c r="C17" s="982" t="s">
        <v>2326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2316</v>
      </c>
      <c r="C18" s="982" t="s">
        <v>2327</v>
      </c>
      <c r="D18" s="955">
        <v>45456</v>
      </c>
      <c r="E18" s="880" t="s">
        <v>391</v>
      </c>
      <c r="F18" s="880" t="s">
        <v>391</v>
      </c>
      <c r="G18" s="880" t="s">
        <v>391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2328</v>
      </c>
      <c r="B19" s="981" t="s">
        <v>2318</v>
      </c>
      <c r="C19" s="982" t="s">
        <v>2329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391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2320</v>
      </c>
      <c r="C20" s="982" t="s">
        <v>2330</v>
      </c>
      <c r="D20" s="955">
        <v>45465</v>
      </c>
      <c r="E20" s="880" t="s">
        <v>391</v>
      </c>
      <c r="F20" s="880" t="s">
        <v>391</v>
      </c>
      <c r="G20" s="880" t="s">
        <v>391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2331</v>
      </c>
      <c r="B21" s="981" t="s">
        <v>1705</v>
      </c>
      <c r="C21" s="982" t="s">
        <v>2332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391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2313</v>
      </c>
      <c r="C22" s="982" t="s">
        <v>2333</v>
      </c>
      <c r="D22" s="955">
        <v>45491</v>
      </c>
      <c r="E22" s="880" t="s">
        <v>391</v>
      </c>
      <c r="F22" s="880" t="s">
        <v>391</v>
      </c>
      <c r="G22" s="880" t="s">
        <v>391</v>
      </c>
      <c r="H22" s="880" t="s">
        <v>391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2334</v>
      </c>
      <c r="B23" s="981" t="s">
        <v>2307</v>
      </c>
      <c r="C23" s="982" t="s">
        <v>2335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2316</v>
      </c>
      <c r="C24" s="982" t="s">
        <v>2336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391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2318</v>
      </c>
      <c r="C25" s="982" t="s">
        <v>2337</v>
      </c>
      <c r="D25" s="955">
        <v>45505</v>
      </c>
      <c r="E25" s="880" t="s">
        <v>391</v>
      </c>
      <c r="F25" s="880" t="s">
        <v>391</v>
      </c>
      <c r="G25" s="880" t="s">
        <v>391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2338</v>
      </c>
      <c r="C26" s="982" t="s">
        <v>2339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391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2307</v>
      </c>
      <c r="B27" s="981" t="s">
        <v>1705</v>
      </c>
      <c r="C27" s="982" t="s">
        <v>2340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2313</v>
      </c>
      <c r="C28" s="982" t="s">
        <v>2341</v>
      </c>
      <c r="D28" s="955">
        <v>45525</v>
      </c>
      <c r="E28" s="880" t="s">
        <v>391</v>
      </c>
      <c r="F28" s="880" t="s">
        <v>391</v>
      </c>
      <c r="G28" s="880" t="s">
        <v>391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2310</v>
      </c>
      <c r="B29" s="981" t="s">
        <v>2307</v>
      </c>
      <c r="C29" s="982" t="s">
        <v>2342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391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2316</v>
      </c>
      <c r="C30" s="982" t="s">
        <v>2343</v>
      </c>
      <c r="D30" s="955">
        <v>45535</v>
      </c>
      <c r="E30" s="880" t="s">
        <v>391</v>
      </c>
      <c r="F30" s="880" t="s">
        <v>391</v>
      </c>
      <c r="G30" s="880" t="s">
        <v>391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2318</v>
      </c>
      <c r="C31" s="982" t="s">
        <v>2344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391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2338</v>
      </c>
      <c r="C32" s="982" t="s">
        <v>2345</v>
      </c>
      <c r="D32" s="955">
        <v>45557</v>
      </c>
      <c r="E32" s="880" t="s">
        <v>391</v>
      </c>
      <c r="F32" s="880" t="s">
        <v>391</v>
      </c>
      <c r="G32" s="880" t="s">
        <v>391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2346</v>
      </c>
      <c r="B33" s="981" t="s">
        <v>2347</v>
      </c>
      <c r="C33" s="982" t="s">
        <v>2348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391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2313</v>
      </c>
      <c r="C34" s="982" t="s">
        <v>2349</v>
      </c>
      <c r="D34" s="955">
        <v>45564</v>
      </c>
      <c r="E34" s="880" t="s">
        <v>391</v>
      </c>
      <c r="F34" s="758">
        <f t="shared" si="20"/>
        <v>45573</v>
      </c>
      <c r="G34" s="758">
        <f t="shared" si="21"/>
        <v>45574</v>
      </c>
      <c r="H34" s="880" t="s">
        <v>391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2307</v>
      </c>
      <c r="C35" s="982" t="s">
        <v>2350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2316</v>
      </c>
      <c r="C36" s="982" t="s">
        <v>2351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2318</v>
      </c>
      <c r="C37" s="982" t="s">
        <v>2352</v>
      </c>
      <c r="D37" s="955">
        <v>45598</v>
      </c>
      <c r="E37" s="1201" t="s">
        <v>391</v>
      </c>
      <c r="F37" s="1202"/>
      <c r="G37" s="1209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2353</v>
      </c>
      <c r="B38" s="981" t="s">
        <v>2354</v>
      </c>
      <c r="C38" s="982" t="s">
        <v>2355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2347</v>
      </c>
      <c r="C39" s="982" t="s">
        <v>2356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391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2313</v>
      </c>
      <c r="C40" s="982" t="s">
        <v>2357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391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2307</v>
      </c>
      <c r="C41" s="982" t="s">
        <v>2358</v>
      </c>
      <c r="D41" s="955">
        <v>45623</v>
      </c>
      <c r="E41" s="880" t="s">
        <v>391</v>
      </c>
      <c r="F41" s="880" t="s">
        <v>391</v>
      </c>
      <c r="G41" s="1079" t="s">
        <v>391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2359</v>
      </c>
      <c r="B42" s="981" t="s">
        <v>2316</v>
      </c>
      <c r="C42" s="982" t="s">
        <v>2360</v>
      </c>
      <c r="D42" s="955">
        <v>45619</v>
      </c>
      <c r="E42" s="758">
        <v>45632</v>
      </c>
      <c r="F42" s="758">
        <v>45622</v>
      </c>
      <c r="G42" s="1079" t="s">
        <v>391</v>
      </c>
      <c r="H42" s="880" t="s">
        <v>391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2318</v>
      </c>
      <c r="C43" s="982" t="s">
        <v>2361</v>
      </c>
      <c r="D43" s="955">
        <v>45635</v>
      </c>
      <c r="E43" s="758">
        <f t="shared" si="40"/>
        <v>45641</v>
      </c>
      <c r="F43" s="880" t="s">
        <v>391</v>
      </c>
      <c r="G43" s="1079" t="s">
        <v>391</v>
      </c>
      <c r="H43" s="880" t="s">
        <v>391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391</v>
      </c>
      <c r="M43" s="880" t="s">
        <v>391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2354</v>
      </c>
      <c r="B44" s="981" t="s">
        <v>2362</v>
      </c>
      <c r="C44" s="982" t="s">
        <v>2363</v>
      </c>
      <c r="D44" s="955">
        <v>45631</v>
      </c>
      <c r="E44" s="880" t="s">
        <v>391</v>
      </c>
      <c r="F44" s="758">
        <f>D44+9</f>
        <v>45640</v>
      </c>
      <c r="G44" s="1079" t="s">
        <v>391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2347</v>
      </c>
      <c r="C45" s="982" t="s">
        <v>2364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415</v>
      </c>
      <c r="C46" s="982" t="s">
        <v>2365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2366</v>
      </c>
      <c r="C47" s="982" t="s">
        <v>2367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415</v>
      </c>
      <c r="C48" s="982" t="s">
        <v>2368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2318</v>
      </c>
      <c r="B49" s="981" t="s">
        <v>2316</v>
      </c>
      <c r="C49" s="982" t="s">
        <v>2369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2318</v>
      </c>
      <c r="C50" s="982" t="s">
        <v>2370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2371</v>
      </c>
      <c r="B51" s="981" t="s">
        <v>2347</v>
      </c>
      <c r="C51" s="982" t="s">
        <v>2372</v>
      </c>
      <c r="D51" s="955">
        <v>45683</v>
      </c>
      <c r="E51" s="758">
        <f>D51+6</f>
        <v>45689</v>
      </c>
      <c r="F51" s="758">
        <f>D51+9</f>
        <v>45692</v>
      </c>
      <c r="G51" s="880" t="s">
        <v>391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2373</v>
      </c>
      <c r="B52" s="1030" t="s">
        <v>415</v>
      </c>
      <c r="C52" s="982" t="s">
        <v>2374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2375</v>
      </c>
      <c r="B53" s="981" t="s">
        <v>2366</v>
      </c>
      <c r="C53" s="982" t="s">
        <v>2376</v>
      </c>
      <c r="D53" s="955">
        <v>45711</v>
      </c>
      <c r="E53" s="758">
        <v>45718</v>
      </c>
      <c r="F53" s="880" t="s">
        <v>391</v>
      </c>
      <c r="G53" s="880" t="s">
        <v>391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2377</v>
      </c>
      <c r="B54" s="981" t="s">
        <v>2090</v>
      </c>
      <c r="C54" s="982" t="s">
        <v>2378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2318</v>
      </c>
      <c r="B55" s="981" t="s">
        <v>2316</v>
      </c>
      <c r="C55" s="982" t="s">
        <v>2379</v>
      </c>
      <c r="D55" s="955">
        <v>45713</v>
      </c>
      <c r="E55" s="880" t="s">
        <v>391</v>
      </c>
      <c r="F55" s="880" t="s">
        <v>391</v>
      </c>
      <c r="G55" s="880" t="s">
        <v>391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2371</v>
      </c>
      <c r="C56" s="982" t="s">
        <v>2380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391</v>
      </c>
      <c r="J56" s="880" t="s">
        <v>391</v>
      </c>
      <c r="K56" s="880" t="s">
        <v>391</v>
      </c>
      <c r="L56" s="880" t="s">
        <v>391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2318</v>
      </c>
      <c r="B57" s="1030" t="s">
        <v>415</v>
      </c>
      <c r="C57" s="982" t="s">
        <v>2381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553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205" t="s">
        <v>2299</v>
      </c>
      <c r="C60" s="1206"/>
      <c r="D60" s="1245" t="s">
        <v>355</v>
      </c>
      <c r="E60" s="941" t="s">
        <v>2302</v>
      </c>
      <c r="F60" s="941" t="s">
        <v>2382</v>
      </c>
      <c r="G60" s="941" t="s">
        <v>2303</v>
      </c>
      <c r="H60" s="941" t="s">
        <v>2304</v>
      </c>
      <c r="I60" s="941" t="s">
        <v>343</v>
      </c>
      <c r="J60" s="941" t="s">
        <v>262</v>
      </c>
      <c r="K60" s="331"/>
      <c r="L60" s="881"/>
      <c r="M60" s="146"/>
    </row>
    <row r="61" spans="1:17" ht="20.100000000000001" customHeight="1">
      <c r="A61" s="1035"/>
      <c r="B61" s="944" t="s">
        <v>357</v>
      </c>
      <c r="C61" s="945" t="s">
        <v>358</v>
      </c>
      <c r="D61" s="1246"/>
      <c r="E61" s="940" t="s">
        <v>223</v>
      </c>
      <c r="F61" s="940" t="s">
        <v>172</v>
      </c>
      <c r="G61" s="940" t="s">
        <v>201</v>
      </c>
      <c r="H61" s="940" t="s">
        <v>193</v>
      </c>
      <c r="I61" s="940" t="s">
        <v>287</v>
      </c>
      <c r="J61" s="940" t="s">
        <v>264</v>
      </c>
      <c r="K61" s="331"/>
      <c r="L61" s="1048" t="s">
        <v>496</v>
      </c>
      <c r="M61" s="1048" t="s">
        <v>359</v>
      </c>
      <c r="N61" s="1048" t="s">
        <v>445</v>
      </c>
    </row>
    <row r="62" spans="1:17" ht="20.100000000000001" hidden="1" customHeight="1">
      <c r="A62" s="1035"/>
      <c r="B62" s="981" t="s">
        <v>2377</v>
      </c>
      <c r="C62" s="982" t="s">
        <v>2383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2347</v>
      </c>
      <c r="B63" s="981" t="s">
        <v>693</v>
      </c>
      <c r="C63" s="982" t="s">
        <v>2384</v>
      </c>
      <c r="D63" s="955">
        <v>45750</v>
      </c>
      <c r="E63" s="880" t="s">
        <v>391</v>
      </c>
      <c r="F63" s="880" t="s">
        <v>391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2366</v>
      </c>
      <c r="C64" s="982" t="s">
        <v>2385</v>
      </c>
      <c r="D64" s="955">
        <v>45744</v>
      </c>
      <c r="E64" s="758">
        <f t="shared" ref="E64:E69" si="56">D64+6</f>
        <v>45750</v>
      </c>
      <c r="F64" s="880" t="s">
        <v>391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M64:N64" si="58">WEEKNUM(M64)</f>
        <v>13</v>
      </c>
    </row>
    <row r="65" spans="1:14" ht="20.100000000000001" hidden="1" customHeight="1">
      <c r="A65" s="1035" t="s">
        <v>2090</v>
      </c>
      <c r="B65" s="981" t="s">
        <v>2386</v>
      </c>
      <c r="C65" s="982" t="s">
        <v>2387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2316</v>
      </c>
      <c r="C66" s="982" t="s">
        <v>2388</v>
      </c>
      <c r="D66" s="955">
        <v>45757</v>
      </c>
      <c r="E66" s="880" t="s">
        <v>391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2377</v>
      </c>
      <c r="C67" s="982" t="s">
        <v>2389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M67:N67" si="61">WEEKNUM(M67)</f>
        <v>16</v>
      </c>
    </row>
    <row r="68" spans="1:14" ht="20.100000000000001" hidden="1" customHeight="1">
      <c r="A68" s="1035"/>
      <c r="B68" s="981" t="s">
        <v>2366</v>
      </c>
      <c r="C68" s="982" t="s">
        <v>2390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693</v>
      </c>
      <c r="C69" s="982" t="s">
        <v>2391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M69:N69" si="62">WEEKNUM(M69)</f>
        <v>18</v>
      </c>
    </row>
    <row r="70" spans="1:14" ht="20.100000000000001" hidden="1" customHeight="1">
      <c r="A70" s="1035" t="s">
        <v>2090</v>
      </c>
      <c r="B70" s="981" t="s">
        <v>2386</v>
      </c>
      <c r="C70" s="982" t="s">
        <v>2392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2316</v>
      </c>
      <c r="C71" s="982" t="s">
        <v>2393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2377</v>
      </c>
      <c r="C72" s="982" t="s">
        <v>2394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M72:N72" si="69">WEEKNUM(M72)</f>
        <v>21</v>
      </c>
    </row>
    <row r="73" spans="1:14" ht="20.100000000000001" hidden="1" customHeight="1">
      <c r="A73" s="1035"/>
      <c r="B73" s="981" t="s">
        <v>2366</v>
      </c>
      <c r="C73" s="982" t="s">
        <v>2395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M73:N74" si="76">WEEKNUM(M73)</f>
        <v>22</v>
      </c>
    </row>
    <row r="74" spans="1:14" ht="20.100000000000001" hidden="1" customHeight="1">
      <c r="A74" s="1035"/>
      <c r="B74" s="981" t="s">
        <v>693</v>
      </c>
      <c r="C74" s="982" t="s">
        <v>2396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2386</v>
      </c>
      <c r="C75" s="982" t="s">
        <v>2397</v>
      </c>
      <c r="D75" s="955">
        <v>45824</v>
      </c>
      <c r="E75" s="972" t="s">
        <v>391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2316</v>
      </c>
      <c r="C76" s="982" t="s">
        <v>2398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2377</v>
      </c>
      <c r="C77" s="982" t="s">
        <v>2399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M77:N79" si="77">WEEKNUM(M77)</f>
        <v>26</v>
      </c>
    </row>
    <row r="78" spans="1:14" ht="20.100000000000001" hidden="1" customHeight="1">
      <c r="A78" s="1035"/>
      <c r="B78" s="981" t="s">
        <v>2366</v>
      </c>
      <c r="C78" s="982" t="s">
        <v>2400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693</v>
      </c>
      <c r="C79" s="982" t="s">
        <v>2401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2386</v>
      </c>
      <c r="C80" s="982" t="s">
        <v>2402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2316</v>
      </c>
      <c r="C81" s="982" t="s">
        <v>2403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2377</v>
      </c>
      <c r="C82" s="982" t="s">
        <v>2404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M82:N82" si="84">WEEKNUM(M82)</f>
        <v>31</v>
      </c>
    </row>
    <row r="83" spans="1:14" ht="20.100000000000001" hidden="1" customHeight="1">
      <c r="A83" s="1035"/>
      <c r="B83" s="981" t="s">
        <v>2366</v>
      </c>
      <c r="C83" s="982" t="s">
        <v>2405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M83:N83" si="91">WEEKNUM(M83)</f>
        <v>32</v>
      </c>
    </row>
    <row r="84" spans="1:14" ht="20.100000000000001" hidden="1" customHeight="1">
      <c r="A84" s="1035"/>
      <c r="B84" s="981" t="s">
        <v>693</v>
      </c>
      <c r="C84" s="982" t="s">
        <v>2406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M84:N84" si="98">WEEKNUM(M84)</f>
        <v>33</v>
      </c>
    </row>
    <row r="85" spans="1:14" ht="20.100000000000001" hidden="1" customHeight="1">
      <c r="A85" s="1035"/>
      <c r="B85" s="981" t="s">
        <v>2386</v>
      </c>
      <c r="C85" s="982" t="s">
        <v>2407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2316</v>
      </c>
      <c r="C86" s="982" t="s">
        <v>2408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2377</v>
      </c>
      <c r="C87" s="982" t="s">
        <v>2409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M87:N89" si="99">WEEKNUM(M87)</f>
        <v>36</v>
      </c>
    </row>
    <row r="88" spans="1:14" ht="20.100000000000001" hidden="1" customHeight="1">
      <c r="A88" s="1035"/>
      <c r="B88" s="981" t="s">
        <v>2366</v>
      </c>
      <c r="C88" s="982" t="s">
        <v>2410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693</v>
      </c>
      <c r="C89" s="982" t="s">
        <v>2411</v>
      </c>
      <c r="D89" s="955">
        <v>45920</v>
      </c>
      <c r="E89" s="972" t="s">
        <v>391</v>
      </c>
      <c r="F89" s="972" t="s">
        <v>391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2386</v>
      </c>
      <c r="C90" s="982" t="s">
        <v>2412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2316</v>
      </c>
      <c r="C91" s="982" t="s">
        <v>2413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2377</v>
      </c>
      <c r="C92" s="982" t="s">
        <v>2414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M92:N94" si="106">WEEKNUM(M92)</f>
        <v>41</v>
      </c>
    </row>
    <row r="93" spans="1:14" ht="20.100000000000001" hidden="1" customHeight="1">
      <c r="A93" s="1035"/>
      <c r="B93" s="981" t="s">
        <v>2366</v>
      </c>
      <c r="C93" s="982" t="s">
        <v>2415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hidden="1" customHeight="1">
      <c r="A94" s="1035"/>
      <c r="B94" s="981" t="s">
        <v>693</v>
      </c>
      <c r="C94" s="982" t="s">
        <v>2416</v>
      </c>
      <c r="D94" s="955">
        <v>45958</v>
      </c>
      <c r="E94" s="1150" t="s">
        <v>391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hidden="1" customHeight="1">
      <c r="A95" s="1035"/>
      <c r="B95" s="981" t="s">
        <v>2386</v>
      </c>
      <c r="C95" s="982" t="s">
        <v>2417</v>
      </c>
      <c r="D95" s="955">
        <v>45962</v>
      </c>
      <c r="E95" s="758">
        <f t="shared" ref="E94:E98" si="110">D95+6</f>
        <v>45968</v>
      </c>
      <c r="F95" s="758">
        <f t="shared" ref="F94:F98" si="111">E95+5</f>
        <v>45973</v>
      </c>
      <c r="G95" s="758">
        <f t="shared" ref="G94:G98" si="112">F95+7</f>
        <v>45980</v>
      </c>
      <c r="H95" s="758">
        <f t="shared" si="107"/>
        <v>45981</v>
      </c>
      <c r="I95" s="758">
        <f t="shared" si="108"/>
        <v>45983</v>
      </c>
      <c r="J95" s="758">
        <f t="shared" si="109"/>
        <v>45984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customHeight="1">
      <c r="A96" s="1035"/>
      <c r="B96" s="981" t="s">
        <v>2316</v>
      </c>
      <c r="C96" s="982" t="s">
        <v>2418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7" ht="20.100000000000001" customHeight="1">
      <c r="A97" s="1035"/>
      <c r="B97" s="981" t="s">
        <v>2377</v>
      </c>
      <c r="C97" s="982" t="s">
        <v>2419</v>
      </c>
      <c r="D97" s="955">
        <v>45976</v>
      </c>
      <c r="E97" s="758">
        <f t="shared" si="110"/>
        <v>45982</v>
      </c>
      <c r="F97" s="758">
        <f t="shared" si="111"/>
        <v>45987</v>
      </c>
      <c r="G97" s="758">
        <f t="shared" si="112"/>
        <v>45994</v>
      </c>
      <c r="H97" s="758">
        <f t="shared" si="107"/>
        <v>45995</v>
      </c>
      <c r="I97" s="758">
        <f t="shared" si="108"/>
        <v>45997</v>
      </c>
      <c r="J97" s="758">
        <f t="shared" si="109"/>
        <v>45998</v>
      </c>
      <c r="K97" s="331"/>
      <c r="L97" s="758">
        <f t="shared" si="57"/>
        <v>45973</v>
      </c>
      <c r="M97" s="758">
        <f t="shared" si="57"/>
        <v>45974</v>
      </c>
      <c r="N97" s="1005">
        <f t="shared" ref="M97:N98" si="113">WEEKNUM(M97)</f>
        <v>46</v>
      </c>
    </row>
    <row r="98" spans="1:17" ht="20.100000000000001" customHeight="1">
      <c r="A98" s="1035" t="s">
        <v>2420</v>
      </c>
      <c r="B98" s="1184" t="s">
        <v>2421</v>
      </c>
      <c r="C98" s="982" t="s">
        <v>2422</v>
      </c>
      <c r="D98" s="955">
        <v>45986</v>
      </c>
      <c r="E98" s="758">
        <f t="shared" si="110"/>
        <v>45992</v>
      </c>
      <c r="F98" s="758">
        <f>E98+5</f>
        <v>45997</v>
      </c>
      <c r="G98" s="758">
        <f>F98+7</f>
        <v>46004</v>
      </c>
      <c r="H98" s="758">
        <f t="shared" si="107"/>
        <v>46005</v>
      </c>
      <c r="I98" s="758">
        <f t="shared" si="108"/>
        <v>46007</v>
      </c>
      <c r="J98" s="758">
        <f t="shared" si="109"/>
        <v>46008</v>
      </c>
      <c r="K98" s="331"/>
      <c r="L98" s="758">
        <f>L97+7</f>
        <v>45980</v>
      </c>
      <c r="M98" s="758">
        <f>M97+7</f>
        <v>45981</v>
      </c>
      <c r="N98" s="1005">
        <f t="shared" si="113"/>
        <v>47</v>
      </c>
    </row>
    <row r="99" spans="1:17" ht="20.100000000000001" customHeight="1">
      <c r="A99" s="1035" t="s">
        <v>2423</v>
      </c>
      <c r="B99" s="1183" t="s">
        <v>730</v>
      </c>
      <c r="C99" s="982" t="s">
        <v>2424</v>
      </c>
      <c r="D99" s="800">
        <v>45987</v>
      </c>
      <c r="E99" s="800">
        <f t="shared" ref="E99" si="114">D99+6</f>
        <v>45993</v>
      </c>
      <c r="F99" s="800">
        <f t="shared" ref="F99" si="115">E99+5</f>
        <v>45998</v>
      </c>
      <c r="G99" s="800">
        <f t="shared" ref="G99" si="116">F99+7</f>
        <v>46005</v>
      </c>
      <c r="H99" s="800">
        <f t="shared" ref="H99" si="117">G99+1</f>
        <v>46006</v>
      </c>
      <c r="I99" s="800">
        <f t="shared" ref="I99" si="118">H99+2</f>
        <v>46008</v>
      </c>
      <c r="J99" s="800">
        <f t="shared" ref="J99" si="119">I99+1</f>
        <v>46009</v>
      </c>
      <c r="K99" s="331"/>
      <c r="L99" s="758">
        <f>L98+7</f>
        <v>45987</v>
      </c>
      <c r="M99" s="758">
        <f>M98+7</f>
        <v>45988</v>
      </c>
      <c r="N99" s="1005">
        <f t="shared" ref="M99:N99" si="120">WEEKNUM(M99)</f>
        <v>48</v>
      </c>
    </row>
    <row r="100" spans="1:17" ht="20.100000000000001" customHeight="1">
      <c r="A100" s="1000" t="s">
        <v>2425</v>
      </c>
      <c r="B100" s="1183" t="s">
        <v>730</v>
      </c>
      <c r="C100" s="982" t="s">
        <v>2426</v>
      </c>
      <c r="D100" s="800">
        <v>45994</v>
      </c>
      <c r="E100" s="800">
        <f t="shared" ref="E100" si="121">D100+6</f>
        <v>46000</v>
      </c>
      <c r="F100" s="800">
        <f t="shared" ref="F100" si="122">E100+5</f>
        <v>46005</v>
      </c>
      <c r="G100" s="800">
        <f t="shared" ref="G100" si="123">F100+7</f>
        <v>46012</v>
      </c>
      <c r="H100" s="800">
        <f t="shared" ref="H100" si="124">G100+1</f>
        <v>46013</v>
      </c>
      <c r="I100" s="800">
        <f t="shared" ref="I100" si="125">H100+2</f>
        <v>46015</v>
      </c>
      <c r="J100" s="800">
        <f t="shared" ref="J100" si="126">I100+1</f>
        <v>46016</v>
      </c>
      <c r="K100" s="331"/>
      <c r="L100" s="758">
        <f>L99+7</f>
        <v>45994</v>
      </c>
      <c r="M100" s="758">
        <f>M99+7</f>
        <v>45995</v>
      </c>
      <c r="N100" s="1005">
        <f t="shared" ref="M100:N100" si="127">WEEKNUM(M100)</f>
        <v>49</v>
      </c>
    </row>
    <row r="101" spans="1:17" ht="20.100000000000001" customHeight="1">
      <c r="A101" s="1035" t="s">
        <v>2427</v>
      </c>
      <c r="B101" s="981" t="s">
        <v>2423</v>
      </c>
      <c r="C101" s="982" t="s">
        <v>2428</v>
      </c>
      <c r="D101" s="955">
        <v>46022</v>
      </c>
      <c r="E101" s="758">
        <f t="shared" ref="E101:E104" si="128">D101+6</f>
        <v>46028</v>
      </c>
      <c r="F101" s="758">
        <f t="shared" ref="F101:F104" si="129">E101+5</f>
        <v>46033</v>
      </c>
      <c r="G101" s="758">
        <f t="shared" ref="G101:G104" si="130">F101+7</f>
        <v>46040</v>
      </c>
      <c r="H101" s="758">
        <f t="shared" ref="H101:H104" si="131">G101+1</f>
        <v>46041</v>
      </c>
      <c r="I101" s="758">
        <f t="shared" ref="I101:I104" si="132">H101+2</f>
        <v>46043</v>
      </c>
      <c r="J101" s="758">
        <f t="shared" ref="J101:J104" si="133">I101+1</f>
        <v>46044</v>
      </c>
      <c r="K101" s="331"/>
      <c r="L101" s="758">
        <v>46022</v>
      </c>
      <c r="M101" s="758">
        <v>46023</v>
      </c>
      <c r="N101" s="1005">
        <f t="shared" ref="N101:N104" si="134">WEEKNUM(M101)</f>
        <v>1</v>
      </c>
    </row>
    <row r="102" spans="1:17" ht="20.100000000000001" customHeight="1">
      <c r="A102" s="1035" t="s">
        <v>2429</v>
      </c>
      <c r="B102" s="1183" t="s">
        <v>730</v>
      </c>
      <c r="C102" s="982" t="s">
        <v>2430</v>
      </c>
      <c r="D102" s="955">
        <v>46029</v>
      </c>
      <c r="E102" s="758">
        <f t="shared" si="128"/>
        <v>46035</v>
      </c>
      <c r="F102" s="758">
        <f t="shared" si="129"/>
        <v>46040</v>
      </c>
      <c r="G102" s="758">
        <f t="shared" si="130"/>
        <v>46047</v>
      </c>
      <c r="H102" s="758">
        <f t="shared" si="131"/>
        <v>46048</v>
      </c>
      <c r="I102" s="758">
        <f t="shared" si="132"/>
        <v>46050</v>
      </c>
      <c r="J102" s="758">
        <f t="shared" si="133"/>
        <v>46051</v>
      </c>
      <c r="K102" s="331"/>
      <c r="L102" s="758">
        <f t="shared" ref="L101:L105" si="135">L101+7</f>
        <v>46029</v>
      </c>
      <c r="M102" s="758">
        <f t="shared" ref="M102" si="136">M101+7</f>
        <v>46030</v>
      </c>
      <c r="N102" s="1005">
        <f t="shared" si="134"/>
        <v>2</v>
      </c>
    </row>
    <row r="103" spans="1:17" ht="20.100000000000001" customHeight="1">
      <c r="A103" s="1035" t="s">
        <v>2431</v>
      </c>
      <c r="B103" s="1184" t="s">
        <v>2427</v>
      </c>
      <c r="C103" s="982" t="s">
        <v>2432</v>
      </c>
      <c r="D103" s="955">
        <v>46036</v>
      </c>
      <c r="E103" s="758">
        <f t="shared" si="128"/>
        <v>46042</v>
      </c>
      <c r="F103" s="758">
        <f t="shared" si="129"/>
        <v>46047</v>
      </c>
      <c r="G103" s="758">
        <f t="shared" si="130"/>
        <v>46054</v>
      </c>
      <c r="H103" s="758">
        <f t="shared" si="131"/>
        <v>46055</v>
      </c>
      <c r="I103" s="758">
        <f t="shared" si="132"/>
        <v>46057</v>
      </c>
      <c r="J103" s="758">
        <f t="shared" si="133"/>
        <v>46058</v>
      </c>
      <c r="K103" s="331"/>
      <c r="L103" s="758">
        <f t="shared" si="135"/>
        <v>46036</v>
      </c>
      <c r="M103" s="758">
        <f t="shared" ref="M103" si="137">M102+7</f>
        <v>46037</v>
      </c>
      <c r="N103" s="1005">
        <f t="shared" si="134"/>
        <v>3</v>
      </c>
    </row>
    <row r="104" spans="1:17" ht="20.100000000000001" customHeight="1">
      <c r="A104" s="1035" t="s">
        <v>2423</v>
      </c>
      <c r="B104" s="1184" t="s">
        <v>2429</v>
      </c>
      <c r="C104" s="982" t="s">
        <v>2433</v>
      </c>
      <c r="D104" s="955">
        <v>46043</v>
      </c>
      <c r="E104" s="758">
        <f t="shared" si="128"/>
        <v>46049</v>
      </c>
      <c r="F104" s="758">
        <f t="shared" si="129"/>
        <v>46054</v>
      </c>
      <c r="G104" s="758">
        <f t="shared" si="130"/>
        <v>46061</v>
      </c>
      <c r="H104" s="758">
        <f t="shared" si="131"/>
        <v>46062</v>
      </c>
      <c r="I104" s="758">
        <f t="shared" si="132"/>
        <v>46064</v>
      </c>
      <c r="J104" s="758">
        <f t="shared" si="133"/>
        <v>46065</v>
      </c>
      <c r="K104" s="331"/>
      <c r="L104" s="758">
        <f t="shared" si="135"/>
        <v>46043</v>
      </c>
      <c r="M104" s="758">
        <f t="shared" ref="M104:M105" si="138">M103+7</f>
        <v>46044</v>
      </c>
      <c r="N104" s="1005">
        <f t="shared" si="134"/>
        <v>4</v>
      </c>
    </row>
    <row r="105" spans="1:17" ht="20.100000000000001" customHeight="1">
      <c r="A105" s="1035"/>
      <c r="B105" s="1184" t="s">
        <v>2434</v>
      </c>
      <c r="C105" s="982" t="s">
        <v>2435</v>
      </c>
      <c r="D105" s="955">
        <v>46050</v>
      </c>
      <c r="E105" s="758">
        <f t="shared" ref="E105" si="139">D105+6</f>
        <v>46056</v>
      </c>
      <c r="F105" s="758">
        <f t="shared" ref="F105" si="140">E105+5</f>
        <v>46061</v>
      </c>
      <c r="G105" s="758">
        <f t="shared" ref="G105" si="141">F105+7</f>
        <v>46068</v>
      </c>
      <c r="H105" s="758">
        <f t="shared" ref="H105" si="142">G105+1</f>
        <v>46069</v>
      </c>
      <c r="I105" s="758">
        <f t="shared" ref="I105" si="143">H105+2</f>
        <v>46071</v>
      </c>
      <c r="J105" s="758">
        <f t="shared" ref="J105" si="144">I105+1</f>
        <v>46072</v>
      </c>
      <c r="K105" s="331"/>
      <c r="L105" s="758">
        <f t="shared" si="135"/>
        <v>46050</v>
      </c>
      <c r="M105" s="758">
        <f t="shared" si="138"/>
        <v>46051</v>
      </c>
      <c r="N105" s="1005">
        <f t="shared" ref="N105" si="145">WEEKNUM(M105)</f>
        <v>5</v>
      </c>
    </row>
    <row r="106" spans="1:17" ht="24.95" customHeight="1">
      <c r="A106" s="1035"/>
      <c r="B106" s="147" t="s">
        <v>553</v>
      </c>
      <c r="C106" s="75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600"/>
      <c r="P106" s="146"/>
      <c r="Q106" s="146"/>
    </row>
    <row r="107" spans="1:17" s="159" customFormat="1" ht="17.25" customHeight="1">
      <c r="A107" s="1035"/>
      <c r="C107" s="145"/>
      <c r="D107" s="145"/>
      <c r="E107" s="145"/>
      <c r="F107" s="145"/>
      <c r="G107" s="145"/>
      <c r="H107" s="145"/>
      <c r="I107" s="145"/>
      <c r="N107" s="147"/>
      <c r="O107" s="145"/>
    </row>
    <row r="108" spans="1:17" s="159" customFormat="1" ht="17.25" customHeight="1" thickBot="1">
      <c r="A108" s="1035"/>
      <c r="B108" s="422"/>
      <c r="C108" s="145"/>
      <c r="D108" s="145"/>
      <c r="E108" s="145"/>
      <c r="F108" s="145"/>
      <c r="G108" s="145"/>
      <c r="H108" s="145"/>
      <c r="I108" s="145"/>
      <c r="N108" s="147"/>
      <c r="O108" s="145"/>
    </row>
    <row r="109" spans="1:17" s="147" customFormat="1" ht="18.75" customHeight="1">
      <c r="B109" s="896"/>
      <c r="C109" s="897"/>
      <c r="D109" s="898"/>
      <c r="E109" s="899"/>
      <c r="F109" s="900"/>
      <c r="G109" s="901"/>
      <c r="H109" s="902"/>
    </row>
    <row r="110" spans="1:17" s="147" customFormat="1" ht="18.75" customHeight="1">
      <c r="B110" s="778" t="s">
        <v>554</v>
      </c>
      <c r="C110" s="145"/>
      <c r="D110" s="147" t="s">
        <v>555</v>
      </c>
      <c r="G110" s="147" t="s">
        <v>556</v>
      </c>
      <c r="H110" s="779"/>
    </row>
    <row r="111" spans="1:17" s="147" customFormat="1" ht="18.75" customHeight="1">
      <c r="B111" s="780" t="s">
        <v>557</v>
      </c>
      <c r="C111" s="1098" t="s">
        <v>558</v>
      </c>
      <c r="D111" s="133" t="s">
        <v>559</v>
      </c>
      <c r="F111" s="1098" t="s">
        <v>560</v>
      </c>
      <c r="G111" s="145" t="s">
        <v>561</v>
      </c>
      <c r="H111" s="1099" t="s">
        <v>562</v>
      </c>
    </row>
    <row r="112" spans="1:17" s="147" customFormat="1" ht="18.75" customHeight="1">
      <c r="B112" s="780" t="s">
        <v>563</v>
      </c>
      <c r="C112" s="1098" t="s">
        <v>564</v>
      </c>
      <c r="D112" s="133" t="s">
        <v>565</v>
      </c>
      <c r="E112" s="148" t="s">
        <v>566</v>
      </c>
      <c r="F112" s="1100" t="s">
        <v>567</v>
      </c>
      <c r="G112" s="145" t="s">
        <v>568</v>
      </c>
      <c r="H112" s="1099" t="s">
        <v>569</v>
      </c>
    </row>
    <row r="113" spans="1:15" s="147" customFormat="1" ht="18" customHeight="1">
      <c r="B113" s="783" t="s">
        <v>570</v>
      </c>
      <c r="C113" s="1101" t="s">
        <v>571</v>
      </c>
      <c r="D113" s="133" t="s">
        <v>572</v>
      </c>
      <c r="E113" s="148" t="s">
        <v>573</v>
      </c>
      <c r="F113" s="1100" t="s">
        <v>574</v>
      </c>
      <c r="G113" s="588" t="s">
        <v>575</v>
      </c>
      <c r="H113" s="1102" t="s">
        <v>576</v>
      </c>
    </row>
    <row r="114" spans="1:15" s="147" customFormat="1" ht="18.75" customHeight="1">
      <c r="B114" s="783" t="s">
        <v>577</v>
      </c>
      <c r="C114" s="1101" t="s">
        <v>578</v>
      </c>
      <c r="D114" s="133" t="s">
        <v>579</v>
      </c>
      <c r="E114" s="148" t="s">
        <v>580</v>
      </c>
      <c r="F114" s="1100" t="s">
        <v>581</v>
      </c>
      <c r="G114" s="588" t="s">
        <v>582</v>
      </c>
      <c r="H114" s="1102" t="s">
        <v>583</v>
      </c>
      <c r="N114" s="149"/>
      <c r="O114" s="149"/>
    </row>
    <row r="115" spans="1:15" s="147" customFormat="1" ht="18.75" customHeight="1">
      <c r="B115" s="783" t="s">
        <v>827</v>
      </c>
      <c r="C115" s="1101" t="s">
        <v>585</v>
      </c>
      <c r="D115" s="133" t="s">
        <v>586</v>
      </c>
      <c r="E115" s="148" t="s">
        <v>587</v>
      </c>
      <c r="F115" s="1100" t="s">
        <v>588</v>
      </c>
      <c r="G115" s="588" t="s">
        <v>589</v>
      </c>
      <c r="H115" s="1102" t="s">
        <v>590</v>
      </c>
      <c r="N115" s="149"/>
      <c r="O115" s="149"/>
    </row>
    <row r="116" spans="1:15" s="147" customFormat="1" ht="18.75" customHeight="1">
      <c r="B116" s="783" t="s">
        <v>591</v>
      </c>
      <c r="C116" s="1101" t="s">
        <v>592</v>
      </c>
      <c r="D116" s="133" t="s">
        <v>593</v>
      </c>
      <c r="E116" s="148" t="s">
        <v>594</v>
      </c>
      <c r="F116" s="1100" t="s">
        <v>595</v>
      </c>
      <c r="G116" s="588" t="s">
        <v>596</v>
      </c>
      <c r="H116" s="1102" t="s">
        <v>597</v>
      </c>
      <c r="N116" s="149"/>
      <c r="O116" s="149"/>
    </row>
    <row r="117" spans="1:15" s="147" customFormat="1" ht="18.75" customHeight="1">
      <c r="B117" s="783" t="s">
        <v>598</v>
      </c>
      <c r="C117" s="1101" t="s">
        <v>599</v>
      </c>
      <c r="D117" s="133" t="s">
        <v>600</v>
      </c>
      <c r="E117" s="148" t="s">
        <v>601</v>
      </c>
      <c r="F117" s="1098" t="s">
        <v>602</v>
      </c>
      <c r="G117" s="588" t="s">
        <v>603</v>
      </c>
      <c r="H117" s="787" t="s">
        <v>604</v>
      </c>
      <c r="N117" s="149"/>
      <c r="O117" s="149"/>
    </row>
    <row r="118" spans="1:15" ht="18.75" customHeight="1">
      <c r="A118" s="1033"/>
      <c r="B118" s="783" t="s">
        <v>605</v>
      </c>
      <c r="C118" s="1101" t="s">
        <v>606</v>
      </c>
      <c r="D118" s="133"/>
      <c r="F118" s="588"/>
      <c r="G118" s="147"/>
      <c r="H118" s="788"/>
      <c r="I118" s="145"/>
      <c r="J118" s="145"/>
      <c r="K118" s="145"/>
    </row>
    <row r="119" spans="1:15" ht="17.25" customHeight="1" thickBot="1">
      <c r="A119" s="1033"/>
      <c r="B119" s="1103"/>
      <c r="C119" s="791"/>
      <c r="D119" s="791"/>
      <c r="E119" s="791"/>
      <c r="F119" s="791"/>
      <c r="G119" s="791"/>
      <c r="H119" s="1104"/>
      <c r="I119" s="145"/>
      <c r="J119" s="145"/>
      <c r="K119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1" r:id="rId10" xr:uid="{7EB8ACDC-127B-4623-BC63-962269ACDF7E}"/>
    <hyperlink ref="C111" r:id="rId11" xr:uid="{D0902594-8023-4CDF-A988-07AA592A8A42}"/>
    <hyperlink ref="H116" r:id="rId12" xr:uid="{BAF9C094-775F-4D5B-AB5F-020C18A1A332}"/>
    <hyperlink ref="H115" r:id="rId13" xr:uid="{F5B825EB-C0A3-49C0-A0C7-C5C7847D1C42}"/>
    <hyperlink ref="C114" r:id="rId14" xr:uid="{13959669-DF32-4057-9863-25DE0C5053D2}"/>
    <hyperlink ref="C112" r:id="rId15" xr:uid="{8989D5CA-737B-4ABF-BEA4-557F5B10E4CB}"/>
    <hyperlink ref="C118" r:id="rId16" xr:uid="{CA4B5B68-7F84-4CE7-B9C4-67ED9394DE33}"/>
    <hyperlink ref="H114" r:id="rId17" xr:uid="{C3A611E8-05C0-4318-8B8B-79B220D6A3FD}"/>
    <hyperlink ref="H117" r:id="rId18" xr:uid="{AF4EC95A-4D95-4BD2-9CF8-84059FCA2BFD}"/>
    <hyperlink ref="F111" r:id="rId19" xr:uid="{B7064F0F-55C9-4537-ADA1-2C0A3AE9611C}"/>
    <hyperlink ref="F116" r:id="rId20" xr:uid="{C700D005-22D0-493B-842D-23E3B7095D00}"/>
    <hyperlink ref="F112" r:id="rId21" xr:uid="{74359B29-54D6-4C8D-9246-85C3C79B30D5}"/>
    <hyperlink ref="F113" r:id="rId22" xr:uid="{8E7648A6-3F3D-48DB-B3F8-64432BE4BB38}"/>
    <hyperlink ref="F114" r:id="rId23" xr:uid="{53A69E84-3FF9-470E-AD11-2585A6736969}"/>
    <hyperlink ref="F115" r:id="rId24" xr:uid="{1D739F2F-A4A5-4545-82E5-3E7ACCF2C367}"/>
    <hyperlink ref="H112" r:id="rId25" xr:uid="{0C981046-321D-4DB4-8377-FD40823A20FC}"/>
    <hyperlink ref="H113" r:id="rId26" xr:uid="{A5475766-E3FD-40E3-857E-BD71D937D048}"/>
    <hyperlink ref="F117" r:id="rId27" xr:uid="{508805CB-5F01-4EA1-9B50-762FA46CA839}"/>
    <hyperlink ref="C113" r:id="rId28" xr:uid="{814751FF-3017-4AE3-823F-E71E7FE66130}"/>
    <hyperlink ref="C115" r:id="rId29" xr:uid="{C3212037-655C-40ED-B4FD-875C4C7AC192}"/>
    <hyperlink ref="C116" r:id="rId30" xr:uid="{FB9F1EA4-C417-4C7B-94B5-C43C0BC78318}"/>
    <hyperlink ref="C117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68"/>
  <sheetViews>
    <sheetView showGridLines="0" tabSelected="1" topLeftCell="A88" zoomScaleNormal="100" zoomScaleSheetLayoutView="85" workbookViewId="0">
      <selection activeCell="D135" sqref="D135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60" t="s">
        <v>116</v>
      </c>
      <c r="C2" s="1260"/>
      <c r="D2" s="1260"/>
      <c r="E2" s="1260"/>
      <c r="F2" s="1260"/>
      <c r="G2" s="610"/>
      <c r="H2" s="956" t="s">
        <v>352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.6" thickBot="1">
      <c r="A4" s="859"/>
      <c r="B4" s="1257" t="s">
        <v>125</v>
      </c>
      <c r="C4" s="1258"/>
      <c r="D4" s="1258"/>
      <c r="E4" s="1258"/>
      <c r="F4" s="1259"/>
      <c r="G4" s="1040"/>
      <c r="H4" s="415"/>
      <c r="I4" s="415"/>
      <c r="J4" s="415"/>
      <c r="K4" s="415"/>
    </row>
    <row r="5" spans="1:11" s="149" customFormat="1" ht="21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203" t="s">
        <v>353</v>
      </c>
      <c r="C6" s="1203"/>
      <c r="D6" s="1203"/>
      <c r="E6" s="1203"/>
      <c r="F6" s="1203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205" t="s">
        <v>125</v>
      </c>
      <c r="C8" s="1206"/>
      <c r="D8" s="1261" t="s">
        <v>355</v>
      </c>
      <c r="E8" s="968" t="s">
        <v>311</v>
      </c>
      <c r="F8" s="969" t="s">
        <v>277</v>
      </c>
      <c r="G8" s="969" t="s">
        <v>236</v>
      </c>
      <c r="I8" s="915"/>
      <c r="K8" s="415"/>
    </row>
    <row r="9" spans="1:11" s="146" customFormat="1" ht="18" hidden="1" customHeight="1">
      <c r="A9" s="859"/>
      <c r="B9" s="968" t="s">
        <v>357</v>
      </c>
      <c r="C9" s="968" t="s">
        <v>358</v>
      </c>
      <c r="D9" s="1262"/>
      <c r="E9" s="970" t="s">
        <v>282</v>
      </c>
      <c r="F9" s="971" t="s">
        <v>223</v>
      </c>
      <c r="G9" s="971" t="s">
        <v>184</v>
      </c>
      <c r="I9" s="1050" t="s">
        <v>359</v>
      </c>
      <c r="J9" s="415"/>
      <c r="K9" s="415"/>
    </row>
    <row r="10" spans="1:11" s="146" customFormat="1" ht="19.5" hidden="1" customHeight="1">
      <c r="A10" s="848" t="s">
        <v>2436</v>
      </c>
      <c r="B10" s="629" t="s">
        <v>2320</v>
      </c>
      <c r="C10" s="630" t="s">
        <v>2437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1686</v>
      </c>
      <c r="C11" s="630" t="s">
        <v>2438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1682</v>
      </c>
      <c r="C12" s="630" t="s">
        <v>2439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2440</v>
      </c>
      <c r="B13" s="629" t="s">
        <v>2441</v>
      </c>
      <c r="C13" s="630" t="s">
        <v>2442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2443</v>
      </c>
      <c r="C14" s="630" t="s">
        <v>2444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1694</v>
      </c>
      <c r="C15" s="630" t="s">
        <v>2445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2320</v>
      </c>
      <c r="C16" s="630" t="s">
        <v>2446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1686</v>
      </c>
      <c r="C17" s="630" t="s">
        <v>2447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1682</v>
      </c>
      <c r="C18" s="630" t="s">
        <v>2448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2449</v>
      </c>
      <c r="B19" s="629" t="s">
        <v>1705</v>
      </c>
      <c r="C19" s="630" t="s">
        <v>2450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2451</v>
      </c>
      <c r="B20" s="708" t="s">
        <v>1469</v>
      </c>
      <c r="C20" s="630" t="s">
        <v>2452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1694</v>
      </c>
      <c r="C21" s="630" t="s">
        <v>2453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1701</v>
      </c>
      <c r="C22" s="630" t="s">
        <v>2454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2455</v>
      </c>
      <c r="B23" s="740" t="s">
        <v>1705</v>
      </c>
      <c r="C23" s="630" t="s">
        <v>2456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1682</v>
      </c>
      <c r="C24" s="630" t="s">
        <v>2457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1686</v>
      </c>
      <c r="C25" s="630" t="s">
        <v>2458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2459</v>
      </c>
      <c r="B26" s="740" t="s">
        <v>1690</v>
      </c>
      <c r="C26" s="630" t="s">
        <v>2460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1694</v>
      </c>
      <c r="C27" s="630" t="s">
        <v>2461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1469</v>
      </c>
      <c r="C28" s="630" t="s">
        <v>2462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1701</v>
      </c>
      <c r="C29" s="630" t="s">
        <v>2463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1705</v>
      </c>
      <c r="C30" s="630" t="s">
        <v>2464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2465</v>
      </c>
      <c r="B31" s="629" t="s">
        <v>1682</v>
      </c>
      <c r="C31" s="630" t="s">
        <v>2466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2467</v>
      </c>
      <c r="B32" s="912" t="s">
        <v>1686</v>
      </c>
      <c r="C32" s="913" t="s">
        <v>2468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1694</v>
      </c>
      <c r="C33" s="913" t="s">
        <v>2469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2470</v>
      </c>
      <c r="B34" s="912" t="s">
        <v>1686</v>
      </c>
      <c r="C34" s="913" t="s">
        <v>2471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1701</v>
      </c>
      <c r="C35" s="913" t="s">
        <v>2472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1705</v>
      </c>
      <c r="C36" s="913" t="s">
        <v>2473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2474</v>
      </c>
      <c r="B37" s="973" t="s">
        <v>1682</v>
      </c>
      <c r="C37" s="974" t="s">
        <v>2475</v>
      </c>
      <c r="D37" s="974">
        <v>45398</v>
      </c>
      <c r="E37" s="878">
        <f t="shared" si="48"/>
        <v>45399</v>
      </c>
      <c r="F37" s="1024" t="s">
        <v>391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1686</v>
      </c>
      <c r="B38" s="973" t="s">
        <v>1714</v>
      </c>
      <c r="C38" s="974" t="s">
        <v>2476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1694</v>
      </c>
      <c r="C39" s="979" t="s">
        <v>2477</v>
      </c>
      <c r="D39" s="974">
        <v>45410</v>
      </c>
      <c r="E39" s="878">
        <f t="shared" si="48"/>
        <v>45411</v>
      </c>
      <c r="F39" s="972" t="s">
        <v>391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2470</v>
      </c>
      <c r="B40" s="998" t="s">
        <v>1686</v>
      </c>
      <c r="C40" s="974" t="s">
        <v>2478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2479</v>
      </c>
      <c r="B41" s="972" t="s">
        <v>391</v>
      </c>
      <c r="C41" s="979" t="s">
        <v>2480</v>
      </c>
      <c r="D41" s="910">
        <v>45429</v>
      </c>
      <c r="E41" s="910">
        <v>45428</v>
      </c>
      <c r="F41" s="858" t="s">
        <v>391</v>
      </c>
      <c r="G41" s="858" t="s">
        <v>391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1705</v>
      </c>
      <c r="C42" s="979" t="s">
        <v>2481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1682</v>
      </c>
      <c r="B43" s="972" t="s">
        <v>391</v>
      </c>
      <c r="C43" s="974" t="s">
        <v>2482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1714</v>
      </c>
      <c r="B44" s="979" t="s">
        <v>1682</v>
      </c>
      <c r="C44" s="974" t="s">
        <v>2483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1694</v>
      </c>
      <c r="B45" s="979" t="s">
        <v>1714</v>
      </c>
      <c r="C45" s="979" t="s">
        <v>2484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2485</v>
      </c>
      <c r="B46" s="979" t="s">
        <v>1694</v>
      </c>
      <c r="C46" s="979" t="s">
        <v>2486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1701</v>
      </c>
      <c r="B47" s="1060" t="s">
        <v>730</v>
      </c>
      <c r="C47" s="979" t="s">
        <v>2487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2488</v>
      </c>
      <c r="B48" s="979" t="s">
        <v>1686</v>
      </c>
      <c r="C48" s="979" t="s">
        <v>2489</v>
      </c>
      <c r="D48" s="974">
        <v>45471</v>
      </c>
      <c r="E48" s="878">
        <f t="shared" ref="E48:E49" si="59">D48+1</f>
        <v>45472</v>
      </c>
      <c r="F48" s="972" t="s">
        <v>391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2490</v>
      </c>
      <c r="B49" s="1064" t="s">
        <v>415</v>
      </c>
      <c r="C49" s="979" t="s">
        <v>2491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2492</v>
      </c>
      <c r="B50" s="979" t="s">
        <v>2493</v>
      </c>
      <c r="C50" s="979" t="s">
        <v>2494</v>
      </c>
      <c r="D50" s="974">
        <v>45493</v>
      </c>
      <c r="E50" s="972" t="s">
        <v>391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1682</v>
      </c>
      <c r="C51" s="979" t="s">
        <v>2495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1714</v>
      </c>
      <c r="C52" s="979" t="s">
        <v>2496</v>
      </c>
      <c r="D52" s="972" t="s">
        <v>391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1694</v>
      </c>
      <c r="C53" s="979" t="s">
        <v>2497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1686</v>
      </c>
      <c r="B54" s="974" t="s">
        <v>1682</v>
      </c>
      <c r="C54" s="979" t="s">
        <v>2498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2499</v>
      </c>
      <c r="B55" s="979" t="s">
        <v>1701</v>
      </c>
      <c r="C55" s="979" t="s">
        <v>2500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2501</v>
      </c>
      <c r="C56" s="979" t="s">
        <v>2502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2503</v>
      </c>
      <c r="C57" s="979" t="s">
        <v>2504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1714</v>
      </c>
      <c r="C58" s="979" t="s">
        <v>2505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1694</v>
      </c>
      <c r="C59" s="979" t="s">
        <v>2506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1686</v>
      </c>
      <c r="B60" s="974" t="s">
        <v>1682</v>
      </c>
      <c r="C60" s="979" t="s">
        <v>2507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2508</v>
      </c>
      <c r="B61" s="979" t="s">
        <v>2090</v>
      </c>
      <c r="C61" s="979" t="s">
        <v>2509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1701</v>
      </c>
      <c r="C62" s="979" t="s">
        <v>2510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2501</v>
      </c>
      <c r="C63" s="979" t="s">
        <v>2511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1714</v>
      </c>
      <c r="C64" s="979" t="s">
        <v>2512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1705</v>
      </c>
      <c r="B65" s="979" t="s">
        <v>2386</v>
      </c>
      <c r="C65" s="979" t="s">
        <v>2513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1682</v>
      </c>
      <c r="B66" s="979" t="s">
        <v>1705</v>
      </c>
      <c r="C66" s="979" t="s">
        <v>2514</v>
      </c>
      <c r="D66" s="974">
        <v>45596</v>
      </c>
      <c r="E66" s="972" t="s">
        <v>391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1682</v>
      </c>
      <c r="C67" s="979" t="s">
        <v>2515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2090</v>
      </c>
      <c r="B68" s="979" t="s">
        <v>1842</v>
      </c>
      <c r="C68" s="979" t="s">
        <v>2516</v>
      </c>
      <c r="D68" s="979">
        <v>45613</v>
      </c>
      <c r="E68" s="972" t="s">
        <v>391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1701</v>
      </c>
      <c r="C69" s="979" t="s">
        <v>2517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1714</v>
      </c>
      <c r="B70" s="979" t="s">
        <v>2518</v>
      </c>
      <c r="C70" s="979" t="s">
        <v>2519</v>
      </c>
      <c r="D70" s="974">
        <v>45627</v>
      </c>
      <c r="E70" s="972" t="s">
        <v>391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2386</v>
      </c>
      <c r="C71" s="979" t="s">
        <v>2520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1705</v>
      </c>
      <c r="C72" s="979" t="s">
        <v>2521</v>
      </c>
      <c r="D72" s="979">
        <v>45641</v>
      </c>
      <c r="E72" s="972" t="s">
        <v>391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1682</v>
      </c>
      <c r="C73" s="979" t="s">
        <v>2522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1842</v>
      </c>
      <c r="C74" s="979" t="s">
        <v>2523</v>
      </c>
      <c r="D74" s="979">
        <v>45657</v>
      </c>
      <c r="E74" s="972" t="s">
        <v>391</v>
      </c>
      <c r="F74" s="972" t="s">
        <v>391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1701</v>
      </c>
      <c r="C75" s="979" t="s">
        <v>2524</v>
      </c>
      <c r="D75" s="974">
        <v>45665</v>
      </c>
      <c r="E75" s="972" t="s">
        <v>391</v>
      </c>
      <c r="F75" s="972" t="s">
        <v>391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1714</v>
      </c>
      <c r="B76" s="979" t="s">
        <v>2518</v>
      </c>
      <c r="C76" s="979" t="s">
        <v>2525</v>
      </c>
      <c r="D76" s="974">
        <v>45669</v>
      </c>
      <c r="E76" s="972" t="s">
        <v>391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2386</v>
      </c>
      <c r="C77" s="979" t="s">
        <v>2526</v>
      </c>
      <c r="D77" s="974">
        <v>45673</v>
      </c>
      <c r="E77" s="972" t="s">
        <v>391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1705</v>
      </c>
      <c r="B78" s="979" t="s">
        <v>1842</v>
      </c>
      <c r="C78" s="979" t="s">
        <v>2527</v>
      </c>
      <c r="D78" s="974">
        <v>45682</v>
      </c>
      <c r="E78" s="972" t="s">
        <v>391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1682</v>
      </c>
      <c r="B79" s="979" t="s">
        <v>1705</v>
      </c>
      <c r="C79" s="979" t="s">
        <v>2528</v>
      </c>
      <c r="D79" s="979">
        <v>45686</v>
      </c>
      <c r="E79" s="972" t="s">
        <v>391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1682</v>
      </c>
      <c r="C80" s="979" t="s">
        <v>2529</v>
      </c>
      <c r="D80" s="979">
        <v>45693</v>
      </c>
      <c r="E80" s="972" t="s">
        <v>391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2530</v>
      </c>
      <c r="B81" s="979" t="s">
        <v>1701</v>
      </c>
      <c r="C81" s="979" t="s">
        <v>2531</v>
      </c>
      <c r="D81" s="974">
        <v>45712</v>
      </c>
      <c r="E81" s="972" t="s">
        <v>391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2518</v>
      </c>
      <c r="B82" s="979" t="s">
        <v>2518</v>
      </c>
      <c r="C82" s="979" t="s">
        <v>2532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391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2386</v>
      </c>
      <c r="C83" s="979" t="s">
        <v>2533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553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203" t="s">
        <v>353</v>
      </c>
      <c r="C86" s="1203"/>
      <c r="D86" s="1203"/>
      <c r="E86" s="1203"/>
      <c r="F86" s="1203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205" t="s">
        <v>125</v>
      </c>
      <c r="C88" s="1206"/>
      <c r="D88" s="1261" t="s">
        <v>355</v>
      </c>
      <c r="E88" s="969" t="s">
        <v>236</v>
      </c>
      <c r="F88" s="969" t="s">
        <v>277</v>
      </c>
      <c r="H88" s="915"/>
      <c r="J88" s="415"/>
    </row>
    <row r="89" spans="1:17" s="146" customFormat="1" ht="18" customHeight="1">
      <c r="A89" s="859"/>
      <c r="B89" s="968" t="s">
        <v>357</v>
      </c>
      <c r="C89" s="968" t="s">
        <v>358</v>
      </c>
      <c r="D89" s="1262"/>
      <c r="E89" s="971" t="s">
        <v>166</v>
      </c>
      <c r="F89" s="971" t="s">
        <v>145</v>
      </c>
      <c r="H89" s="1050" t="s">
        <v>496</v>
      </c>
      <c r="I89" s="1050" t="s">
        <v>359</v>
      </c>
      <c r="J89" s="1048" t="s">
        <v>445</v>
      </c>
    </row>
    <row r="90" spans="1:17" s="146" customFormat="1" ht="20.100000000000001" hidden="1" customHeight="1">
      <c r="A90" s="848"/>
      <c r="B90" s="979" t="s">
        <v>1701</v>
      </c>
      <c r="C90" s="979" t="s">
        <v>2524</v>
      </c>
      <c r="D90" s="974">
        <v>45665</v>
      </c>
      <c r="E90" s="972" t="s">
        <v>391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1714</v>
      </c>
      <c r="B91" s="979" t="s">
        <v>2518</v>
      </c>
      <c r="C91" s="979" t="s">
        <v>2525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2386</v>
      </c>
      <c r="C92" s="979" t="s">
        <v>2526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1705</v>
      </c>
      <c r="B93" s="979" t="s">
        <v>1842</v>
      </c>
      <c r="C93" s="979" t="s">
        <v>2527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1682</v>
      </c>
      <c r="B94" s="979" t="s">
        <v>1705</v>
      </c>
      <c r="C94" s="979" t="s">
        <v>2528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1682</v>
      </c>
      <c r="C95" s="979" t="s">
        <v>2529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1842</v>
      </c>
      <c r="C96" s="979" t="s">
        <v>2534</v>
      </c>
      <c r="D96" s="974">
        <v>45721</v>
      </c>
      <c r="E96" s="972" t="s">
        <v>391</v>
      </c>
      <c r="F96" s="972" t="s">
        <v>391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1705</v>
      </c>
      <c r="C97" s="979" t="s">
        <v>2535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1682</v>
      </c>
      <c r="C98" s="979" t="s">
        <v>2536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2501</v>
      </c>
      <c r="C99" s="979" t="s">
        <v>2537</v>
      </c>
      <c r="D99" s="974">
        <v>45747</v>
      </c>
      <c r="E99" s="880" t="s">
        <v>391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1701</v>
      </c>
      <c r="B100" s="979" t="s">
        <v>1842</v>
      </c>
      <c r="C100" s="979" t="s">
        <v>2538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1701</v>
      </c>
      <c r="C101" s="979" t="s">
        <v>2539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2386</v>
      </c>
      <c r="B102" s="979" t="s">
        <v>2090</v>
      </c>
      <c r="C102" s="979" t="s">
        <v>2540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2541</v>
      </c>
      <c r="C103" s="979" t="s">
        <v>2542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1705</v>
      </c>
      <c r="B104" s="979" t="s">
        <v>2543</v>
      </c>
      <c r="C104" s="979" t="s">
        <v>2544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1682</v>
      </c>
      <c r="C105" s="979" t="s">
        <v>2545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2501</v>
      </c>
      <c r="C106" s="979" t="s">
        <v>2546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1842</v>
      </c>
      <c r="C107" s="979" t="s">
        <v>2547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2055</v>
      </c>
      <c r="C108" s="979" t="s">
        <v>2548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1701</v>
      </c>
      <c r="C109" s="979" t="s">
        <v>2549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2090</v>
      </c>
      <c r="C110" s="979" t="s">
        <v>2550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2541</v>
      </c>
      <c r="C111" s="979" t="s">
        <v>2551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2543</v>
      </c>
      <c r="B112" s="979" t="s">
        <v>1682</v>
      </c>
      <c r="C112" s="979" t="s">
        <v>2552</v>
      </c>
      <c r="D112" s="972" t="s">
        <v>391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2501</v>
      </c>
      <c r="B113" s="979" t="s">
        <v>2543</v>
      </c>
      <c r="C113" s="979" t="s">
        <v>2553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2501</v>
      </c>
      <c r="C114" s="979" t="s">
        <v>2554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1842</v>
      </c>
      <c r="C115" s="979" t="s">
        <v>2555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1701</v>
      </c>
      <c r="B116" s="1060" t="s">
        <v>415</v>
      </c>
      <c r="C116" s="979" t="s">
        <v>2556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1701</v>
      </c>
      <c r="C117" s="979" t="s">
        <v>2557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2541</v>
      </c>
      <c r="C118" s="979" t="s">
        <v>2558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2559</v>
      </c>
      <c r="B119" s="979" t="s">
        <v>2543</v>
      </c>
      <c r="C119" s="979" t="s">
        <v>2560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1682</v>
      </c>
      <c r="B120" s="979" t="s">
        <v>2561</v>
      </c>
      <c r="C120" s="979" t="s">
        <v>2562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2501</v>
      </c>
      <c r="C121" s="979" t="s">
        <v>2563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2270</v>
      </c>
      <c r="C122" s="979" t="s">
        <v>2564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1701</v>
      </c>
      <c r="C123" s="979" t="s">
        <v>2565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2566</v>
      </c>
      <c r="B124" s="979" t="s">
        <v>2567</v>
      </c>
      <c r="C124" s="979" t="s">
        <v>2568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2541</v>
      </c>
      <c r="C125" s="979" t="s">
        <v>2569</v>
      </c>
      <c r="D125" s="974">
        <v>45929</v>
      </c>
      <c r="E125" s="972" t="s">
        <v>391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2543</v>
      </c>
      <c r="C126" s="979" t="s">
        <v>2570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2561</v>
      </c>
      <c r="C127" s="979" t="s">
        <v>2571</v>
      </c>
      <c r="D127" s="974">
        <v>45940</v>
      </c>
      <c r="E127" s="878">
        <f t="shared" ref="E127:E130" si="116">D127+6</f>
        <v>45946</v>
      </c>
      <c r="F127" s="878">
        <f t="shared" ref="F127:F130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2501</v>
      </c>
      <c r="B128" s="979" t="s">
        <v>2270</v>
      </c>
      <c r="C128" s="979" t="s">
        <v>2572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I128:J140" si="118">WEEKNUM(I128)</f>
        <v>42</v>
      </c>
      <c r="K128" s="149"/>
    </row>
    <row r="129" spans="1:11" s="146" customFormat="1" ht="20.100000000000001" hidden="1" customHeight="1">
      <c r="A129" s="848"/>
      <c r="B129" s="979" t="s">
        <v>2501</v>
      </c>
      <c r="C129" s="979" t="s">
        <v>2573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1" s="146" customFormat="1" ht="20.100000000000001" hidden="1" customHeight="1">
      <c r="A130" s="848"/>
      <c r="B130" s="1128" t="s">
        <v>2574</v>
      </c>
      <c r="C130" s="979" t="s">
        <v>2575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1" s="146" customFormat="1" ht="20.100000000000001" customHeight="1">
      <c r="A131" s="848"/>
      <c r="B131" s="979" t="s">
        <v>2567</v>
      </c>
      <c r="C131" s="979" t="s">
        <v>2576</v>
      </c>
      <c r="D131" s="974">
        <v>45971</v>
      </c>
      <c r="E131" s="878">
        <f>D131+3</f>
        <v>45974</v>
      </c>
      <c r="F131" s="878">
        <f>E131+1</f>
        <v>45975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1" s="146" customFormat="1" ht="20.100000000000001" customHeight="1">
      <c r="A132" s="848" t="s">
        <v>695</v>
      </c>
      <c r="B132" s="979" t="s">
        <v>2275</v>
      </c>
      <c r="C132" s="979" t="s">
        <v>2577</v>
      </c>
      <c r="D132" s="1150" t="s">
        <v>391</v>
      </c>
      <c r="E132" s="1150" t="s">
        <v>391</v>
      </c>
      <c r="F132" s="1150" t="s">
        <v>391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1" s="146" customFormat="1" ht="20.100000000000001" customHeight="1">
      <c r="A133" s="848" t="s">
        <v>2578</v>
      </c>
      <c r="B133" s="979" t="s">
        <v>695</v>
      </c>
      <c r="C133" s="979" t="s">
        <v>2579</v>
      </c>
      <c r="D133" s="974">
        <v>45983</v>
      </c>
      <c r="E133" s="878">
        <f>F133+2</f>
        <v>45987</v>
      </c>
      <c r="F133" s="878">
        <f>D133+2</f>
        <v>45985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1" s="146" customFormat="1" ht="20.100000000000001" customHeight="1">
      <c r="A134" s="848" t="s">
        <v>2580</v>
      </c>
      <c r="B134" s="1170" t="s">
        <v>2581</v>
      </c>
      <c r="C134" s="979" t="s">
        <v>2582</v>
      </c>
      <c r="D134" s="974">
        <v>45982</v>
      </c>
      <c r="E134" s="878">
        <f t="shared" ref="E134:F141" si="119">D134+2</f>
        <v>45984</v>
      </c>
      <c r="F134" s="878">
        <f t="shared" si="119"/>
        <v>45986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1" s="146" customFormat="1" ht="20.100000000000001" customHeight="1">
      <c r="A135" s="848" t="s">
        <v>2583</v>
      </c>
      <c r="B135" s="979" t="s">
        <v>2584</v>
      </c>
      <c r="C135" s="979" t="s">
        <v>2585</v>
      </c>
      <c r="D135" s="974">
        <v>45989</v>
      </c>
      <c r="E135" s="878">
        <f t="shared" si="119"/>
        <v>45991</v>
      </c>
      <c r="F135" s="878">
        <f t="shared" si="119"/>
        <v>45993</v>
      </c>
      <c r="H135" s="878">
        <f t="shared" ref="H135:I144" si="120">H134+7</f>
        <v>45986</v>
      </c>
      <c r="I135" s="878">
        <f t="shared" si="120"/>
        <v>45987</v>
      </c>
      <c r="J135" s="1005">
        <f t="shared" si="118"/>
        <v>48</v>
      </c>
      <c r="K135" s="149"/>
    </row>
    <row r="136" spans="1:11" s="146" customFormat="1" ht="20.100000000000001" customHeight="1">
      <c r="A136" s="848" t="s">
        <v>1684</v>
      </c>
      <c r="B136" s="979" t="s">
        <v>2586</v>
      </c>
      <c r="C136" s="979" t="s">
        <v>2587</v>
      </c>
      <c r="D136" s="974">
        <v>45993</v>
      </c>
      <c r="E136" s="878">
        <f t="shared" si="119"/>
        <v>45995</v>
      </c>
      <c r="F136" s="878">
        <f t="shared" si="119"/>
        <v>45997</v>
      </c>
      <c r="H136" s="878">
        <f t="shared" si="120"/>
        <v>45993</v>
      </c>
      <c r="I136" s="878">
        <f t="shared" si="120"/>
        <v>45994</v>
      </c>
      <c r="J136" s="1005">
        <f t="shared" si="118"/>
        <v>49</v>
      </c>
      <c r="K136" s="149"/>
    </row>
    <row r="137" spans="1:11" s="146" customFormat="1" ht="20.100000000000001" customHeight="1">
      <c r="A137" s="848"/>
      <c r="B137" s="979" t="s">
        <v>2588</v>
      </c>
      <c r="C137" s="979" t="s">
        <v>2589</v>
      </c>
      <c r="D137" s="974">
        <v>46000</v>
      </c>
      <c r="E137" s="878">
        <f t="shared" si="119"/>
        <v>46002</v>
      </c>
      <c r="F137" s="878">
        <f t="shared" si="119"/>
        <v>46004</v>
      </c>
      <c r="H137" s="878">
        <f t="shared" si="120"/>
        <v>46000</v>
      </c>
      <c r="I137" s="878">
        <f t="shared" si="120"/>
        <v>46001</v>
      </c>
      <c r="J137" s="1005">
        <f t="shared" si="118"/>
        <v>50</v>
      </c>
      <c r="K137" s="149"/>
    </row>
    <row r="138" spans="1:11" s="146" customFormat="1" ht="20.100000000000001" customHeight="1">
      <c r="A138" s="848" t="s">
        <v>2590</v>
      </c>
      <c r="B138" s="979" t="s">
        <v>2591</v>
      </c>
      <c r="C138" s="979" t="s">
        <v>2592</v>
      </c>
      <c r="D138" s="974">
        <v>46007</v>
      </c>
      <c r="E138" s="878">
        <f t="shared" si="119"/>
        <v>46009</v>
      </c>
      <c r="F138" s="878">
        <f t="shared" si="119"/>
        <v>46011</v>
      </c>
      <c r="H138" s="878">
        <f t="shared" si="120"/>
        <v>46007</v>
      </c>
      <c r="I138" s="878">
        <f t="shared" si="120"/>
        <v>46008</v>
      </c>
      <c r="J138" s="1005">
        <f t="shared" si="118"/>
        <v>51</v>
      </c>
      <c r="K138" s="149"/>
    </row>
    <row r="139" spans="1:11" s="146" customFormat="1" ht="20.100000000000001" customHeight="1">
      <c r="A139" s="848" t="s">
        <v>2593</v>
      </c>
      <c r="B139" s="979" t="s">
        <v>2567</v>
      </c>
      <c r="C139" s="979" t="s">
        <v>2594</v>
      </c>
      <c r="D139" s="974">
        <v>46014</v>
      </c>
      <c r="E139" s="878">
        <f t="shared" si="119"/>
        <v>46016</v>
      </c>
      <c r="F139" s="878">
        <f t="shared" si="119"/>
        <v>46018</v>
      </c>
      <c r="H139" s="878">
        <f t="shared" si="120"/>
        <v>46014</v>
      </c>
      <c r="I139" s="878">
        <f t="shared" si="120"/>
        <v>46015</v>
      </c>
      <c r="J139" s="1005">
        <f t="shared" si="118"/>
        <v>52</v>
      </c>
      <c r="K139" s="149"/>
    </row>
    <row r="140" spans="1:11" s="146" customFormat="1" ht="20.100000000000001" customHeight="1">
      <c r="A140" s="848" t="s">
        <v>2595</v>
      </c>
      <c r="B140" s="1170" t="s">
        <v>2278</v>
      </c>
      <c r="C140" s="979" t="s">
        <v>2596</v>
      </c>
      <c r="D140" s="974">
        <v>46021</v>
      </c>
      <c r="E140" s="878">
        <f t="shared" si="119"/>
        <v>46023</v>
      </c>
      <c r="F140" s="878">
        <f t="shared" si="119"/>
        <v>46025</v>
      </c>
      <c r="H140" s="878">
        <f t="shared" si="120"/>
        <v>46021</v>
      </c>
      <c r="I140" s="878">
        <f t="shared" si="120"/>
        <v>46022</v>
      </c>
      <c r="J140" s="1005">
        <f t="shared" si="118"/>
        <v>53</v>
      </c>
      <c r="K140" s="149"/>
    </row>
    <row r="141" spans="1:11" s="146" customFormat="1" ht="20.100000000000001" customHeight="1">
      <c r="A141" s="848"/>
      <c r="B141" s="1170" t="s">
        <v>2584</v>
      </c>
      <c r="C141" s="979" t="s">
        <v>2597</v>
      </c>
      <c r="D141" s="974">
        <v>46028</v>
      </c>
      <c r="E141" s="878">
        <f t="shared" si="119"/>
        <v>46030</v>
      </c>
      <c r="F141" s="878">
        <f t="shared" si="119"/>
        <v>46032</v>
      </c>
      <c r="H141" s="878">
        <f t="shared" si="120"/>
        <v>46028</v>
      </c>
      <c r="I141" s="878">
        <f t="shared" si="120"/>
        <v>46029</v>
      </c>
      <c r="J141" s="1005">
        <f t="shared" ref="J141:J143" si="121">WEEKNUM(I141)</f>
        <v>2</v>
      </c>
      <c r="K141" s="149"/>
    </row>
    <row r="142" spans="1:11" s="146" customFormat="1" ht="20.100000000000001" customHeight="1">
      <c r="A142" s="848"/>
      <c r="B142" s="1170" t="s">
        <v>2586</v>
      </c>
      <c r="C142" s="979" t="s">
        <v>2598</v>
      </c>
      <c r="D142" s="974">
        <v>46035</v>
      </c>
      <c r="E142" s="878">
        <f t="shared" ref="E142:F142" si="122">D142+2</f>
        <v>46037</v>
      </c>
      <c r="F142" s="878">
        <f t="shared" si="122"/>
        <v>46039</v>
      </c>
      <c r="H142" s="878">
        <f t="shared" si="120"/>
        <v>46035</v>
      </c>
      <c r="I142" s="878">
        <f t="shared" si="120"/>
        <v>46036</v>
      </c>
      <c r="J142" s="1005">
        <f t="shared" si="121"/>
        <v>3</v>
      </c>
      <c r="K142" s="149"/>
    </row>
    <row r="143" spans="1:11" s="146" customFormat="1" ht="20.100000000000001" customHeight="1">
      <c r="A143" s="848"/>
      <c r="B143" s="1170" t="s">
        <v>2588</v>
      </c>
      <c r="C143" s="979" t="s">
        <v>2599</v>
      </c>
      <c r="D143" s="974">
        <v>46042</v>
      </c>
      <c r="E143" s="878">
        <f>D143+2</f>
        <v>46044</v>
      </c>
      <c r="F143" s="878">
        <f>E143+2</f>
        <v>46046</v>
      </c>
      <c r="H143" s="878">
        <f t="shared" si="120"/>
        <v>46042</v>
      </c>
      <c r="I143" s="878">
        <f t="shared" si="120"/>
        <v>46043</v>
      </c>
      <c r="J143" s="1005">
        <f t="shared" si="121"/>
        <v>4</v>
      </c>
      <c r="K143" s="149"/>
    </row>
    <row r="144" spans="1:11" s="146" customFormat="1" ht="20.100000000000001" customHeight="1">
      <c r="A144" s="848"/>
      <c r="B144" s="1170" t="s">
        <v>2600</v>
      </c>
      <c r="C144" s="979" t="s">
        <v>2601</v>
      </c>
      <c r="D144" s="974">
        <v>46049</v>
      </c>
      <c r="E144" s="878">
        <f>D144+2</f>
        <v>46051</v>
      </c>
      <c r="F144" s="878">
        <f>E144+2</f>
        <v>46053</v>
      </c>
      <c r="H144" s="878">
        <f t="shared" si="120"/>
        <v>46049</v>
      </c>
      <c r="I144" s="878">
        <f t="shared" si="120"/>
        <v>46050</v>
      </c>
      <c r="J144" s="1005">
        <f t="shared" ref="J144" si="123">WEEKNUM(I144)</f>
        <v>5</v>
      </c>
      <c r="K144" s="149"/>
    </row>
    <row r="145" spans="1:17" s="149" customFormat="1" ht="20.100000000000001" customHeight="1">
      <c r="A145" s="1035"/>
      <c r="B145" s="147" t="s">
        <v>553</v>
      </c>
      <c r="C145" s="75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600"/>
      <c r="P145" s="146"/>
      <c r="Q145" s="146"/>
    </row>
    <row r="146" spans="1:17" s="146" customFormat="1" ht="20.100000000000001" hidden="1" customHeight="1">
      <c r="A146" s="1092"/>
      <c r="B146" s="1093"/>
      <c r="C146" s="1093"/>
      <c r="D146" s="1094"/>
      <c r="E146" s="1094"/>
      <c r="F146" s="1095"/>
      <c r="G146" s="1094"/>
      <c r="I146" s="1094"/>
      <c r="J146" s="1096"/>
      <c r="K146" s="205"/>
      <c r="L146" s="149"/>
    </row>
    <row r="147" spans="1:17" s="149" customFormat="1" ht="20.100000000000001" hidden="1" customHeight="1">
      <c r="A147" s="1033"/>
      <c r="B147" s="1203" t="s">
        <v>1060</v>
      </c>
      <c r="C147" s="1203"/>
      <c r="D147" s="1203"/>
      <c r="E147" s="1203"/>
      <c r="F147" s="1203"/>
      <c r="G147" s="1037"/>
      <c r="H147" s="145"/>
      <c r="I147" s="145"/>
      <c r="J147" s="145"/>
      <c r="K147" s="145"/>
    </row>
    <row r="148" spans="1:17" s="146" customFormat="1" ht="19.5" hidden="1" customHeight="1">
      <c r="A148" s="848"/>
      <c r="B148" s="720"/>
      <c r="C148" s="715"/>
      <c r="D148" s="715"/>
      <c r="E148" s="715"/>
      <c r="F148" s="715"/>
      <c r="G148" s="715"/>
      <c r="H148" s="611"/>
      <c r="I148" s="631"/>
      <c r="J148" s="610"/>
      <c r="K148" s="415"/>
      <c r="L148" s="149"/>
    </row>
    <row r="149" spans="1:17" s="146" customFormat="1" ht="30" hidden="1" customHeight="1">
      <c r="A149" s="848"/>
      <c r="B149" s="1205" t="s">
        <v>125</v>
      </c>
      <c r="C149" s="1206"/>
      <c r="D149" s="1089" t="s">
        <v>355</v>
      </c>
      <c r="E149" s="968" t="s">
        <v>311</v>
      </c>
      <c r="F149" s="968" t="s">
        <v>170</v>
      </c>
      <c r="G149" s="968" t="s">
        <v>190</v>
      </c>
      <c r="H149" s="968" t="s">
        <v>318</v>
      </c>
      <c r="I149" s="968" t="s">
        <v>232</v>
      </c>
      <c r="J149" s="968" t="s">
        <v>284</v>
      </c>
      <c r="K149" s="195"/>
      <c r="L149" s="952"/>
    </row>
    <row r="150" spans="1:17" s="146" customFormat="1" ht="18" hidden="1" customHeight="1">
      <c r="A150" s="848"/>
      <c r="B150" s="968" t="s">
        <v>357</v>
      </c>
      <c r="C150" s="968" t="s">
        <v>358</v>
      </c>
      <c r="D150" s="1090"/>
      <c r="E150" s="970" t="s">
        <v>282</v>
      </c>
      <c r="F150" s="970" t="s">
        <v>184</v>
      </c>
      <c r="G150" s="970" t="s">
        <v>209</v>
      </c>
      <c r="H150" s="970" t="s">
        <v>175</v>
      </c>
      <c r="I150" s="970" t="s">
        <v>176</v>
      </c>
      <c r="J150" s="970" t="s">
        <v>201</v>
      </c>
      <c r="K150" s="195"/>
      <c r="L150" s="1050" t="s">
        <v>359</v>
      </c>
    </row>
    <row r="151" spans="1:17" s="146" customFormat="1" ht="19.5" hidden="1" customHeight="1">
      <c r="A151" s="848" t="s">
        <v>2602</v>
      </c>
      <c r="B151" s="979" t="s">
        <v>1686</v>
      </c>
      <c r="C151" s="979" t="s">
        <v>2603</v>
      </c>
      <c r="D151" s="974">
        <v>45480</v>
      </c>
      <c r="E151" s="878">
        <f t="shared" ref="E151:E154" si="124">D151+1</f>
        <v>45481</v>
      </c>
      <c r="F151" s="878">
        <f t="shared" ref="F151:F154" si="125">D151+6</f>
        <v>45486</v>
      </c>
      <c r="G151" s="972" t="s">
        <v>391</v>
      </c>
      <c r="H151" s="972" t="s">
        <v>391</v>
      </c>
      <c r="I151" s="972" t="s">
        <v>391</v>
      </c>
      <c r="J151" s="972" t="s">
        <v>391</v>
      </c>
      <c r="K151" s="415"/>
      <c r="L151" s="878" t="e">
        <f>#REF!+7</f>
        <v>#REF!</v>
      </c>
    </row>
    <row r="152" spans="1:17" s="146" customFormat="1" ht="19.5" hidden="1" customHeight="1">
      <c r="A152" s="848" t="s">
        <v>1705</v>
      </c>
      <c r="B152" s="979" t="s">
        <v>2501</v>
      </c>
      <c r="C152" s="979" t="s">
        <v>2604</v>
      </c>
      <c r="D152" s="972" t="s">
        <v>391</v>
      </c>
      <c r="E152" s="910" t="e">
        <f t="shared" si="124"/>
        <v>#VALUE!</v>
      </c>
      <c r="F152" s="910" t="e">
        <f t="shared" si="125"/>
        <v>#VALUE!</v>
      </c>
      <c r="G152" s="910" t="e">
        <f t="shared" ref="G152:G154" si="126">D152+7</f>
        <v>#VALUE!</v>
      </c>
      <c r="H152" s="910" t="e">
        <f t="shared" ref="H152:H155" si="127">D152+13</f>
        <v>#VALUE!</v>
      </c>
      <c r="I152" s="910" t="e">
        <f>D152+1</f>
        <v>#VALUE!</v>
      </c>
      <c r="J152" s="910" t="e">
        <f t="shared" ref="J152:J154" si="128">D152+17</f>
        <v>#VALUE!</v>
      </c>
      <c r="K152" s="415"/>
      <c r="L152" s="878" t="e">
        <f t="shared" ref="L152:L156" si="129">L151+7</f>
        <v>#REF!</v>
      </c>
    </row>
    <row r="153" spans="1:17" s="146" customFormat="1" ht="19.5" hidden="1" customHeight="1">
      <c r="A153" s="848" t="s">
        <v>1682</v>
      </c>
      <c r="B153" s="974" t="s">
        <v>2493</v>
      </c>
      <c r="C153" s="979" t="s">
        <v>2605</v>
      </c>
      <c r="D153" s="974">
        <v>45501</v>
      </c>
      <c r="E153" s="878">
        <f t="shared" si="124"/>
        <v>45502</v>
      </c>
      <c r="F153" s="878">
        <f t="shared" si="125"/>
        <v>45507</v>
      </c>
      <c r="G153" s="878">
        <f t="shared" si="126"/>
        <v>45508</v>
      </c>
      <c r="H153" s="878">
        <f t="shared" si="127"/>
        <v>45514</v>
      </c>
      <c r="I153" s="878">
        <f t="shared" ref="I153:I154" si="130">D153+1</f>
        <v>45502</v>
      </c>
      <c r="J153" s="878">
        <f t="shared" si="128"/>
        <v>45518</v>
      </c>
      <c r="K153" s="415"/>
      <c r="L153" s="878" t="e">
        <f t="shared" si="129"/>
        <v>#REF!</v>
      </c>
    </row>
    <row r="154" spans="1:17" s="146" customFormat="1" ht="19.5" hidden="1" customHeight="1">
      <c r="A154" s="848" t="s">
        <v>2606</v>
      </c>
      <c r="B154" s="1060" t="s">
        <v>415</v>
      </c>
      <c r="C154" s="979" t="s">
        <v>2607</v>
      </c>
      <c r="D154" s="910">
        <v>45507</v>
      </c>
      <c r="E154" s="910">
        <f t="shared" si="124"/>
        <v>45508</v>
      </c>
      <c r="F154" s="910">
        <f t="shared" si="125"/>
        <v>45513</v>
      </c>
      <c r="G154" s="910">
        <f t="shared" si="126"/>
        <v>45514</v>
      </c>
      <c r="H154" s="910">
        <f t="shared" si="127"/>
        <v>45520</v>
      </c>
      <c r="I154" s="910">
        <f t="shared" si="130"/>
        <v>45508</v>
      </c>
      <c r="J154" s="910">
        <f t="shared" si="128"/>
        <v>45524</v>
      </c>
      <c r="K154" s="415"/>
      <c r="L154" s="878" t="e">
        <f t="shared" si="129"/>
        <v>#REF!</v>
      </c>
    </row>
    <row r="155" spans="1:17" s="149" customFormat="1" ht="21" hidden="1" customHeight="1">
      <c r="A155" s="849"/>
      <c r="B155" s="979" t="s">
        <v>1714</v>
      </c>
      <c r="C155" s="974" t="s">
        <v>2608</v>
      </c>
      <c r="D155" s="974">
        <v>45507</v>
      </c>
      <c r="E155" s="916">
        <f>D155+1</f>
        <v>45508</v>
      </c>
      <c r="F155" s="916">
        <f t="shared" ref="F155" si="131">D155+8</f>
        <v>45515</v>
      </c>
      <c r="G155" s="916">
        <f t="shared" ref="G155" si="132">D155+11</f>
        <v>45518</v>
      </c>
      <c r="H155" s="916">
        <f t="shared" si="127"/>
        <v>45520</v>
      </c>
      <c r="I155" s="916">
        <f t="shared" ref="I155" si="133">D155+15</f>
        <v>45522</v>
      </c>
      <c r="J155" s="916">
        <f>D155+17</f>
        <v>45524</v>
      </c>
      <c r="K155" s="193"/>
      <c r="L155" s="878" t="e">
        <f>L154+7</f>
        <v>#REF!</v>
      </c>
    </row>
    <row r="156" spans="1:17" s="146" customFormat="1" ht="19.5" hidden="1" customHeight="1">
      <c r="A156" s="848"/>
      <c r="B156" s="979" t="s">
        <v>1694</v>
      </c>
      <c r="C156" s="979" t="s">
        <v>2609</v>
      </c>
      <c r="D156" s="974">
        <v>45513</v>
      </c>
      <c r="E156" s="878">
        <f t="shared" ref="E156" si="134">D156+1</f>
        <v>45514</v>
      </c>
      <c r="F156" s="878">
        <f>D156+8</f>
        <v>45521</v>
      </c>
      <c r="G156" s="878">
        <f t="shared" ref="G156" si="135">D156+7</f>
        <v>45520</v>
      </c>
      <c r="H156" s="878">
        <f t="shared" ref="H156:H158" si="136">D156+13</f>
        <v>45526</v>
      </c>
      <c r="I156" s="878">
        <f t="shared" ref="I156" si="137">D156+1</f>
        <v>45514</v>
      </c>
      <c r="J156" s="878">
        <f t="shared" ref="J156" si="138">D156+17</f>
        <v>45530</v>
      </c>
      <c r="K156" s="415"/>
      <c r="L156" s="878" t="e">
        <f t="shared" si="129"/>
        <v>#REF!</v>
      </c>
    </row>
    <row r="157" spans="1:17" s="149" customFormat="1" ht="21" hidden="1" customHeight="1">
      <c r="A157" s="849" t="s">
        <v>1686</v>
      </c>
      <c r="B157" s="974" t="s">
        <v>1682</v>
      </c>
      <c r="C157" s="979" t="s">
        <v>2610</v>
      </c>
      <c r="D157" s="974">
        <v>45519</v>
      </c>
      <c r="E157" s="916">
        <f>D157+1</f>
        <v>45520</v>
      </c>
      <c r="F157" s="878">
        <f t="shared" ref="F157:F163" si="139">D157+8</f>
        <v>45527</v>
      </c>
      <c r="G157" s="916">
        <f t="shared" ref="G157:G158" si="140">D157+11</f>
        <v>45530</v>
      </c>
      <c r="H157" s="916">
        <f t="shared" si="136"/>
        <v>45532</v>
      </c>
      <c r="I157" s="916">
        <f t="shared" ref="I157:I158" si="141">D157+15</f>
        <v>45534</v>
      </c>
      <c r="J157" s="916">
        <f>D157+17</f>
        <v>45536</v>
      </c>
      <c r="K157" s="193"/>
      <c r="L157" s="878" t="e">
        <f>L156+7</f>
        <v>#REF!</v>
      </c>
    </row>
    <row r="158" spans="1:17" s="149" customFormat="1" ht="21" hidden="1" customHeight="1">
      <c r="A158" s="849"/>
      <c r="B158" s="979" t="s">
        <v>1701</v>
      </c>
      <c r="C158" s="979" t="s">
        <v>2611</v>
      </c>
      <c r="D158" s="974">
        <v>45533</v>
      </c>
      <c r="E158" s="916">
        <f>D158+1</f>
        <v>45534</v>
      </c>
      <c r="F158" s="878">
        <f t="shared" si="139"/>
        <v>45541</v>
      </c>
      <c r="G158" s="916">
        <f t="shared" si="140"/>
        <v>45544</v>
      </c>
      <c r="H158" s="916">
        <f t="shared" si="136"/>
        <v>45546</v>
      </c>
      <c r="I158" s="916">
        <f t="shared" si="141"/>
        <v>45548</v>
      </c>
      <c r="J158" s="916">
        <f>D158+17</f>
        <v>45550</v>
      </c>
      <c r="K158" s="193"/>
      <c r="L158" s="878" t="e">
        <f>L157+7</f>
        <v>#REF!</v>
      </c>
    </row>
    <row r="159" spans="1:17" s="146" customFormat="1" ht="19.5" hidden="1" customHeight="1">
      <c r="A159" s="848"/>
      <c r="B159" s="979" t="s">
        <v>2501</v>
      </c>
      <c r="C159" s="979" t="s">
        <v>2612</v>
      </c>
      <c r="D159" s="974">
        <v>45540</v>
      </c>
      <c r="E159" s="878">
        <f t="shared" ref="E159" si="142">D159+1</f>
        <v>45541</v>
      </c>
      <c r="F159" s="878">
        <f t="shared" si="139"/>
        <v>45548</v>
      </c>
      <c r="G159" s="878">
        <f t="shared" ref="G159" si="143">D159+7</f>
        <v>45547</v>
      </c>
      <c r="H159" s="878">
        <f t="shared" ref="H159" si="144">D159+13</f>
        <v>45553</v>
      </c>
      <c r="I159" s="878">
        <f t="shared" ref="I159" si="145">D159+1</f>
        <v>45541</v>
      </c>
      <c r="J159" s="878">
        <f t="shared" ref="J159" si="146">D159+17</f>
        <v>45557</v>
      </c>
      <c r="K159" s="415"/>
      <c r="L159" s="878" t="e">
        <f t="shared" ref="L159:L160" si="147">L158+7</f>
        <v>#REF!</v>
      </c>
    </row>
    <row r="160" spans="1:17" s="146" customFormat="1" ht="19.5" hidden="1" customHeight="1">
      <c r="A160" s="848"/>
      <c r="B160" s="974" t="s">
        <v>2503</v>
      </c>
      <c r="C160" s="979" t="s">
        <v>2613</v>
      </c>
      <c r="D160" s="974">
        <v>45546</v>
      </c>
      <c r="E160" s="878">
        <f t="shared" ref="E160" si="148">D160+1</f>
        <v>45547</v>
      </c>
      <c r="F160" s="878">
        <f t="shared" si="139"/>
        <v>45554</v>
      </c>
      <c r="G160" s="1064" t="s">
        <v>391</v>
      </c>
      <c r="H160" s="1064" t="s">
        <v>391</v>
      </c>
      <c r="I160" s="1064" t="s">
        <v>391</v>
      </c>
      <c r="J160" s="1064" t="s">
        <v>391</v>
      </c>
      <c r="K160" s="415"/>
      <c r="L160" s="878" t="e">
        <f t="shared" si="147"/>
        <v>#REF!</v>
      </c>
    </row>
    <row r="161" spans="1:12" s="149" customFormat="1" ht="21" hidden="1" customHeight="1">
      <c r="A161" s="849"/>
      <c r="B161" s="979" t="s">
        <v>1714</v>
      </c>
      <c r="C161" s="974" t="s">
        <v>2614</v>
      </c>
      <c r="D161" s="974">
        <v>45551</v>
      </c>
      <c r="E161" s="916">
        <f>D161+1</f>
        <v>45552</v>
      </c>
      <c r="F161" s="878">
        <f t="shared" si="139"/>
        <v>45559</v>
      </c>
      <c r="G161" s="916">
        <f t="shared" ref="G161:G162" si="149">D161+11</f>
        <v>45562</v>
      </c>
      <c r="H161" s="916">
        <f t="shared" ref="H161:H163" si="150">D161+13</f>
        <v>45564</v>
      </c>
      <c r="I161" s="916">
        <f t="shared" ref="I161:I162" si="151">D161+15</f>
        <v>45566</v>
      </c>
      <c r="J161" s="916">
        <f>D161+17</f>
        <v>45568</v>
      </c>
      <c r="K161" s="193"/>
      <c r="L161" s="878" t="e">
        <f>L160+7</f>
        <v>#REF!</v>
      </c>
    </row>
    <row r="162" spans="1:12" s="146" customFormat="1" ht="19.5" hidden="1" customHeight="1">
      <c r="A162" s="848" t="s">
        <v>1694</v>
      </c>
      <c r="B162" s="979" t="s">
        <v>1705</v>
      </c>
      <c r="C162" s="979" t="s">
        <v>2615</v>
      </c>
      <c r="D162" s="974">
        <v>45559</v>
      </c>
      <c r="E162" s="878">
        <f t="shared" ref="E162" si="152">D162+1</f>
        <v>45560</v>
      </c>
      <c r="F162" s="878">
        <f t="shared" si="139"/>
        <v>45567</v>
      </c>
      <c r="G162" s="916">
        <f t="shared" si="149"/>
        <v>45570</v>
      </c>
      <c r="H162" s="878">
        <f t="shared" si="150"/>
        <v>45572</v>
      </c>
      <c r="I162" s="916">
        <f t="shared" si="151"/>
        <v>45574</v>
      </c>
      <c r="J162" s="878">
        <f t="shared" ref="J162" si="153">D162+17</f>
        <v>45576</v>
      </c>
      <c r="K162" s="415"/>
      <c r="L162" s="878" t="e">
        <f t="shared" ref="L162" si="154">L161+7</f>
        <v>#REF!</v>
      </c>
    </row>
    <row r="163" spans="1:12" s="149" customFormat="1" ht="21" hidden="1" customHeight="1">
      <c r="A163" s="849"/>
      <c r="B163" s="979" t="s">
        <v>1682</v>
      </c>
      <c r="C163" s="1060" t="s">
        <v>2616</v>
      </c>
      <c r="D163" s="974">
        <v>45569</v>
      </c>
      <c r="E163" s="880" t="s">
        <v>391</v>
      </c>
      <c r="F163" s="878">
        <f t="shared" si="139"/>
        <v>45577</v>
      </c>
      <c r="G163" s="916">
        <f t="shared" ref="G163" si="155">D163+11</f>
        <v>45580</v>
      </c>
      <c r="H163" s="916">
        <f t="shared" si="150"/>
        <v>45582</v>
      </c>
      <c r="I163" s="916">
        <f t="shared" ref="I163" si="156">D163+15</f>
        <v>45584</v>
      </c>
      <c r="J163" s="916">
        <f>D163+17</f>
        <v>45586</v>
      </c>
      <c r="K163" s="193"/>
      <c r="L163" s="878" t="e">
        <f>L162+7</f>
        <v>#REF!</v>
      </c>
    </row>
    <row r="164" spans="1:12" s="149" customFormat="1" ht="21" hidden="1" customHeight="1">
      <c r="A164" s="849" t="s">
        <v>2090</v>
      </c>
      <c r="B164" s="979" t="s">
        <v>1842</v>
      </c>
      <c r="C164" s="979" t="s">
        <v>2617</v>
      </c>
      <c r="D164" s="974">
        <v>45577</v>
      </c>
      <c r="E164" s="916">
        <f>D164+1</f>
        <v>45578</v>
      </c>
      <c r="F164" s="878">
        <f t="shared" ref="F164:F168" si="157">D164+8</f>
        <v>45585</v>
      </c>
      <c r="G164" s="916">
        <f t="shared" ref="G164:G165" si="158">D164+11</f>
        <v>45588</v>
      </c>
      <c r="H164" s="916">
        <f t="shared" ref="H164:H168" si="159">D164+13</f>
        <v>45590</v>
      </c>
      <c r="I164" s="916">
        <f t="shared" ref="I164:I165" si="160">D164+15</f>
        <v>45592</v>
      </c>
      <c r="J164" s="916">
        <f>D164+17</f>
        <v>45594</v>
      </c>
      <c r="K164" s="193"/>
      <c r="L164" s="878" t="e">
        <f>L163+7</f>
        <v>#REF!</v>
      </c>
    </row>
    <row r="165" spans="1:12" s="149" customFormat="1" ht="21" hidden="1" customHeight="1">
      <c r="A165" s="849"/>
      <c r="B165" s="979" t="s">
        <v>1701</v>
      </c>
      <c r="C165" s="979" t="s">
        <v>2618</v>
      </c>
      <c r="D165" s="974">
        <v>45578</v>
      </c>
      <c r="E165" s="916">
        <f>D165+1</f>
        <v>45579</v>
      </c>
      <c r="F165" s="878">
        <f t="shared" si="157"/>
        <v>45586</v>
      </c>
      <c r="G165" s="916">
        <f t="shared" si="158"/>
        <v>45589</v>
      </c>
      <c r="H165" s="916">
        <f t="shared" si="159"/>
        <v>45591</v>
      </c>
      <c r="I165" s="916">
        <f t="shared" si="160"/>
        <v>45593</v>
      </c>
      <c r="J165" s="916">
        <f>D165+17</f>
        <v>45595</v>
      </c>
      <c r="K165" s="193"/>
      <c r="L165" s="878" t="e">
        <f>L164+7</f>
        <v>#REF!</v>
      </c>
    </row>
    <row r="166" spans="1:12" s="146" customFormat="1" ht="19.5" hidden="1" customHeight="1">
      <c r="A166" s="848"/>
      <c r="B166" s="979" t="s">
        <v>2501</v>
      </c>
      <c r="C166" s="979" t="s">
        <v>2619</v>
      </c>
      <c r="D166" s="974">
        <v>45583</v>
      </c>
      <c r="E166" s="878">
        <f t="shared" ref="E166" si="161">D166+1</f>
        <v>45584</v>
      </c>
      <c r="F166" s="1254" t="s">
        <v>391</v>
      </c>
      <c r="G166" s="1255"/>
      <c r="H166" s="1255"/>
      <c r="I166" s="1255"/>
      <c r="J166" s="1256"/>
      <c r="K166" s="415"/>
      <c r="L166" s="878" t="e">
        <f t="shared" ref="L166" si="162">L165+7</f>
        <v>#REF!</v>
      </c>
    </row>
    <row r="167" spans="1:12" s="149" customFormat="1" ht="21" hidden="1" customHeight="1">
      <c r="A167" s="849" t="s">
        <v>1714</v>
      </c>
      <c r="B167" s="1060" t="s">
        <v>415</v>
      </c>
      <c r="C167" s="979" t="s">
        <v>2620</v>
      </c>
      <c r="D167" s="910"/>
      <c r="E167" s="910"/>
      <c r="F167" s="910"/>
      <c r="G167" s="910"/>
      <c r="H167" s="910"/>
      <c r="I167" s="910"/>
      <c r="J167" s="910"/>
      <c r="K167" s="193"/>
      <c r="L167" s="878" t="e">
        <f t="shared" ref="L167:L187" si="163">L166+7</f>
        <v>#REF!</v>
      </c>
    </row>
    <row r="168" spans="1:12" s="149" customFormat="1" ht="21" hidden="1" customHeight="1">
      <c r="A168" s="849"/>
      <c r="B168" s="979" t="s">
        <v>2386</v>
      </c>
      <c r="C168" s="979" t="s">
        <v>2621</v>
      </c>
      <c r="D168" s="974">
        <v>45595</v>
      </c>
      <c r="E168" s="916">
        <f t="shared" ref="E168:E173" si="164">D168+1</f>
        <v>45596</v>
      </c>
      <c r="F168" s="878">
        <f t="shared" si="157"/>
        <v>45603</v>
      </c>
      <c r="G168" s="916">
        <f t="shared" ref="G168:G172" si="165">D168+11</f>
        <v>45606</v>
      </c>
      <c r="H168" s="916">
        <f t="shared" si="159"/>
        <v>45608</v>
      </c>
      <c r="I168" s="916">
        <f t="shared" ref="I168:I172" si="166">D168+15</f>
        <v>45610</v>
      </c>
      <c r="J168" s="916">
        <f t="shared" ref="J168:J172" si="167">D168+17</f>
        <v>45612</v>
      </c>
      <c r="K168" s="193"/>
      <c r="L168" s="878" t="e">
        <f t="shared" si="163"/>
        <v>#REF!</v>
      </c>
    </row>
    <row r="169" spans="1:12" s="149" customFormat="1" ht="21" hidden="1" customHeight="1">
      <c r="A169" s="849"/>
      <c r="B169" s="979" t="s">
        <v>1705</v>
      </c>
      <c r="C169" s="979" t="s">
        <v>2622</v>
      </c>
      <c r="D169" s="974">
        <v>45606</v>
      </c>
      <c r="E169" s="916">
        <f t="shared" si="164"/>
        <v>45607</v>
      </c>
      <c r="F169" s="878">
        <f t="shared" ref="F169:F174" si="168">D169+8</f>
        <v>45614</v>
      </c>
      <c r="G169" s="916">
        <f t="shared" si="165"/>
        <v>45617</v>
      </c>
      <c r="H169" s="916">
        <f t="shared" ref="H169:H174" si="169">D169+13</f>
        <v>45619</v>
      </c>
      <c r="I169" s="916">
        <f t="shared" si="166"/>
        <v>45621</v>
      </c>
      <c r="J169" s="916">
        <f t="shared" si="167"/>
        <v>45623</v>
      </c>
      <c r="K169" s="193"/>
      <c r="L169" s="878" t="e">
        <f t="shared" si="163"/>
        <v>#REF!</v>
      </c>
    </row>
    <row r="170" spans="1:12" s="149" customFormat="1" ht="21" hidden="1" customHeight="1">
      <c r="A170" s="849"/>
      <c r="B170" s="979" t="s">
        <v>1682</v>
      </c>
      <c r="C170" s="979" t="s">
        <v>2623</v>
      </c>
      <c r="D170" s="974">
        <v>45609</v>
      </c>
      <c r="E170" s="916">
        <f t="shared" si="164"/>
        <v>45610</v>
      </c>
      <c r="F170" s="878">
        <f t="shared" si="168"/>
        <v>45617</v>
      </c>
      <c r="G170" s="916">
        <f t="shared" si="165"/>
        <v>45620</v>
      </c>
      <c r="H170" s="916">
        <f t="shared" si="169"/>
        <v>45622</v>
      </c>
      <c r="I170" s="916">
        <f t="shared" si="166"/>
        <v>45624</v>
      </c>
      <c r="J170" s="916">
        <f t="shared" si="167"/>
        <v>45626</v>
      </c>
      <c r="K170" s="193"/>
      <c r="L170" s="878" t="e">
        <f t="shared" si="163"/>
        <v>#REF!</v>
      </c>
    </row>
    <row r="171" spans="1:12" s="149" customFormat="1" ht="21" hidden="1" customHeight="1">
      <c r="A171" s="849" t="s">
        <v>2090</v>
      </c>
      <c r="B171" s="979" t="s">
        <v>1842</v>
      </c>
      <c r="C171" s="979" t="s">
        <v>2624</v>
      </c>
      <c r="D171" s="974">
        <v>45623</v>
      </c>
      <c r="E171" s="916">
        <f t="shared" si="164"/>
        <v>45624</v>
      </c>
      <c r="F171" s="878">
        <f t="shared" si="168"/>
        <v>45631</v>
      </c>
      <c r="G171" s="916">
        <f t="shared" si="165"/>
        <v>45634</v>
      </c>
      <c r="H171" s="916">
        <f t="shared" si="169"/>
        <v>45636</v>
      </c>
      <c r="I171" s="916">
        <f t="shared" si="166"/>
        <v>45638</v>
      </c>
      <c r="J171" s="916">
        <f t="shared" si="167"/>
        <v>45640</v>
      </c>
      <c r="K171" s="193"/>
      <c r="L171" s="878" t="e">
        <f t="shared" si="163"/>
        <v>#REF!</v>
      </c>
    </row>
    <row r="172" spans="1:12" s="149" customFormat="1" ht="21" hidden="1" customHeight="1">
      <c r="A172" s="849"/>
      <c r="B172" s="979" t="s">
        <v>1701</v>
      </c>
      <c r="C172" s="979" t="s">
        <v>2625</v>
      </c>
      <c r="D172" s="974">
        <v>45626</v>
      </c>
      <c r="E172" s="916">
        <f t="shared" si="164"/>
        <v>45627</v>
      </c>
      <c r="F172" s="878">
        <f t="shared" si="168"/>
        <v>45634</v>
      </c>
      <c r="G172" s="916">
        <f t="shared" si="165"/>
        <v>45637</v>
      </c>
      <c r="H172" s="916">
        <f t="shared" si="169"/>
        <v>45639</v>
      </c>
      <c r="I172" s="916">
        <f t="shared" si="166"/>
        <v>45641</v>
      </c>
      <c r="J172" s="916">
        <f t="shared" si="167"/>
        <v>45643</v>
      </c>
      <c r="K172" s="193"/>
      <c r="L172" s="878" t="e">
        <f t="shared" si="163"/>
        <v>#REF!</v>
      </c>
    </row>
    <row r="173" spans="1:12" s="149" customFormat="1" ht="21" hidden="1" customHeight="1">
      <c r="A173" s="849"/>
      <c r="B173" s="979" t="s">
        <v>2518</v>
      </c>
      <c r="C173" s="979" t="s">
        <v>2626</v>
      </c>
      <c r="D173" s="974">
        <v>45633</v>
      </c>
      <c r="E173" s="916">
        <f t="shared" si="164"/>
        <v>45634</v>
      </c>
      <c r="F173" s="878">
        <f t="shared" si="168"/>
        <v>45641</v>
      </c>
      <c r="G173" s="916">
        <f t="shared" ref="G173:G178" si="170">D173+11</f>
        <v>45644</v>
      </c>
      <c r="H173" s="916">
        <f t="shared" si="169"/>
        <v>45646</v>
      </c>
      <c r="I173" s="916">
        <f t="shared" ref="I173:I178" si="171">D173+15</f>
        <v>45648</v>
      </c>
      <c r="J173" s="916">
        <f t="shared" ref="J173:J178" si="172">D173+17</f>
        <v>45650</v>
      </c>
      <c r="K173" s="193"/>
      <c r="L173" s="878" t="e">
        <f t="shared" si="163"/>
        <v>#REF!</v>
      </c>
    </row>
    <row r="174" spans="1:12" s="149" customFormat="1" ht="21" hidden="1" customHeight="1">
      <c r="A174" s="849"/>
      <c r="B174" s="979" t="s">
        <v>2386</v>
      </c>
      <c r="C174" s="979" t="s">
        <v>2627</v>
      </c>
      <c r="D174" s="974">
        <v>45638</v>
      </c>
      <c r="E174" s="916">
        <f t="shared" ref="E174:E178" si="173">D174+1</f>
        <v>45639</v>
      </c>
      <c r="F174" s="878">
        <f t="shared" si="168"/>
        <v>45646</v>
      </c>
      <c r="G174" s="916">
        <f t="shared" si="170"/>
        <v>45649</v>
      </c>
      <c r="H174" s="916">
        <f t="shared" si="169"/>
        <v>45651</v>
      </c>
      <c r="I174" s="916">
        <f t="shared" si="171"/>
        <v>45653</v>
      </c>
      <c r="J174" s="916">
        <f t="shared" si="172"/>
        <v>45655</v>
      </c>
      <c r="K174" s="193"/>
      <c r="L174" s="878" t="e">
        <f t="shared" si="163"/>
        <v>#REF!</v>
      </c>
    </row>
    <row r="175" spans="1:12" s="149" customFormat="1" ht="21" hidden="1" customHeight="1">
      <c r="A175" s="849"/>
      <c r="B175" s="979" t="s">
        <v>1705</v>
      </c>
      <c r="C175" s="979" t="s">
        <v>2628</v>
      </c>
      <c r="D175" s="974">
        <v>45651</v>
      </c>
      <c r="E175" s="916">
        <f t="shared" si="173"/>
        <v>45652</v>
      </c>
      <c r="F175" s="878">
        <f t="shared" ref="F175:F180" si="174">D175+8</f>
        <v>45659</v>
      </c>
      <c r="G175" s="916">
        <f t="shared" si="170"/>
        <v>45662</v>
      </c>
      <c r="H175" s="916">
        <f t="shared" ref="H175:H180" si="175">D175+13</f>
        <v>45664</v>
      </c>
      <c r="I175" s="916">
        <f t="shared" si="171"/>
        <v>45666</v>
      </c>
      <c r="J175" s="916">
        <f t="shared" si="172"/>
        <v>45668</v>
      </c>
      <c r="K175" s="193"/>
      <c r="L175" s="878" t="e">
        <f t="shared" si="163"/>
        <v>#REF!</v>
      </c>
    </row>
    <row r="176" spans="1:12" s="149" customFormat="1" ht="21" hidden="1" customHeight="1">
      <c r="A176" s="849"/>
      <c r="B176" s="979" t="s">
        <v>1682</v>
      </c>
      <c r="C176" s="979" t="s">
        <v>2629</v>
      </c>
      <c r="D176" s="974">
        <v>45658</v>
      </c>
      <c r="E176" s="916">
        <f t="shared" si="173"/>
        <v>45659</v>
      </c>
      <c r="F176" s="878">
        <f t="shared" si="174"/>
        <v>45666</v>
      </c>
      <c r="G176" s="916">
        <f t="shared" si="170"/>
        <v>45669</v>
      </c>
      <c r="H176" s="916">
        <f t="shared" si="175"/>
        <v>45671</v>
      </c>
      <c r="I176" s="916">
        <f t="shared" si="171"/>
        <v>45673</v>
      </c>
      <c r="J176" s="916">
        <f t="shared" si="172"/>
        <v>45675</v>
      </c>
      <c r="K176" s="193"/>
      <c r="L176" s="878" t="e">
        <f t="shared" si="163"/>
        <v>#REF!</v>
      </c>
    </row>
    <row r="177" spans="1:17" s="149" customFormat="1" ht="21" hidden="1" customHeight="1">
      <c r="A177" s="849"/>
      <c r="B177" s="979" t="s">
        <v>1842</v>
      </c>
      <c r="C177" s="979" t="s">
        <v>2630</v>
      </c>
      <c r="D177" s="974">
        <v>45668</v>
      </c>
      <c r="E177" s="916">
        <f t="shared" si="173"/>
        <v>45669</v>
      </c>
      <c r="F177" s="972" t="s">
        <v>391</v>
      </c>
      <c r="G177" s="972" t="s">
        <v>391</v>
      </c>
      <c r="H177" s="972" t="s">
        <v>391</v>
      </c>
      <c r="I177" s="972" t="s">
        <v>391</v>
      </c>
      <c r="J177" s="972" t="s">
        <v>391</v>
      </c>
      <c r="K177" s="193"/>
      <c r="L177" s="878">
        <v>45669</v>
      </c>
    </row>
    <row r="178" spans="1:17" s="149" customFormat="1" ht="21" hidden="1" customHeight="1">
      <c r="A178" s="849"/>
      <c r="B178" s="979" t="s">
        <v>1701</v>
      </c>
      <c r="C178" s="979" t="s">
        <v>2631</v>
      </c>
      <c r="D178" s="974">
        <v>45673</v>
      </c>
      <c r="E178" s="916">
        <f t="shared" si="173"/>
        <v>45674</v>
      </c>
      <c r="F178" s="878">
        <f t="shared" si="174"/>
        <v>45681</v>
      </c>
      <c r="G178" s="916">
        <f t="shared" si="170"/>
        <v>45684</v>
      </c>
      <c r="H178" s="916">
        <f t="shared" si="175"/>
        <v>45686</v>
      </c>
      <c r="I178" s="916">
        <f t="shared" si="171"/>
        <v>45688</v>
      </c>
      <c r="J178" s="916">
        <f t="shared" si="172"/>
        <v>45690</v>
      </c>
      <c r="K178" s="193"/>
      <c r="L178" s="878">
        <v>45666</v>
      </c>
    </row>
    <row r="179" spans="1:17" s="149" customFormat="1" ht="21" hidden="1" customHeight="1">
      <c r="A179" s="849"/>
      <c r="B179" s="979" t="s">
        <v>2518</v>
      </c>
      <c r="C179" s="979" t="s">
        <v>2632</v>
      </c>
      <c r="D179" s="974">
        <v>45679</v>
      </c>
      <c r="E179" s="916">
        <f t="shared" ref="E179:E184" si="176">D179+1</f>
        <v>45680</v>
      </c>
      <c r="F179" s="878">
        <f t="shared" si="174"/>
        <v>45687</v>
      </c>
      <c r="G179" s="972" t="s">
        <v>391</v>
      </c>
      <c r="H179" s="972" t="s">
        <v>391</v>
      </c>
      <c r="I179" s="972" t="s">
        <v>391</v>
      </c>
      <c r="J179" s="972" t="s">
        <v>391</v>
      </c>
      <c r="K179" s="193"/>
      <c r="L179" s="878">
        <f t="shared" si="163"/>
        <v>45673</v>
      </c>
    </row>
    <row r="180" spans="1:17" s="149" customFormat="1" ht="21" hidden="1" customHeight="1">
      <c r="A180" s="849"/>
      <c r="B180" s="979" t="s">
        <v>2386</v>
      </c>
      <c r="C180" s="979" t="s">
        <v>2633</v>
      </c>
      <c r="D180" s="974">
        <v>45682</v>
      </c>
      <c r="E180" s="916">
        <f t="shared" si="176"/>
        <v>45683</v>
      </c>
      <c r="F180" s="878">
        <f t="shared" si="174"/>
        <v>45690</v>
      </c>
      <c r="G180" s="916">
        <f t="shared" ref="G180:G182" si="177">D180+11</f>
        <v>45693</v>
      </c>
      <c r="H180" s="916">
        <f t="shared" si="175"/>
        <v>45695</v>
      </c>
      <c r="I180" s="916">
        <f t="shared" ref="I180:I182" si="178">D180+15</f>
        <v>45697</v>
      </c>
      <c r="J180" s="916">
        <f t="shared" ref="J180:J182" si="179">D180+17</f>
        <v>45699</v>
      </c>
      <c r="K180" s="193"/>
      <c r="L180" s="878">
        <f t="shared" si="163"/>
        <v>45680</v>
      </c>
    </row>
    <row r="181" spans="1:17" s="149" customFormat="1" ht="21" hidden="1" customHeight="1">
      <c r="A181" s="849" t="s">
        <v>1705</v>
      </c>
      <c r="B181" s="979" t="s">
        <v>1842</v>
      </c>
      <c r="C181" s="979" t="s">
        <v>2634</v>
      </c>
      <c r="D181" s="974">
        <v>45690</v>
      </c>
      <c r="E181" s="916">
        <f t="shared" si="176"/>
        <v>45691</v>
      </c>
      <c r="F181" s="878">
        <f t="shared" ref="F181:F182" si="180">D181+8</f>
        <v>45698</v>
      </c>
      <c r="G181" s="972" t="s">
        <v>391</v>
      </c>
      <c r="H181" s="972" t="s">
        <v>391</v>
      </c>
      <c r="I181" s="972" t="s">
        <v>391</v>
      </c>
      <c r="J181" s="972" t="s">
        <v>391</v>
      </c>
      <c r="K181" s="193"/>
      <c r="L181" s="878">
        <f t="shared" si="163"/>
        <v>45687</v>
      </c>
    </row>
    <row r="182" spans="1:17" s="149" customFormat="1" ht="21" hidden="1" customHeight="1">
      <c r="A182" s="849"/>
      <c r="B182" s="979" t="s">
        <v>1705</v>
      </c>
      <c r="C182" s="979" t="s">
        <v>2635</v>
      </c>
      <c r="D182" s="974">
        <v>45327</v>
      </c>
      <c r="E182" s="916">
        <f t="shared" si="176"/>
        <v>45328</v>
      </c>
      <c r="F182" s="878">
        <f t="shared" si="180"/>
        <v>45335</v>
      </c>
      <c r="G182" s="916">
        <f t="shared" si="177"/>
        <v>45338</v>
      </c>
      <c r="H182" s="916">
        <f t="shared" ref="H182" si="181">D182+13</f>
        <v>45340</v>
      </c>
      <c r="I182" s="916">
        <f t="shared" si="178"/>
        <v>45342</v>
      </c>
      <c r="J182" s="916">
        <f t="shared" si="179"/>
        <v>45344</v>
      </c>
      <c r="K182" s="193"/>
      <c r="L182" s="878">
        <f t="shared" si="163"/>
        <v>45694</v>
      </c>
    </row>
    <row r="183" spans="1:17" s="146" customFormat="1" ht="18" hidden="1" customHeight="1">
      <c r="A183" s="848"/>
      <c r="B183" s="968" t="s">
        <v>357</v>
      </c>
      <c r="C183" s="968" t="s">
        <v>358</v>
      </c>
      <c r="D183" s="1090"/>
      <c r="E183" s="970"/>
      <c r="F183" s="970"/>
      <c r="G183" s="970"/>
      <c r="H183" s="970"/>
      <c r="I183" s="970"/>
      <c r="J183" s="970"/>
      <c r="K183" s="195"/>
      <c r="L183" s="1050" t="s">
        <v>359</v>
      </c>
    </row>
    <row r="184" spans="1:17" s="149" customFormat="1" ht="21" hidden="1" customHeight="1">
      <c r="A184" s="849"/>
      <c r="B184" s="979" t="s">
        <v>1682</v>
      </c>
      <c r="C184" s="979" t="s">
        <v>2636</v>
      </c>
      <c r="D184" s="974">
        <v>45701</v>
      </c>
      <c r="E184" s="916">
        <f t="shared" si="176"/>
        <v>45702</v>
      </c>
      <c r="F184" s="878">
        <f>E184+6</f>
        <v>45708</v>
      </c>
      <c r="G184" s="916">
        <f>F184+5</f>
        <v>45713</v>
      </c>
      <c r="H184" s="916">
        <f>G184+2</f>
        <v>45715</v>
      </c>
      <c r="I184" s="916">
        <f>H184+2</f>
        <v>45717</v>
      </c>
      <c r="J184" s="916">
        <f>I184+2</f>
        <v>45719</v>
      </c>
      <c r="K184" s="193"/>
      <c r="L184" s="878">
        <f>L182+7</f>
        <v>45701</v>
      </c>
    </row>
    <row r="185" spans="1:17" s="149" customFormat="1" ht="21" hidden="1" customHeight="1">
      <c r="A185" s="849" t="s">
        <v>1701</v>
      </c>
      <c r="B185" s="979" t="s">
        <v>2518</v>
      </c>
      <c r="C185" s="979" t="s">
        <v>2637</v>
      </c>
      <c r="D185" s="974">
        <v>45715</v>
      </c>
      <c r="E185" s="916">
        <f t="shared" ref="E185:E187" si="182">D185+1</f>
        <v>45716</v>
      </c>
      <c r="F185" s="878">
        <f>E185+6</f>
        <v>45722</v>
      </c>
      <c r="G185" s="972" t="s">
        <v>391</v>
      </c>
      <c r="H185" s="972" t="s">
        <v>391</v>
      </c>
      <c r="I185" s="972" t="s">
        <v>391</v>
      </c>
      <c r="J185" s="972" t="s">
        <v>391</v>
      </c>
      <c r="K185" s="193"/>
      <c r="L185" s="878">
        <f t="shared" si="163"/>
        <v>45708</v>
      </c>
    </row>
    <row r="186" spans="1:17" s="149" customFormat="1" ht="21" hidden="1" customHeight="1">
      <c r="A186" s="849"/>
      <c r="B186" s="979" t="s">
        <v>1701</v>
      </c>
      <c r="C186" s="979" t="s">
        <v>2638</v>
      </c>
      <c r="D186" s="974">
        <v>45722</v>
      </c>
      <c r="E186" s="916">
        <f t="shared" si="182"/>
        <v>45723</v>
      </c>
      <c r="F186" s="878">
        <f t="shared" ref="F186" si="183">E186+6</f>
        <v>45729</v>
      </c>
      <c r="G186" s="916">
        <f t="shared" ref="G186" si="184">F186+5</f>
        <v>45734</v>
      </c>
      <c r="H186" s="916">
        <f t="shared" ref="H186:J186" si="185">G186+2</f>
        <v>45736</v>
      </c>
      <c r="I186" s="916">
        <f t="shared" si="185"/>
        <v>45738</v>
      </c>
      <c r="J186" s="916">
        <f t="shared" si="185"/>
        <v>45740</v>
      </c>
      <c r="K186" s="193"/>
      <c r="L186" s="878">
        <f t="shared" si="163"/>
        <v>45715</v>
      </c>
    </row>
    <row r="187" spans="1:17" s="149" customFormat="1" ht="21" hidden="1" customHeight="1">
      <c r="A187" s="849"/>
      <c r="B187" s="979" t="s">
        <v>2386</v>
      </c>
      <c r="C187" s="979" t="s">
        <v>2639</v>
      </c>
      <c r="D187" s="974">
        <v>45732</v>
      </c>
      <c r="E187" s="916">
        <f t="shared" si="182"/>
        <v>45733</v>
      </c>
      <c r="F187" s="809">
        <f>E187+6</f>
        <v>45739</v>
      </c>
      <c r="G187" s="880" t="s">
        <v>391</v>
      </c>
      <c r="H187" s="880" t="s">
        <v>391</v>
      </c>
      <c r="I187" s="880" t="s">
        <v>391</v>
      </c>
      <c r="J187" s="880" t="s">
        <v>391</v>
      </c>
      <c r="K187" s="193"/>
      <c r="L187" s="878">
        <f t="shared" si="163"/>
        <v>45722</v>
      </c>
    </row>
    <row r="188" spans="1:17" s="149" customFormat="1" ht="21" hidden="1" customHeight="1">
      <c r="A188" s="1035"/>
      <c r="B188" s="147" t="s">
        <v>553</v>
      </c>
      <c r="C188" s="750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600"/>
      <c r="P188" s="146"/>
      <c r="Q188" s="146"/>
    </row>
    <row r="189" spans="1:17" s="149" customFormat="1" ht="18" customHeight="1">
      <c r="A189" s="859"/>
      <c r="B189" s="607"/>
      <c r="C189" s="605"/>
      <c r="D189" s="605"/>
      <c r="E189" s="605"/>
      <c r="F189" s="605"/>
      <c r="G189" s="605"/>
      <c r="H189" s="605"/>
      <c r="I189" s="606"/>
      <c r="J189" s="605"/>
      <c r="K189" s="606"/>
    </row>
    <row r="190" spans="1:17" s="149" customFormat="1" ht="20.100000000000001" customHeight="1">
      <c r="A190" s="1033"/>
    </row>
    <row r="191" spans="1:17" s="146" customFormat="1" ht="19.5" customHeight="1">
      <c r="A191" s="848"/>
      <c r="B191" s="1203" t="s">
        <v>1060</v>
      </c>
      <c r="C191" s="1203"/>
      <c r="D191" s="1203"/>
      <c r="E191" s="1203"/>
      <c r="F191" s="1203"/>
      <c r="G191" s="1203"/>
      <c r="H191" s="1203"/>
      <c r="I191" s="1203"/>
      <c r="J191" s="1203"/>
      <c r="K191" s="1203"/>
      <c r="L191" s="1203"/>
    </row>
    <row r="192" spans="1:17" s="146" customFormat="1" ht="30" hidden="1" customHeight="1">
      <c r="A192" s="848"/>
      <c r="B192" s="1205" t="s">
        <v>125</v>
      </c>
      <c r="C192" s="1206"/>
      <c r="D192" s="1089" t="s">
        <v>355</v>
      </c>
      <c r="E192" s="968" t="s">
        <v>311</v>
      </c>
      <c r="F192" s="968" t="s">
        <v>329</v>
      </c>
      <c r="G192" s="968" t="s">
        <v>170</v>
      </c>
      <c r="H192" s="968" t="s">
        <v>190</v>
      </c>
      <c r="I192" s="968" t="s">
        <v>318</v>
      </c>
      <c r="J192" s="968" t="s">
        <v>232</v>
      </c>
      <c r="K192" s="968" t="s">
        <v>284</v>
      </c>
      <c r="L192" s="968" t="s">
        <v>185</v>
      </c>
      <c r="M192" s="195"/>
      <c r="N192" s="952"/>
    </row>
    <row r="193" spans="1:14" s="146" customFormat="1" ht="18" hidden="1" customHeight="1">
      <c r="A193" s="848"/>
      <c r="B193" s="968" t="s">
        <v>357</v>
      </c>
      <c r="C193" s="968" t="s">
        <v>358</v>
      </c>
      <c r="D193" s="1090"/>
      <c r="E193" s="970" t="s">
        <v>166</v>
      </c>
      <c r="F193" s="970" t="s">
        <v>269</v>
      </c>
      <c r="G193" s="970" t="s">
        <v>175</v>
      </c>
      <c r="H193" s="970" t="s">
        <v>193</v>
      </c>
      <c r="I193" s="970" t="s">
        <v>287</v>
      </c>
      <c r="J193" s="970" t="s">
        <v>234</v>
      </c>
      <c r="K193" s="970" t="s">
        <v>288</v>
      </c>
      <c r="L193" s="970" t="s">
        <v>187</v>
      </c>
      <c r="M193" s="195"/>
      <c r="N193" s="1050" t="s">
        <v>359</v>
      </c>
    </row>
    <row r="194" spans="1:14" s="149" customFormat="1" ht="21" hidden="1" customHeight="1">
      <c r="A194" s="849"/>
      <c r="B194" s="979" t="s">
        <v>2541</v>
      </c>
      <c r="C194" s="979" t="s">
        <v>2640</v>
      </c>
      <c r="D194" s="979">
        <v>45732</v>
      </c>
      <c r="E194" s="809">
        <f>D194+2</f>
        <v>45734</v>
      </c>
      <c r="F194" s="809">
        <f>E194+3</f>
        <v>45737</v>
      </c>
      <c r="G194" s="809">
        <f>F194+9</f>
        <v>45746</v>
      </c>
      <c r="H194" s="916">
        <f>G194+5</f>
        <v>45751</v>
      </c>
      <c r="I194" s="916">
        <f>H194+2</f>
        <v>45753</v>
      </c>
      <c r="J194" s="916">
        <f>I194+2</f>
        <v>45755</v>
      </c>
      <c r="K194" s="916">
        <f>J194+2</f>
        <v>45757</v>
      </c>
      <c r="L194" s="916">
        <f>K194+4</f>
        <v>45761</v>
      </c>
      <c r="M194" s="193"/>
      <c r="N194" s="878">
        <v>45729</v>
      </c>
    </row>
    <row r="195" spans="1:14" s="149" customFormat="1" ht="21" hidden="1" customHeight="1">
      <c r="A195" s="849" t="s">
        <v>1701</v>
      </c>
      <c r="B195" s="979" t="s">
        <v>1705</v>
      </c>
      <c r="C195" s="979" t="s">
        <v>2641</v>
      </c>
      <c r="D195" s="974">
        <v>45737</v>
      </c>
      <c r="E195" s="916">
        <f t="shared" ref="E195:E200" si="186">D195+2</f>
        <v>45739</v>
      </c>
      <c r="F195" s="880" t="s">
        <v>391</v>
      </c>
      <c r="G195" s="916">
        <v>45748</v>
      </c>
      <c r="H195" s="880" t="s">
        <v>391</v>
      </c>
      <c r="I195" s="880" t="s">
        <v>391</v>
      </c>
      <c r="J195" s="880" t="s">
        <v>391</v>
      </c>
      <c r="K195" s="880" t="s">
        <v>391</v>
      </c>
      <c r="L195" s="880" t="s">
        <v>391</v>
      </c>
      <c r="M195" s="193"/>
      <c r="N195" s="878">
        <f>N194+7</f>
        <v>45736</v>
      </c>
    </row>
    <row r="196" spans="1:14" s="149" customFormat="1" ht="21" hidden="1" customHeight="1">
      <c r="A196" s="849"/>
      <c r="B196" s="979" t="s">
        <v>1682</v>
      </c>
      <c r="C196" s="979" t="s">
        <v>2642</v>
      </c>
      <c r="D196" s="974">
        <v>45751</v>
      </c>
      <c r="E196" s="916">
        <f t="shared" si="186"/>
        <v>45753</v>
      </c>
      <c r="F196" s="878">
        <f t="shared" ref="F196:F200" si="187">E196+3</f>
        <v>45756</v>
      </c>
      <c r="G196" s="916">
        <f t="shared" ref="G196:G200" si="188">F196+9</f>
        <v>45765</v>
      </c>
      <c r="H196" s="880" t="s">
        <v>391</v>
      </c>
      <c r="I196" s="880" t="s">
        <v>391</v>
      </c>
      <c r="J196" s="880" t="s">
        <v>391</v>
      </c>
      <c r="K196" s="880" t="s">
        <v>391</v>
      </c>
      <c r="L196" s="880" t="s">
        <v>391</v>
      </c>
      <c r="M196" s="193"/>
      <c r="N196" s="878">
        <f t="shared" ref="N196:N217" si="189">N195+7</f>
        <v>45743</v>
      </c>
    </row>
    <row r="197" spans="1:14" s="149" customFormat="1" ht="21" hidden="1" customHeight="1">
      <c r="A197" s="849"/>
      <c r="B197" s="979" t="s">
        <v>2501</v>
      </c>
      <c r="C197" s="979" t="s">
        <v>2643</v>
      </c>
      <c r="D197" s="974">
        <v>45757</v>
      </c>
      <c r="E197" s="916">
        <f t="shared" si="186"/>
        <v>45759</v>
      </c>
      <c r="F197" s="878">
        <f t="shared" si="187"/>
        <v>45762</v>
      </c>
      <c r="G197" s="916">
        <f t="shared" si="188"/>
        <v>45771</v>
      </c>
      <c r="H197" s="916">
        <f t="shared" ref="H197:H200" si="190">G197+5</f>
        <v>45776</v>
      </c>
      <c r="I197" s="916">
        <f t="shared" ref="I197:K200" si="191">H197+2</f>
        <v>45778</v>
      </c>
      <c r="J197" s="916">
        <f t="shared" si="191"/>
        <v>45780</v>
      </c>
      <c r="K197" s="916">
        <f t="shared" si="191"/>
        <v>45782</v>
      </c>
      <c r="L197" s="916">
        <f t="shared" ref="L197:L200" si="192">K197+4</f>
        <v>45786</v>
      </c>
      <c r="M197" s="193"/>
      <c r="N197" s="878">
        <f t="shared" si="189"/>
        <v>45750</v>
      </c>
    </row>
    <row r="198" spans="1:14" s="149" customFormat="1" ht="21" hidden="1" customHeight="1">
      <c r="A198" s="849"/>
      <c r="B198" s="979" t="s">
        <v>1842</v>
      </c>
      <c r="C198" s="979" t="s">
        <v>2644</v>
      </c>
      <c r="D198" s="974">
        <v>45764</v>
      </c>
      <c r="E198" s="880" t="s">
        <v>391</v>
      </c>
      <c r="F198" s="878">
        <v>45763</v>
      </c>
      <c r="G198" s="916">
        <f t="shared" si="188"/>
        <v>45772</v>
      </c>
      <c r="H198" s="916">
        <f t="shared" si="190"/>
        <v>45777</v>
      </c>
      <c r="I198" s="916">
        <f t="shared" si="191"/>
        <v>45779</v>
      </c>
      <c r="J198" s="916">
        <f t="shared" si="191"/>
        <v>45781</v>
      </c>
      <c r="K198" s="916">
        <f t="shared" si="191"/>
        <v>45783</v>
      </c>
      <c r="L198" s="916">
        <f t="shared" si="192"/>
        <v>45787</v>
      </c>
      <c r="M198" s="193"/>
      <c r="N198" s="878">
        <v>45756</v>
      </c>
    </row>
    <row r="199" spans="1:14" s="149" customFormat="1" ht="21" hidden="1" customHeight="1">
      <c r="A199" s="849"/>
      <c r="B199" s="979" t="s">
        <v>1701</v>
      </c>
      <c r="C199" s="979" t="s">
        <v>2645</v>
      </c>
      <c r="D199" s="974">
        <v>45774</v>
      </c>
      <c r="E199" s="916">
        <f t="shared" si="186"/>
        <v>45776</v>
      </c>
      <c r="F199" s="878">
        <f t="shared" si="187"/>
        <v>45779</v>
      </c>
      <c r="G199" s="916">
        <f t="shared" si="188"/>
        <v>45788</v>
      </c>
      <c r="H199" s="916">
        <f t="shared" ref="H199" si="193">G199+5</f>
        <v>45793</v>
      </c>
      <c r="I199" s="916">
        <f t="shared" ref="I199" si="194">H199+2</f>
        <v>45795</v>
      </c>
      <c r="J199" s="916">
        <f t="shared" ref="J199" si="195">I199+2</f>
        <v>45797</v>
      </c>
      <c r="K199" s="916">
        <f t="shared" ref="K199" si="196">J199+2</f>
        <v>45799</v>
      </c>
      <c r="L199" s="916">
        <f t="shared" ref="L199" si="197">K199+4</f>
        <v>45803</v>
      </c>
      <c r="M199" s="193"/>
      <c r="N199" s="878">
        <f t="shared" si="189"/>
        <v>45763</v>
      </c>
    </row>
    <row r="200" spans="1:14" s="149" customFormat="1" ht="21" hidden="1" customHeight="1">
      <c r="A200" s="849" t="s">
        <v>2646</v>
      </c>
      <c r="B200" s="979" t="s">
        <v>2090</v>
      </c>
      <c r="C200" s="1111" t="s">
        <v>2647</v>
      </c>
      <c r="D200" s="974">
        <v>45784</v>
      </c>
      <c r="E200" s="916">
        <f t="shared" si="186"/>
        <v>45786</v>
      </c>
      <c r="F200" s="878">
        <f t="shared" si="187"/>
        <v>45789</v>
      </c>
      <c r="G200" s="916">
        <f t="shared" si="188"/>
        <v>45798</v>
      </c>
      <c r="H200" s="916">
        <f t="shared" si="190"/>
        <v>45803</v>
      </c>
      <c r="I200" s="916">
        <f t="shared" si="191"/>
        <v>45805</v>
      </c>
      <c r="J200" s="916">
        <f t="shared" si="191"/>
        <v>45807</v>
      </c>
      <c r="K200" s="916">
        <f t="shared" si="191"/>
        <v>45809</v>
      </c>
      <c r="L200" s="916">
        <f t="shared" si="192"/>
        <v>45813</v>
      </c>
      <c r="M200" s="193"/>
      <c r="N200" s="878">
        <f t="shared" si="189"/>
        <v>45770</v>
      </c>
    </row>
    <row r="201" spans="1:14" s="149" customFormat="1" ht="21" hidden="1" customHeight="1">
      <c r="A201" s="849"/>
      <c r="B201" s="979" t="s">
        <v>2541</v>
      </c>
      <c r="C201" s="1111" t="s">
        <v>2648</v>
      </c>
      <c r="D201" s="974">
        <v>45789</v>
      </c>
      <c r="E201" s="916">
        <f>D201+2</f>
        <v>45791</v>
      </c>
      <c r="F201" s="878">
        <f>E201+3</f>
        <v>45794</v>
      </c>
      <c r="G201" s="916">
        <f>F201+9</f>
        <v>45803</v>
      </c>
      <c r="H201" s="916">
        <f>G201+5</f>
        <v>45808</v>
      </c>
      <c r="I201" s="916">
        <f t="shared" ref="I201:K202" si="198">H201+2</f>
        <v>45810</v>
      </c>
      <c r="J201" s="916">
        <f t="shared" si="198"/>
        <v>45812</v>
      </c>
      <c r="K201" s="916">
        <f t="shared" si="198"/>
        <v>45814</v>
      </c>
      <c r="L201" s="916">
        <f>K201+4</f>
        <v>45818</v>
      </c>
      <c r="M201" s="193"/>
      <c r="N201" s="878">
        <f t="shared" si="189"/>
        <v>45777</v>
      </c>
    </row>
    <row r="202" spans="1:14" s="149" customFormat="1" ht="21" hidden="1" customHeight="1">
      <c r="A202" s="849" t="s">
        <v>1701</v>
      </c>
      <c r="B202" s="979" t="s">
        <v>2543</v>
      </c>
      <c r="C202" s="1111" t="s">
        <v>2649</v>
      </c>
      <c r="D202" s="974">
        <v>45799</v>
      </c>
      <c r="E202" s="972" t="s">
        <v>391</v>
      </c>
      <c r="F202" s="972" t="s">
        <v>391</v>
      </c>
      <c r="G202" s="972" t="s">
        <v>391</v>
      </c>
      <c r="H202" s="916">
        <v>45817</v>
      </c>
      <c r="I202" s="916">
        <f t="shared" si="198"/>
        <v>45819</v>
      </c>
      <c r="J202" s="916">
        <f t="shared" si="198"/>
        <v>45821</v>
      </c>
      <c r="K202" s="916">
        <f t="shared" si="198"/>
        <v>45823</v>
      </c>
      <c r="L202" s="916">
        <f>K202+4</f>
        <v>45827</v>
      </c>
      <c r="M202" s="193"/>
      <c r="N202" s="878">
        <f>N201+7</f>
        <v>45784</v>
      </c>
    </row>
    <row r="203" spans="1:14" s="149" customFormat="1" ht="21" hidden="1" customHeight="1">
      <c r="A203" s="849"/>
      <c r="B203" s="979" t="s">
        <v>1682</v>
      </c>
      <c r="C203" s="979" t="s">
        <v>2650</v>
      </c>
      <c r="D203" s="974">
        <v>45799</v>
      </c>
      <c r="E203" s="916">
        <f t="shared" ref="E203:E207" si="199">D203+2</f>
        <v>45801</v>
      </c>
      <c r="F203" s="878">
        <f t="shared" ref="F203:F207" si="200">E203+3</f>
        <v>45804</v>
      </c>
      <c r="G203" s="916">
        <f t="shared" ref="G203:G207" si="201">F203+9</f>
        <v>45813</v>
      </c>
      <c r="H203" s="916">
        <f>G203+5</f>
        <v>45818</v>
      </c>
      <c r="I203" s="916">
        <f t="shared" ref="I203" si="202">H203+2</f>
        <v>45820</v>
      </c>
      <c r="J203" s="916">
        <f t="shared" ref="J203" si="203">I203+2</f>
        <v>45822</v>
      </c>
      <c r="K203" s="916">
        <f t="shared" ref="K203" si="204">J203+2</f>
        <v>45824</v>
      </c>
      <c r="L203" s="916">
        <f>K203+4</f>
        <v>45828</v>
      </c>
      <c r="M203" s="193"/>
      <c r="N203" s="878">
        <f t="shared" si="189"/>
        <v>45791</v>
      </c>
    </row>
    <row r="204" spans="1:14" s="149" customFormat="1" ht="21" hidden="1" customHeight="1">
      <c r="A204" s="849"/>
      <c r="B204" s="979" t="s">
        <v>2501</v>
      </c>
      <c r="C204" s="979" t="s">
        <v>2651</v>
      </c>
      <c r="D204" s="974">
        <v>45803</v>
      </c>
      <c r="E204" s="916">
        <f t="shared" si="199"/>
        <v>45805</v>
      </c>
      <c r="F204" s="878">
        <f t="shared" si="200"/>
        <v>45808</v>
      </c>
      <c r="G204" s="916">
        <f t="shared" si="201"/>
        <v>45817</v>
      </c>
      <c r="H204" s="916">
        <f t="shared" ref="H204:H205" si="205">G204+5</f>
        <v>45822</v>
      </c>
      <c r="I204" s="916">
        <f t="shared" ref="I204:I205" si="206">H204+2</f>
        <v>45824</v>
      </c>
      <c r="J204" s="916">
        <f t="shared" ref="J204:J205" si="207">I204+2</f>
        <v>45826</v>
      </c>
      <c r="K204" s="916">
        <f t="shared" ref="K204:K205" si="208">J204+2</f>
        <v>45828</v>
      </c>
      <c r="L204" s="916">
        <f t="shared" ref="L204:L205" si="209">K204+4</f>
        <v>45832</v>
      </c>
      <c r="M204" s="193"/>
      <c r="N204" s="878">
        <f t="shared" si="189"/>
        <v>45798</v>
      </c>
    </row>
    <row r="205" spans="1:14" s="149" customFormat="1" ht="21" hidden="1" customHeight="1">
      <c r="A205" s="849"/>
      <c r="B205" s="979" t="s">
        <v>1842</v>
      </c>
      <c r="C205" s="979" t="s">
        <v>2652</v>
      </c>
      <c r="D205" s="974">
        <v>45812</v>
      </c>
      <c r="E205" s="916">
        <f t="shared" si="199"/>
        <v>45814</v>
      </c>
      <c r="F205" s="878">
        <f t="shared" si="200"/>
        <v>45817</v>
      </c>
      <c r="G205" s="916">
        <f t="shared" si="201"/>
        <v>45826</v>
      </c>
      <c r="H205" s="916">
        <f t="shared" si="205"/>
        <v>45831</v>
      </c>
      <c r="I205" s="916">
        <f t="shared" si="206"/>
        <v>45833</v>
      </c>
      <c r="J205" s="916">
        <f t="shared" si="207"/>
        <v>45835</v>
      </c>
      <c r="K205" s="916">
        <f t="shared" si="208"/>
        <v>45837</v>
      </c>
      <c r="L205" s="916">
        <f t="shared" si="209"/>
        <v>45841</v>
      </c>
      <c r="M205" s="193"/>
      <c r="N205" s="878">
        <f t="shared" si="189"/>
        <v>45805</v>
      </c>
    </row>
    <row r="206" spans="1:14" s="149" customFormat="1" ht="21" hidden="1" customHeight="1">
      <c r="A206" s="849"/>
      <c r="B206" s="979" t="s">
        <v>2055</v>
      </c>
      <c r="C206" s="979" t="s">
        <v>2653</v>
      </c>
      <c r="D206" s="974">
        <v>45817</v>
      </c>
      <c r="E206" s="916">
        <f t="shared" si="199"/>
        <v>45819</v>
      </c>
      <c r="F206" s="878">
        <f t="shared" si="200"/>
        <v>45822</v>
      </c>
      <c r="G206" s="916">
        <f t="shared" si="201"/>
        <v>45831</v>
      </c>
      <c r="H206" s="916">
        <f t="shared" ref="H206" si="210">G206+5</f>
        <v>45836</v>
      </c>
      <c r="I206" s="916">
        <f t="shared" ref="I206" si="211">H206+2</f>
        <v>45838</v>
      </c>
      <c r="J206" s="916">
        <f t="shared" ref="J206" si="212">I206+2</f>
        <v>45840</v>
      </c>
      <c r="K206" s="916">
        <f t="shared" ref="K206" si="213">J206+2</f>
        <v>45842</v>
      </c>
      <c r="L206" s="916">
        <f t="shared" ref="L206" si="214">K206+4</f>
        <v>45846</v>
      </c>
      <c r="M206" s="193"/>
      <c r="N206" s="878">
        <f t="shared" si="189"/>
        <v>45812</v>
      </c>
    </row>
    <row r="207" spans="1:14" s="149" customFormat="1" ht="21" hidden="1" customHeight="1">
      <c r="A207" s="849"/>
      <c r="B207" s="979" t="s">
        <v>1701</v>
      </c>
      <c r="C207" s="979" t="s">
        <v>2654</v>
      </c>
      <c r="D207" s="974">
        <v>45828</v>
      </c>
      <c r="E207" s="916">
        <f t="shared" si="199"/>
        <v>45830</v>
      </c>
      <c r="F207" s="878">
        <f t="shared" si="200"/>
        <v>45833</v>
      </c>
      <c r="G207" s="916">
        <f t="shared" si="201"/>
        <v>45842</v>
      </c>
      <c r="H207" s="916">
        <f t="shared" ref="H207" si="215">G207+5</f>
        <v>45847</v>
      </c>
      <c r="I207" s="916">
        <f t="shared" ref="I207" si="216">H207+2</f>
        <v>45849</v>
      </c>
      <c r="J207" s="916">
        <f t="shared" ref="J207" si="217">I207+2</f>
        <v>45851</v>
      </c>
      <c r="K207" s="916">
        <f t="shared" ref="K207" si="218">J207+2</f>
        <v>45853</v>
      </c>
      <c r="L207" s="916">
        <f t="shared" ref="L207" si="219">K207+4</f>
        <v>45857</v>
      </c>
      <c r="M207" s="193"/>
      <c r="N207" s="878">
        <f t="shared" si="189"/>
        <v>45819</v>
      </c>
    </row>
    <row r="208" spans="1:14" s="149" customFormat="1" ht="0.75" hidden="1" customHeight="1">
      <c r="A208" s="849"/>
      <c r="B208" s="979" t="s">
        <v>2090</v>
      </c>
      <c r="C208" s="979" t="s">
        <v>2655</v>
      </c>
      <c r="D208" s="972" t="s">
        <v>391</v>
      </c>
      <c r="E208" s="910"/>
      <c r="F208" s="910"/>
      <c r="G208" s="910"/>
      <c r="H208" s="910"/>
      <c r="I208" s="910"/>
      <c r="J208" s="910"/>
      <c r="K208" s="910"/>
      <c r="L208" s="910"/>
      <c r="M208" s="193"/>
      <c r="N208" s="878">
        <f t="shared" si="189"/>
        <v>45826</v>
      </c>
    </row>
    <row r="209" spans="1:14" s="149" customFormat="1" ht="21" hidden="1" customHeight="1">
      <c r="A209" s="849"/>
      <c r="B209" s="979" t="s">
        <v>2541</v>
      </c>
      <c r="C209" s="979" t="s">
        <v>2656</v>
      </c>
      <c r="D209" s="974">
        <v>45840</v>
      </c>
      <c r="E209" s="972" t="s">
        <v>391</v>
      </c>
      <c r="F209" s="878">
        <v>45842</v>
      </c>
      <c r="G209" s="916">
        <f t="shared" ref="G209" si="220">F209+9</f>
        <v>45851</v>
      </c>
      <c r="H209" s="916">
        <f t="shared" ref="H209" si="221">G209+5</f>
        <v>45856</v>
      </c>
      <c r="I209" s="916">
        <f t="shared" ref="I209" si="222">H209+2</f>
        <v>45858</v>
      </c>
      <c r="J209" s="916">
        <f t="shared" ref="J209" si="223">I209+2</f>
        <v>45860</v>
      </c>
      <c r="K209" s="916">
        <f t="shared" ref="K209" si="224">J209+2</f>
        <v>45862</v>
      </c>
      <c r="L209" s="916">
        <f t="shared" ref="L209" si="225">K209+4</f>
        <v>45866</v>
      </c>
      <c r="M209" s="193"/>
      <c r="N209" s="878">
        <f>N208+7</f>
        <v>45833</v>
      </c>
    </row>
    <row r="210" spans="1:14" s="149" customFormat="1" ht="21" hidden="1" customHeight="1">
      <c r="A210" s="849"/>
      <c r="B210" s="979" t="s">
        <v>1682</v>
      </c>
      <c r="C210" s="979" t="s">
        <v>2657</v>
      </c>
      <c r="D210" s="974">
        <v>45843</v>
      </c>
      <c r="E210" s="972" t="s">
        <v>391</v>
      </c>
      <c r="F210" s="972" t="s">
        <v>391</v>
      </c>
      <c r="G210" s="972" t="s">
        <v>391</v>
      </c>
      <c r="H210" s="972" t="s">
        <v>391</v>
      </c>
      <c r="I210" s="972" t="s">
        <v>391</v>
      </c>
      <c r="J210" s="972" t="s">
        <v>391</v>
      </c>
      <c r="K210" s="972" t="s">
        <v>391</v>
      </c>
      <c r="L210" s="972" t="s">
        <v>391</v>
      </c>
      <c r="M210" s="193"/>
      <c r="N210" s="878">
        <f t="shared" si="189"/>
        <v>45840</v>
      </c>
    </row>
    <row r="211" spans="1:14" s="149" customFormat="1" ht="21" hidden="1" customHeight="1">
      <c r="A211" s="849"/>
      <c r="B211" s="979" t="s">
        <v>2543</v>
      </c>
      <c r="C211" s="979" t="s">
        <v>2658</v>
      </c>
      <c r="D211" s="974">
        <v>45850</v>
      </c>
      <c r="E211" s="916">
        <f t="shared" ref="E211" si="226">D211+2</f>
        <v>45852</v>
      </c>
      <c r="F211" s="878">
        <f t="shared" ref="F211" si="227">E211+3</f>
        <v>45855</v>
      </c>
      <c r="G211" s="916">
        <f t="shared" ref="G211" si="228">F211+9</f>
        <v>45864</v>
      </c>
      <c r="H211" s="916">
        <f t="shared" ref="H211" si="229">G211+5</f>
        <v>45869</v>
      </c>
      <c r="I211" s="916">
        <f t="shared" ref="I211" si="230">H211+2</f>
        <v>45871</v>
      </c>
      <c r="J211" s="916">
        <f t="shared" ref="J211" si="231">I211+2</f>
        <v>45873</v>
      </c>
      <c r="K211" s="916">
        <f t="shared" ref="K211" si="232">J211+2</f>
        <v>45875</v>
      </c>
      <c r="L211" s="916">
        <f t="shared" ref="L211" si="233">K211+4</f>
        <v>45879</v>
      </c>
      <c r="M211" s="193"/>
      <c r="N211" s="878">
        <f t="shared" si="189"/>
        <v>45847</v>
      </c>
    </row>
    <row r="212" spans="1:14" s="149" customFormat="1" ht="21" hidden="1" customHeight="1">
      <c r="A212" s="849"/>
      <c r="B212" s="979" t="s">
        <v>2501</v>
      </c>
      <c r="C212" s="979" t="s">
        <v>2659</v>
      </c>
      <c r="D212" s="974">
        <v>45857</v>
      </c>
      <c r="E212" s="916">
        <f t="shared" ref="E212" si="234">D212+2</f>
        <v>45859</v>
      </c>
      <c r="F212" s="878">
        <f t="shared" ref="F212" si="235">E212+3</f>
        <v>45862</v>
      </c>
      <c r="G212" s="916">
        <f t="shared" ref="G212" si="236">F212+9</f>
        <v>45871</v>
      </c>
      <c r="H212" s="916">
        <f t="shared" ref="H212" si="237">G212+5</f>
        <v>45876</v>
      </c>
      <c r="I212" s="916">
        <f t="shared" ref="I212" si="238">H212+2</f>
        <v>45878</v>
      </c>
      <c r="J212" s="916">
        <f t="shared" ref="J212" si="239">I212+2</f>
        <v>45880</v>
      </c>
      <c r="K212" s="916">
        <f t="shared" ref="K212" si="240">J212+2</f>
        <v>45882</v>
      </c>
      <c r="L212" s="916">
        <f t="shared" ref="L212" si="241">K212+4</f>
        <v>45886</v>
      </c>
      <c r="M212" s="193"/>
      <c r="N212" s="878">
        <f t="shared" si="189"/>
        <v>45854</v>
      </c>
    </row>
    <row r="213" spans="1:14" s="149" customFormat="1" ht="21" hidden="1" customHeight="1">
      <c r="A213" s="849"/>
      <c r="B213" s="979" t="s">
        <v>1842</v>
      </c>
      <c r="C213" s="979" t="s">
        <v>2660</v>
      </c>
      <c r="D213" s="972" t="s">
        <v>391</v>
      </c>
      <c r="E213" s="910"/>
      <c r="F213" s="910"/>
      <c r="G213" s="1109"/>
      <c r="H213" s="1109"/>
      <c r="I213" s="1109"/>
      <c r="J213" s="1109"/>
      <c r="K213" s="910"/>
      <c r="L213" s="910"/>
      <c r="M213" s="193"/>
      <c r="N213" s="878">
        <f t="shared" si="189"/>
        <v>45861</v>
      </c>
    </row>
    <row r="214" spans="1:14" s="149" customFormat="1" ht="21" hidden="1" customHeight="1">
      <c r="A214" s="849" t="s">
        <v>1701</v>
      </c>
      <c r="B214" s="1060" t="s">
        <v>415</v>
      </c>
      <c r="C214" s="979" t="s">
        <v>2661</v>
      </c>
      <c r="D214" s="910"/>
      <c r="E214" s="910"/>
      <c r="F214" s="910"/>
      <c r="G214" s="910"/>
      <c r="H214" s="910"/>
      <c r="I214" s="910"/>
      <c r="J214" s="910"/>
      <c r="K214" s="910"/>
      <c r="L214" s="910"/>
      <c r="M214" s="193"/>
      <c r="N214" s="878">
        <f>N213+7</f>
        <v>45868</v>
      </c>
    </row>
    <row r="215" spans="1:14" s="149" customFormat="1" ht="21" hidden="1" customHeight="1">
      <c r="A215" s="849"/>
      <c r="B215" s="979" t="s">
        <v>1701</v>
      </c>
      <c r="C215" s="979" t="s">
        <v>2662</v>
      </c>
      <c r="D215" s="974">
        <v>45881</v>
      </c>
      <c r="E215" s="972" t="s">
        <v>391</v>
      </c>
      <c r="F215" s="972" t="s">
        <v>391</v>
      </c>
      <c r="G215" s="972" t="s">
        <v>391</v>
      </c>
      <c r="H215" s="916">
        <v>45890</v>
      </c>
      <c r="I215" s="916">
        <f t="shared" ref="I215:I218" si="242">H215+2</f>
        <v>45892</v>
      </c>
      <c r="J215" s="916">
        <f t="shared" ref="J215:J218" si="243">I215+2</f>
        <v>45894</v>
      </c>
      <c r="K215" s="916">
        <f t="shared" ref="K215:K218" si="244">J215+2</f>
        <v>45896</v>
      </c>
      <c r="L215" s="916">
        <f t="shared" ref="L215" si="245">K215+4</f>
        <v>45900</v>
      </c>
      <c r="M215" s="193"/>
      <c r="N215" s="878">
        <f t="shared" si="189"/>
        <v>45875</v>
      </c>
    </row>
    <row r="216" spans="1:14" s="149" customFormat="1" ht="21" hidden="1" customHeight="1">
      <c r="A216" s="849"/>
      <c r="B216" s="979" t="s">
        <v>2541</v>
      </c>
      <c r="C216" s="979" t="s">
        <v>2663</v>
      </c>
      <c r="D216" s="974">
        <v>45890</v>
      </c>
      <c r="E216" s="972" t="s">
        <v>391</v>
      </c>
      <c r="F216" s="878">
        <v>45892</v>
      </c>
      <c r="G216" s="916">
        <v>45748</v>
      </c>
      <c r="H216" s="916">
        <f>G216+5</f>
        <v>45753</v>
      </c>
      <c r="I216" s="916">
        <f t="shared" si="242"/>
        <v>45755</v>
      </c>
      <c r="J216" s="916">
        <f t="shared" si="243"/>
        <v>45757</v>
      </c>
      <c r="K216" s="916">
        <f t="shared" si="244"/>
        <v>45759</v>
      </c>
      <c r="L216" s="916">
        <f>K216+4</f>
        <v>45763</v>
      </c>
      <c r="M216" s="193"/>
      <c r="N216" s="878">
        <f>N215+7</f>
        <v>45882</v>
      </c>
    </row>
    <row r="217" spans="1:14" s="149" customFormat="1" ht="21" hidden="1" customHeight="1">
      <c r="A217" s="849" t="s">
        <v>2664</v>
      </c>
      <c r="B217" s="979" t="s">
        <v>2543</v>
      </c>
      <c r="C217" s="979" t="s">
        <v>2665</v>
      </c>
      <c r="D217" s="974">
        <v>45896</v>
      </c>
      <c r="E217" s="916">
        <f t="shared" ref="E217:E218" si="246">D217+2</f>
        <v>45898</v>
      </c>
      <c r="F217" s="878">
        <f t="shared" ref="F217:F218" si="247">E217+3</f>
        <v>45901</v>
      </c>
      <c r="G217" s="916">
        <f t="shared" ref="G217:G218" si="248">F217+9</f>
        <v>45910</v>
      </c>
      <c r="H217" s="916">
        <f t="shared" ref="H217:H218" si="249">G217+5</f>
        <v>45915</v>
      </c>
      <c r="I217" s="916">
        <f t="shared" si="242"/>
        <v>45917</v>
      </c>
      <c r="J217" s="916">
        <f t="shared" si="243"/>
        <v>45919</v>
      </c>
      <c r="K217" s="916">
        <f t="shared" si="244"/>
        <v>45921</v>
      </c>
      <c r="L217" s="916">
        <f t="shared" ref="L217:L218" si="250">K217+4</f>
        <v>45925</v>
      </c>
      <c r="M217" s="193"/>
      <c r="N217" s="878">
        <f t="shared" si="189"/>
        <v>45889</v>
      </c>
    </row>
    <row r="218" spans="1:14" s="149" customFormat="1" ht="21" hidden="1" customHeight="1">
      <c r="A218" s="849"/>
      <c r="B218" s="979" t="s">
        <v>2561</v>
      </c>
      <c r="C218" s="979" t="s">
        <v>2666</v>
      </c>
      <c r="D218" s="974">
        <v>45900</v>
      </c>
      <c r="E218" s="916">
        <f t="shared" si="246"/>
        <v>45902</v>
      </c>
      <c r="F218" s="878">
        <f t="shared" si="247"/>
        <v>45905</v>
      </c>
      <c r="G218" s="916">
        <f t="shared" si="248"/>
        <v>45914</v>
      </c>
      <c r="H218" s="916">
        <f t="shared" si="249"/>
        <v>45919</v>
      </c>
      <c r="I218" s="916">
        <f t="shared" si="242"/>
        <v>45921</v>
      </c>
      <c r="J218" s="916">
        <f t="shared" si="243"/>
        <v>45923</v>
      </c>
      <c r="K218" s="916">
        <f t="shared" si="244"/>
        <v>45925</v>
      </c>
      <c r="L218" s="916">
        <f t="shared" si="250"/>
        <v>45929</v>
      </c>
      <c r="M218" s="193"/>
      <c r="N218" s="878">
        <f>N217+7</f>
        <v>45896</v>
      </c>
    </row>
    <row r="219" spans="1:14" s="149" customFormat="1" ht="21" hidden="1" customHeight="1">
      <c r="A219" s="849"/>
      <c r="B219" s="979" t="s">
        <v>2501</v>
      </c>
      <c r="C219" s="979" t="s">
        <v>2667</v>
      </c>
      <c r="D219" s="974">
        <v>45910</v>
      </c>
      <c r="E219" s="916">
        <f t="shared" ref="E219" si="251">D219+2</f>
        <v>45912</v>
      </c>
      <c r="F219" s="878">
        <f t="shared" ref="F219" si="252">E219+3</f>
        <v>45915</v>
      </c>
      <c r="G219" s="916">
        <f t="shared" ref="G219" si="253">F219+9</f>
        <v>45924</v>
      </c>
      <c r="H219" s="916">
        <f t="shared" ref="H219" si="254">G219+5</f>
        <v>45929</v>
      </c>
      <c r="I219" s="916">
        <f t="shared" ref="I219:I220" si="255">H219+2</f>
        <v>45931</v>
      </c>
      <c r="J219" s="916">
        <f t="shared" ref="J219:J220" si="256">I219+2</f>
        <v>45933</v>
      </c>
      <c r="K219" s="916">
        <f t="shared" ref="K219:K220" si="257">J219+2</f>
        <v>45935</v>
      </c>
      <c r="L219" s="916">
        <f t="shared" ref="L219:L220" si="258">K219+4</f>
        <v>45939</v>
      </c>
      <c r="M219" s="193"/>
      <c r="N219" s="878">
        <f>N218+7</f>
        <v>45903</v>
      </c>
    </row>
    <row r="220" spans="1:14" s="149" customFormat="1" ht="21" hidden="1" customHeight="1">
      <c r="A220" s="849"/>
      <c r="B220" s="979" t="s">
        <v>2270</v>
      </c>
      <c r="C220" s="979" t="s">
        <v>2668</v>
      </c>
      <c r="D220" s="974">
        <v>45910</v>
      </c>
      <c r="E220" s="972" t="s">
        <v>391</v>
      </c>
      <c r="F220" s="972" t="s">
        <v>391</v>
      </c>
      <c r="G220" s="972" t="s">
        <v>391</v>
      </c>
      <c r="H220" s="916">
        <v>45922</v>
      </c>
      <c r="I220" s="916">
        <f t="shared" si="255"/>
        <v>45924</v>
      </c>
      <c r="J220" s="916">
        <f t="shared" si="256"/>
        <v>45926</v>
      </c>
      <c r="K220" s="916">
        <f t="shared" si="257"/>
        <v>45928</v>
      </c>
      <c r="L220" s="916">
        <f t="shared" si="258"/>
        <v>45932</v>
      </c>
      <c r="M220" s="193"/>
      <c r="N220" s="878">
        <f t="shared" ref="N220" si="259">N219+7</f>
        <v>45910</v>
      </c>
    </row>
    <row r="221" spans="1:14" s="149" customFormat="1" ht="21" hidden="1" customHeight="1">
      <c r="A221" s="849"/>
      <c r="B221" s="979" t="s">
        <v>1701</v>
      </c>
      <c r="C221" s="979" t="s">
        <v>2669</v>
      </c>
      <c r="D221" s="974">
        <v>45923</v>
      </c>
      <c r="E221" s="916">
        <f t="shared" ref="E221:E231" si="260">D221+2</f>
        <v>45925</v>
      </c>
      <c r="F221" s="878">
        <f t="shared" ref="F221" si="261">E221+3</f>
        <v>45928</v>
      </c>
      <c r="G221" s="916">
        <f t="shared" ref="G221" si="262">F221+9</f>
        <v>45937</v>
      </c>
      <c r="H221" s="916">
        <f t="shared" ref="H221" si="263">G221+5</f>
        <v>45942</v>
      </c>
      <c r="I221" s="916">
        <f t="shared" ref="I221:I231" si="264">H221+2</f>
        <v>45944</v>
      </c>
      <c r="J221" s="916">
        <f t="shared" ref="J221" si="265">I221+2</f>
        <v>45946</v>
      </c>
      <c r="K221" s="916">
        <f t="shared" ref="K221" si="266">J221+2</f>
        <v>45948</v>
      </c>
      <c r="L221" s="916">
        <f t="shared" ref="L221" si="267">K221+4</f>
        <v>45952</v>
      </c>
      <c r="M221" s="193"/>
      <c r="N221" s="878">
        <f>N220+7</f>
        <v>45917</v>
      </c>
    </row>
    <row r="222" spans="1:14" s="149" customFormat="1" ht="21" hidden="1" customHeight="1">
      <c r="A222" s="849" t="s">
        <v>2566</v>
      </c>
      <c r="B222" s="1134" t="s">
        <v>2567</v>
      </c>
      <c r="C222" s="1134" t="s">
        <v>2670</v>
      </c>
      <c r="D222" s="1135">
        <v>45936</v>
      </c>
      <c r="E222" s="1136" t="s">
        <v>391</v>
      </c>
      <c r="F222" s="1136" t="s">
        <v>391</v>
      </c>
      <c r="G222" s="1136" t="s">
        <v>391</v>
      </c>
      <c r="H222" s="1152">
        <v>45943</v>
      </c>
      <c r="I222" s="1152">
        <f t="shared" ref="I222" si="268">H222+2</f>
        <v>45945</v>
      </c>
      <c r="J222" s="1152">
        <f t="shared" ref="J222" si="269">I222+2</f>
        <v>45947</v>
      </c>
      <c r="K222" s="1152">
        <f t="shared" ref="K222" si="270">J222+2</f>
        <v>45949</v>
      </c>
      <c r="L222" s="1152">
        <f t="shared" ref="L222" si="271">K222+4</f>
        <v>45953</v>
      </c>
      <c r="M222" s="193"/>
      <c r="N222" s="1154">
        <f t="shared" ref="N222" si="272">N221+7</f>
        <v>45924</v>
      </c>
    </row>
    <row r="223" spans="1:14" s="149" customFormat="1" ht="21" hidden="1" customHeight="1">
      <c r="A223" s="849" t="s">
        <v>2541</v>
      </c>
      <c r="B223" s="1148" t="s">
        <v>2541</v>
      </c>
      <c r="C223" s="1149" t="s">
        <v>2671</v>
      </c>
      <c r="D223" s="1150" t="s">
        <v>391</v>
      </c>
      <c r="E223" s="1150" t="s">
        <v>391</v>
      </c>
      <c r="F223" s="1150" t="s">
        <v>391</v>
      </c>
      <c r="G223" s="1150" t="s">
        <v>391</v>
      </c>
      <c r="H223" s="1150" t="s">
        <v>391</v>
      </c>
      <c r="I223" s="1150" t="s">
        <v>391</v>
      </c>
      <c r="J223" s="1150" t="s">
        <v>391</v>
      </c>
      <c r="K223" s="1150" t="s">
        <v>391</v>
      </c>
      <c r="L223" s="1151" t="s">
        <v>391</v>
      </c>
      <c r="M223" s="193"/>
      <c r="N223" s="1155">
        <f>N222+7</f>
        <v>45931</v>
      </c>
    </row>
    <row r="224" spans="1:14" s="149" customFormat="1" ht="21" hidden="1" customHeight="1">
      <c r="A224" s="849"/>
      <c r="B224" s="1137"/>
      <c r="C224" s="1093"/>
      <c r="D224" s="1094"/>
      <c r="E224" s="1095"/>
      <c r="F224" s="1095"/>
      <c r="G224" s="1095"/>
      <c r="H224" s="1095"/>
      <c r="I224" s="1095"/>
      <c r="J224" s="1095"/>
      <c r="K224" s="1095"/>
      <c r="L224" s="1095"/>
      <c r="M224" s="193"/>
      <c r="N224" s="1153"/>
    </row>
    <row r="225" spans="1:17" s="149" customFormat="1" ht="21" customHeight="1">
      <c r="A225" s="849"/>
      <c r="B225" s="1137"/>
      <c r="C225" s="1093"/>
      <c r="D225" s="1094"/>
      <c r="E225" s="1095"/>
      <c r="F225" s="1095"/>
      <c r="G225" s="1095"/>
      <c r="H225" s="1095"/>
      <c r="I225" s="1095"/>
      <c r="J225" s="1095"/>
      <c r="K225" s="1095"/>
      <c r="L225" s="1095"/>
      <c r="M225" s="193"/>
      <c r="N225" s="1153"/>
    </row>
    <row r="226" spans="1:17" s="149" customFormat="1" ht="25.5" customHeight="1">
      <c r="A226" s="849"/>
      <c r="B226" s="1205" t="s">
        <v>125</v>
      </c>
      <c r="C226" s="1249"/>
      <c r="D226" s="1250" t="s">
        <v>355</v>
      </c>
      <c r="E226" s="1138" t="s">
        <v>311</v>
      </c>
      <c r="F226" s="1138" t="s">
        <v>329</v>
      </c>
      <c r="G226" s="1138" t="s">
        <v>170</v>
      </c>
      <c r="H226" s="1138" t="s">
        <v>190</v>
      </c>
      <c r="I226" s="1144" t="s">
        <v>318</v>
      </c>
      <c r="J226" s="1146" t="s">
        <v>284</v>
      </c>
      <c r="K226" s="1095"/>
      <c r="L226" s="1095"/>
      <c r="M226" s="193"/>
      <c r="N226" s="1153"/>
    </row>
    <row r="227" spans="1:17" s="149" customFormat="1" ht="21" customHeight="1">
      <c r="A227" s="849"/>
      <c r="B227" s="968" t="s">
        <v>357</v>
      </c>
      <c r="C227" s="1140" t="s">
        <v>358</v>
      </c>
      <c r="D227" s="1251"/>
      <c r="E227" s="1139" t="s">
        <v>166</v>
      </c>
      <c r="F227" s="1139" t="s">
        <v>269</v>
      </c>
      <c r="G227" s="1139" t="s">
        <v>175</v>
      </c>
      <c r="H227" s="1139" t="s">
        <v>193</v>
      </c>
      <c r="I227" s="1145" t="s">
        <v>287</v>
      </c>
      <c r="J227" s="1147" t="s">
        <v>217</v>
      </c>
      <c r="K227" s="1095"/>
      <c r="L227" s="1156" t="s">
        <v>496</v>
      </c>
      <c r="M227" s="1156" t="s">
        <v>359</v>
      </c>
      <c r="N227" s="1048" t="s">
        <v>445</v>
      </c>
    </row>
    <row r="228" spans="1:17" s="149" customFormat="1" ht="21" hidden="1" customHeight="1">
      <c r="A228" s="849"/>
      <c r="B228" s="1134" t="s">
        <v>2543</v>
      </c>
      <c r="C228" s="979" t="s">
        <v>2672</v>
      </c>
      <c r="D228" s="1141">
        <v>45942</v>
      </c>
      <c r="E228" s="1142">
        <f t="shared" si="260"/>
        <v>45944</v>
      </c>
      <c r="F228" s="1143">
        <f t="shared" ref="F228:F231" si="273">E228+3</f>
        <v>45947</v>
      </c>
      <c r="G228" s="1142">
        <f t="shared" ref="G228:G231" si="274">F228+9</f>
        <v>45956</v>
      </c>
      <c r="H228" s="1142">
        <f t="shared" ref="H228:H231" si="275">G228+5</f>
        <v>45961</v>
      </c>
      <c r="I228" s="1158">
        <f t="shared" si="264"/>
        <v>45963</v>
      </c>
      <c r="J228" s="1159">
        <f t="shared" ref="J228:J234" si="276">I228+2</f>
        <v>45965</v>
      </c>
      <c r="K228" s="1094"/>
      <c r="L228" s="1143">
        <v>45938</v>
      </c>
      <c r="M228" s="1143">
        <f>N223+7</f>
        <v>45938</v>
      </c>
      <c r="N228" s="1005">
        <f t="shared" ref="N228:N234" si="277">WEEKNUM(M228)</f>
        <v>41</v>
      </c>
    </row>
    <row r="229" spans="1:17" s="149" customFormat="1" ht="21" hidden="1" customHeight="1">
      <c r="A229" s="849"/>
      <c r="B229" s="1132" t="s">
        <v>2561</v>
      </c>
      <c r="C229" s="1133" t="s">
        <v>2673</v>
      </c>
      <c r="D229" s="974">
        <v>45953</v>
      </c>
      <c r="E229" s="1150" t="s">
        <v>391</v>
      </c>
      <c r="F229" s="1150" t="s">
        <v>391</v>
      </c>
      <c r="G229" s="916">
        <v>45965</v>
      </c>
      <c r="H229" s="916">
        <f t="shared" si="275"/>
        <v>45970</v>
      </c>
      <c r="I229" s="1160">
        <f t="shared" si="264"/>
        <v>45972</v>
      </c>
      <c r="J229" s="1161">
        <f t="shared" si="276"/>
        <v>45974</v>
      </c>
      <c r="K229" s="1094"/>
      <c r="L229" s="878">
        <f>L228+7</f>
        <v>45945</v>
      </c>
      <c r="M229" s="878">
        <f>M228+7</f>
        <v>45945</v>
      </c>
      <c r="N229" s="1005">
        <f t="shared" si="277"/>
        <v>42</v>
      </c>
    </row>
    <row r="230" spans="1:17" s="149" customFormat="1" ht="21" hidden="1" customHeight="1">
      <c r="A230" s="849"/>
      <c r="B230" s="1172" t="s">
        <v>2270</v>
      </c>
      <c r="C230" s="979" t="s">
        <v>2674</v>
      </c>
      <c r="D230" s="974">
        <v>45957</v>
      </c>
      <c r="E230" s="916">
        <f t="shared" si="260"/>
        <v>45959</v>
      </c>
      <c r="F230" s="878">
        <f t="shared" si="273"/>
        <v>45962</v>
      </c>
      <c r="G230" s="916">
        <f t="shared" si="274"/>
        <v>45971</v>
      </c>
      <c r="H230" s="916">
        <f t="shared" si="275"/>
        <v>45976</v>
      </c>
      <c r="I230" s="1160">
        <f t="shared" si="264"/>
        <v>45978</v>
      </c>
      <c r="J230" s="1161">
        <f t="shared" si="276"/>
        <v>45980</v>
      </c>
      <c r="K230" s="1094"/>
      <c r="L230" s="878">
        <f>L229+7</f>
        <v>45952</v>
      </c>
      <c r="M230" s="878">
        <f>M229+7</f>
        <v>45952</v>
      </c>
      <c r="N230" s="1005">
        <f t="shared" si="277"/>
        <v>43</v>
      </c>
    </row>
    <row r="231" spans="1:17" s="149" customFormat="1" ht="21" customHeight="1">
      <c r="A231" s="849"/>
      <c r="B231" s="979" t="s">
        <v>2501</v>
      </c>
      <c r="C231" s="979" t="s">
        <v>2675</v>
      </c>
      <c r="D231" s="974">
        <v>45966</v>
      </c>
      <c r="E231" s="916">
        <f t="shared" si="260"/>
        <v>45968</v>
      </c>
      <c r="F231" s="878">
        <f>E231+3</f>
        <v>45971</v>
      </c>
      <c r="G231" s="916">
        <f>F231+9</f>
        <v>45980</v>
      </c>
      <c r="H231" s="916">
        <f t="shared" si="275"/>
        <v>45985</v>
      </c>
      <c r="I231" s="1160">
        <f t="shared" si="264"/>
        <v>45987</v>
      </c>
      <c r="J231" s="1161">
        <f>I231+3</f>
        <v>45990</v>
      </c>
      <c r="K231" s="1094"/>
      <c r="L231" s="878">
        <f t="shared" ref="L231:M233" si="278">L230+7</f>
        <v>45959</v>
      </c>
      <c r="M231" s="878">
        <f t="shared" si="278"/>
        <v>45959</v>
      </c>
      <c r="N231" s="1005">
        <f t="shared" si="277"/>
        <v>44</v>
      </c>
    </row>
    <row r="232" spans="1:17" s="149" customFormat="1" ht="21" customHeight="1">
      <c r="A232" s="849"/>
      <c r="B232" s="1128" t="s">
        <v>2574</v>
      </c>
      <c r="C232" s="979" t="s">
        <v>2676</v>
      </c>
      <c r="D232" s="911">
        <v>45966</v>
      </c>
      <c r="E232" s="911">
        <f t="shared" ref="E232:E234" si="279">D232+2</f>
        <v>45968</v>
      </c>
      <c r="F232" s="911">
        <f t="shared" ref="F232:F233" si="280">E232+3</f>
        <v>45971</v>
      </c>
      <c r="G232" s="911">
        <f t="shared" ref="G232:G233" si="281">F232+9</f>
        <v>45980</v>
      </c>
      <c r="H232" s="911">
        <f t="shared" ref="H232:H233" si="282">G232+5</f>
        <v>45985</v>
      </c>
      <c r="I232" s="1175">
        <f t="shared" ref="I232:I233" si="283">H232+2</f>
        <v>45987</v>
      </c>
      <c r="J232" s="1176">
        <f t="shared" si="276"/>
        <v>45989</v>
      </c>
      <c r="K232" s="1094"/>
      <c r="L232" s="878">
        <f t="shared" si="278"/>
        <v>45966</v>
      </c>
      <c r="M232" s="878">
        <f t="shared" si="278"/>
        <v>45966</v>
      </c>
      <c r="N232" s="1005">
        <f t="shared" si="277"/>
        <v>45</v>
      </c>
    </row>
    <row r="233" spans="1:17" s="149" customFormat="1" ht="21" customHeight="1">
      <c r="A233" s="849"/>
      <c r="B233" s="979" t="s">
        <v>2567</v>
      </c>
      <c r="C233" s="979" t="s">
        <v>2677</v>
      </c>
      <c r="D233" s="974">
        <v>45980</v>
      </c>
      <c r="E233" s="916">
        <f t="shared" si="279"/>
        <v>45982</v>
      </c>
      <c r="F233" s="878">
        <f t="shared" si="280"/>
        <v>45985</v>
      </c>
      <c r="G233" s="916">
        <f>F233+9</f>
        <v>45994</v>
      </c>
      <c r="H233" s="916">
        <f t="shared" si="282"/>
        <v>45999</v>
      </c>
      <c r="I233" s="1160">
        <f t="shared" si="283"/>
        <v>46001</v>
      </c>
      <c r="J233" s="1161">
        <f t="shared" ref="J233:J235" si="284">I233+3</f>
        <v>46004</v>
      </c>
      <c r="K233" s="1094"/>
      <c r="L233" s="878">
        <f t="shared" si="278"/>
        <v>45973</v>
      </c>
      <c r="M233" s="878">
        <f t="shared" si="278"/>
        <v>45973</v>
      </c>
      <c r="N233" s="1005">
        <f t="shared" si="277"/>
        <v>46</v>
      </c>
    </row>
    <row r="234" spans="1:17" s="149" customFormat="1" ht="21" customHeight="1">
      <c r="A234" s="849" t="s">
        <v>695</v>
      </c>
      <c r="B234" s="1170" t="s">
        <v>2275</v>
      </c>
      <c r="C234" s="979" t="s">
        <v>2678</v>
      </c>
      <c r="D234" s="974">
        <v>45983</v>
      </c>
      <c r="E234" s="1150" t="s">
        <v>391</v>
      </c>
      <c r="F234" s="1150" t="s">
        <v>391</v>
      </c>
      <c r="G234" s="1150" t="s">
        <v>391</v>
      </c>
      <c r="H234" s="916">
        <v>45999</v>
      </c>
      <c r="I234" s="1160">
        <f t="shared" ref="I234:I235" si="285">H234+2</f>
        <v>46001</v>
      </c>
      <c r="J234" s="1161">
        <f t="shared" si="284"/>
        <v>46004</v>
      </c>
      <c r="K234" s="1094"/>
      <c r="L234" s="878">
        <f>L233+7</f>
        <v>45980</v>
      </c>
      <c r="M234" s="878">
        <f>M233+7</f>
        <v>45980</v>
      </c>
      <c r="N234" s="1005">
        <f t="shared" si="277"/>
        <v>47</v>
      </c>
    </row>
    <row r="235" spans="1:17" s="149" customFormat="1" ht="21" customHeight="1">
      <c r="A235" s="849" t="s">
        <v>695</v>
      </c>
      <c r="B235" s="1128" t="s">
        <v>730</v>
      </c>
      <c r="C235" s="979" t="s">
        <v>2679</v>
      </c>
      <c r="D235" s="974">
        <v>45987</v>
      </c>
      <c r="E235" s="916">
        <f t="shared" ref="E235" si="286">D235+2</f>
        <v>45989</v>
      </c>
      <c r="F235" s="878">
        <f t="shared" ref="F235" si="287">E235+3</f>
        <v>45992</v>
      </c>
      <c r="G235" s="916">
        <f>F235+9</f>
        <v>46001</v>
      </c>
      <c r="H235" s="916">
        <f t="shared" ref="H235" si="288">G235+5</f>
        <v>46006</v>
      </c>
      <c r="I235" s="1160">
        <f t="shared" si="285"/>
        <v>46008</v>
      </c>
      <c r="J235" s="1161">
        <f t="shared" si="284"/>
        <v>46011</v>
      </c>
      <c r="K235" s="1094"/>
      <c r="L235" s="878">
        <f>L234+7</f>
        <v>45987</v>
      </c>
      <c r="M235" s="878">
        <f>M234+7</f>
        <v>45987</v>
      </c>
      <c r="N235" s="1005">
        <f t="shared" ref="N235" si="289">WEEKNUM(M235)</f>
        <v>48</v>
      </c>
    </row>
    <row r="236" spans="1:17" s="149" customFormat="1" ht="21" customHeight="1">
      <c r="A236" s="1035"/>
      <c r="B236" s="147" t="s">
        <v>553</v>
      </c>
      <c r="C236" s="75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600"/>
      <c r="P236" s="146"/>
      <c r="Q236" s="146"/>
    </row>
    <row r="237" spans="1:17" s="149" customFormat="1" ht="21" customHeight="1">
      <c r="A237" s="1035"/>
      <c r="B237" s="147"/>
      <c r="C237" s="75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600"/>
      <c r="P237" s="146"/>
      <c r="Q237" s="146"/>
    </row>
    <row r="238" spans="1:17" s="149" customFormat="1" ht="28.5" customHeight="1">
      <c r="A238" s="849"/>
      <c r="B238" s="1205" t="s">
        <v>125</v>
      </c>
      <c r="C238" s="1249"/>
      <c r="D238" s="1252" t="s">
        <v>355</v>
      </c>
      <c r="E238" s="1180" t="s">
        <v>215</v>
      </c>
      <c r="F238" s="1138" t="s">
        <v>267</v>
      </c>
      <c r="G238" s="1138" t="s">
        <v>170</v>
      </c>
      <c r="H238" s="1138" t="s">
        <v>190</v>
      </c>
      <c r="I238" s="1144" t="s">
        <v>318</v>
      </c>
      <c r="J238" s="1146" t="s">
        <v>284</v>
      </c>
      <c r="K238" s="1095"/>
      <c r="L238" s="1095"/>
      <c r="M238" s="193"/>
      <c r="N238" s="1153"/>
    </row>
    <row r="239" spans="1:17" s="149" customFormat="1" ht="21" customHeight="1">
      <c r="A239" s="849"/>
      <c r="B239" s="968" t="s">
        <v>357</v>
      </c>
      <c r="C239" s="1140" t="s">
        <v>358</v>
      </c>
      <c r="D239" s="1253"/>
      <c r="E239" s="1171" t="s">
        <v>223</v>
      </c>
      <c r="F239" s="1139" t="s">
        <v>184</v>
      </c>
      <c r="G239" s="1139" t="s">
        <v>248</v>
      </c>
      <c r="H239" s="1139" t="s">
        <v>201</v>
      </c>
      <c r="I239" s="1145" t="s">
        <v>444</v>
      </c>
      <c r="J239" s="1147" t="s">
        <v>234</v>
      </c>
      <c r="K239" s="1095"/>
      <c r="L239" s="1156" t="s">
        <v>496</v>
      </c>
      <c r="M239" s="1156" t="s">
        <v>359</v>
      </c>
      <c r="N239" s="1048" t="s">
        <v>445</v>
      </c>
    </row>
    <row r="240" spans="1:17" s="149" customFormat="1" ht="21" hidden="1" customHeight="1">
      <c r="A240" s="849" t="s">
        <v>2680</v>
      </c>
      <c r="B240" s="1128" t="s">
        <v>730</v>
      </c>
      <c r="C240" s="979" t="s">
        <v>2679</v>
      </c>
      <c r="D240" s="1141">
        <v>45988</v>
      </c>
      <c r="E240" s="916">
        <f>D240+6</f>
        <v>45994</v>
      </c>
      <c r="F240" s="878">
        <f>E240+1</f>
        <v>45995</v>
      </c>
      <c r="G240" s="916">
        <f>F240+6</f>
        <v>46001</v>
      </c>
      <c r="H240" s="916">
        <f t="shared" ref="H240" si="290">G240+5</f>
        <v>46006</v>
      </c>
      <c r="I240" s="1160">
        <f t="shared" ref="I240" si="291">H240+2</f>
        <v>46008</v>
      </c>
      <c r="J240" s="1162">
        <f>I240+3</f>
        <v>46011</v>
      </c>
      <c r="K240" s="1094"/>
      <c r="L240" s="878">
        <v>45988</v>
      </c>
      <c r="M240" s="878">
        <v>45990</v>
      </c>
      <c r="N240" s="1005">
        <f t="shared" ref="N240:N244" si="292">WEEKNUM(M240)</f>
        <v>48</v>
      </c>
    </row>
    <row r="241" spans="1:17" s="149" customFormat="1" ht="21" customHeight="1">
      <c r="A241" s="849" t="s">
        <v>2082</v>
      </c>
      <c r="B241" s="1170" t="s">
        <v>2584</v>
      </c>
      <c r="C241" s="979" t="s">
        <v>2681</v>
      </c>
      <c r="D241" s="974">
        <v>45995</v>
      </c>
      <c r="E241" s="916">
        <f t="shared" ref="E241:E244" si="293">D241+6</f>
        <v>46001</v>
      </c>
      <c r="F241" s="878">
        <f t="shared" ref="F241:F244" si="294">E241+1</f>
        <v>46002</v>
      </c>
      <c r="G241" s="916">
        <f t="shared" ref="G241:G244" si="295">F241+6</f>
        <v>46008</v>
      </c>
      <c r="H241" s="916">
        <f t="shared" ref="H241:H244" si="296">G241+5</f>
        <v>46013</v>
      </c>
      <c r="I241" s="1160">
        <f t="shared" ref="I241:I244" si="297">H241+2</f>
        <v>46015</v>
      </c>
      <c r="J241" s="1162">
        <f t="shared" ref="J241:J244" si="298">I241+3</f>
        <v>46018</v>
      </c>
      <c r="K241" s="1094"/>
      <c r="L241" s="878">
        <f>L240+7</f>
        <v>45995</v>
      </c>
      <c r="M241" s="878">
        <f>M240+7</f>
        <v>45997</v>
      </c>
      <c r="N241" s="1005">
        <f t="shared" si="292"/>
        <v>49</v>
      </c>
    </row>
    <row r="242" spans="1:17" s="149" customFormat="1" ht="21" customHeight="1">
      <c r="A242" s="849" t="s">
        <v>1684</v>
      </c>
      <c r="B242" s="1170" t="s">
        <v>2082</v>
      </c>
      <c r="C242" s="979" t="s">
        <v>2682</v>
      </c>
      <c r="D242" s="974">
        <v>46002</v>
      </c>
      <c r="E242" s="916">
        <f t="shared" si="293"/>
        <v>46008</v>
      </c>
      <c r="F242" s="878">
        <f t="shared" si="294"/>
        <v>46009</v>
      </c>
      <c r="G242" s="916">
        <f t="shared" si="295"/>
        <v>46015</v>
      </c>
      <c r="H242" s="916">
        <f t="shared" si="296"/>
        <v>46020</v>
      </c>
      <c r="I242" s="1160">
        <f t="shared" si="297"/>
        <v>46022</v>
      </c>
      <c r="J242" s="1162">
        <f t="shared" si="298"/>
        <v>46025</v>
      </c>
      <c r="K242" s="1094"/>
      <c r="L242" s="878">
        <f>L241+7</f>
        <v>46002</v>
      </c>
      <c r="M242" s="878">
        <f>M241+7</f>
        <v>46004</v>
      </c>
      <c r="N242" s="1005">
        <f t="shared" si="292"/>
        <v>50</v>
      </c>
    </row>
    <row r="243" spans="1:17" s="149" customFormat="1" ht="21" customHeight="1">
      <c r="A243" s="849"/>
      <c r="B243" s="1170" t="s">
        <v>2588</v>
      </c>
      <c r="C243" s="979" t="s">
        <v>2683</v>
      </c>
      <c r="D243" s="974">
        <v>46009</v>
      </c>
      <c r="E243" s="916">
        <f t="shared" si="293"/>
        <v>46015</v>
      </c>
      <c r="F243" s="878">
        <f t="shared" si="294"/>
        <v>46016</v>
      </c>
      <c r="G243" s="916">
        <f t="shared" si="295"/>
        <v>46022</v>
      </c>
      <c r="H243" s="916">
        <f t="shared" si="296"/>
        <v>46027</v>
      </c>
      <c r="I243" s="1160">
        <f t="shared" si="297"/>
        <v>46029</v>
      </c>
      <c r="J243" s="1162">
        <f t="shared" si="298"/>
        <v>46032</v>
      </c>
      <c r="K243" s="1094"/>
      <c r="L243" s="878">
        <f>L242+7</f>
        <v>46009</v>
      </c>
      <c r="M243" s="878">
        <f>M242+7</f>
        <v>46011</v>
      </c>
      <c r="N243" s="1005">
        <f t="shared" si="292"/>
        <v>51</v>
      </c>
    </row>
    <row r="244" spans="1:17" s="149" customFormat="1" ht="21" customHeight="1">
      <c r="A244" s="849" t="s">
        <v>2684</v>
      </c>
      <c r="B244" s="1170" t="s">
        <v>2685</v>
      </c>
      <c r="C244" s="979" t="s">
        <v>2686</v>
      </c>
      <c r="D244" s="974">
        <v>46016</v>
      </c>
      <c r="E244" s="916">
        <f t="shared" si="293"/>
        <v>46022</v>
      </c>
      <c r="F244" s="878">
        <f t="shared" si="294"/>
        <v>46023</v>
      </c>
      <c r="G244" s="916">
        <f t="shared" si="295"/>
        <v>46029</v>
      </c>
      <c r="H244" s="916">
        <f t="shared" si="296"/>
        <v>46034</v>
      </c>
      <c r="I244" s="1160">
        <f t="shared" si="297"/>
        <v>46036</v>
      </c>
      <c r="J244" s="1162">
        <f t="shared" si="298"/>
        <v>46039</v>
      </c>
      <c r="K244" s="1094"/>
      <c r="L244" s="878">
        <f>L243+7</f>
        <v>46016</v>
      </c>
      <c r="M244" s="878">
        <f>M243+7</f>
        <v>46018</v>
      </c>
      <c r="N244" s="1005">
        <f t="shared" si="292"/>
        <v>52</v>
      </c>
    </row>
    <row r="245" spans="1:17" s="149" customFormat="1" ht="21" customHeight="1">
      <c r="A245" s="849"/>
      <c r="B245" s="1170" t="s">
        <v>2687</v>
      </c>
      <c r="C245" s="979" t="s">
        <v>2688</v>
      </c>
      <c r="D245" s="974">
        <v>46023</v>
      </c>
      <c r="E245" s="916">
        <f t="shared" ref="E245:E249" si="299">D245+6</f>
        <v>46029</v>
      </c>
      <c r="F245" s="878">
        <f t="shared" ref="F245:F249" si="300">E245+1</f>
        <v>46030</v>
      </c>
      <c r="G245" s="916">
        <f t="shared" ref="G245:G249" si="301">F245+6</f>
        <v>46036</v>
      </c>
      <c r="H245" s="916">
        <f t="shared" ref="H245:H249" si="302">G245+5</f>
        <v>46041</v>
      </c>
      <c r="I245" s="1160">
        <f t="shared" ref="I245:I249" si="303">H245+2</f>
        <v>46043</v>
      </c>
      <c r="J245" s="1162">
        <f t="shared" ref="J245:J249" si="304">I245+3</f>
        <v>46046</v>
      </c>
      <c r="K245" s="1094"/>
      <c r="L245" s="878">
        <f>L244+7</f>
        <v>46023</v>
      </c>
      <c r="M245" s="878">
        <f>M244+7</f>
        <v>46025</v>
      </c>
      <c r="N245" s="1005">
        <f t="shared" ref="N245:N249" si="305">WEEKNUM(M245)</f>
        <v>1</v>
      </c>
    </row>
    <row r="246" spans="1:17" s="149" customFormat="1" ht="21" customHeight="1">
      <c r="A246" s="849"/>
      <c r="B246" s="1170" t="s">
        <v>2689</v>
      </c>
      <c r="C246" s="979" t="s">
        <v>2690</v>
      </c>
      <c r="D246" s="974">
        <v>46030</v>
      </c>
      <c r="E246" s="916">
        <f t="shared" si="299"/>
        <v>46036</v>
      </c>
      <c r="F246" s="878">
        <f t="shared" si="300"/>
        <v>46037</v>
      </c>
      <c r="G246" s="916">
        <f t="shared" si="301"/>
        <v>46043</v>
      </c>
      <c r="H246" s="916">
        <f t="shared" si="302"/>
        <v>46048</v>
      </c>
      <c r="I246" s="1160">
        <f t="shared" si="303"/>
        <v>46050</v>
      </c>
      <c r="J246" s="1162">
        <f t="shared" si="304"/>
        <v>46053</v>
      </c>
      <c r="K246" s="1094"/>
      <c r="L246" s="878">
        <f>L245+7</f>
        <v>46030</v>
      </c>
      <c r="M246" s="878">
        <f>M245+7</f>
        <v>46032</v>
      </c>
      <c r="N246" s="1005">
        <f t="shared" si="305"/>
        <v>2</v>
      </c>
    </row>
    <row r="247" spans="1:17" s="149" customFormat="1" ht="21" customHeight="1">
      <c r="A247" s="849"/>
      <c r="B247" s="1170" t="s">
        <v>2584</v>
      </c>
      <c r="C247" s="979" t="s">
        <v>2691</v>
      </c>
      <c r="D247" s="974">
        <v>46037</v>
      </c>
      <c r="E247" s="916">
        <f t="shared" si="299"/>
        <v>46043</v>
      </c>
      <c r="F247" s="878">
        <f t="shared" si="300"/>
        <v>46044</v>
      </c>
      <c r="G247" s="916">
        <f t="shared" si="301"/>
        <v>46050</v>
      </c>
      <c r="H247" s="916">
        <f t="shared" si="302"/>
        <v>46055</v>
      </c>
      <c r="I247" s="1160">
        <f t="shared" si="303"/>
        <v>46057</v>
      </c>
      <c r="J247" s="1162">
        <f t="shared" si="304"/>
        <v>46060</v>
      </c>
      <c r="K247" s="1094"/>
      <c r="L247" s="878">
        <f>L246+7</f>
        <v>46037</v>
      </c>
      <c r="M247" s="878">
        <f>M246+7</f>
        <v>46039</v>
      </c>
      <c r="N247" s="1005">
        <f t="shared" si="305"/>
        <v>3</v>
      </c>
    </row>
    <row r="248" spans="1:17" s="149" customFormat="1" ht="21" customHeight="1">
      <c r="A248" s="849"/>
      <c r="B248" s="1170" t="s">
        <v>2586</v>
      </c>
      <c r="C248" s="979" t="s">
        <v>2692</v>
      </c>
      <c r="D248" s="974">
        <v>46044</v>
      </c>
      <c r="E248" s="916">
        <f t="shared" si="299"/>
        <v>46050</v>
      </c>
      <c r="F248" s="878">
        <f t="shared" si="300"/>
        <v>46051</v>
      </c>
      <c r="G248" s="916">
        <f t="shared" si="301"/>
        <v>46057</v>
      </c>
      <c r="H248" s="916">
        <f t="shared" si="302"/>
        <v>46062</v>
      </c>
      <c r="I248" s="1160">
        <f t="shared" si="303"/>
        <v>46064</v>
      </c>
      <c r="J248" s="1162">
        <f t="shared" si="304"/>
        <v>46067</v>
      </c>
      <c r="K248" s="1094"/>
      <c r="L248" s="878">
        <f>L247+7</f>
        <v>46044</v>
      </c>
      <c r="M248" s="878">
        <f>M247+7</f>
        <v>46046</v>
      </c>
      <c r="N248" s="1005">
        <f t="shared" si="305"/>
        <v>4</v>
      </c>
    </row>
    <row r="249" spans="1:17" s="149" customFormat="1" ht="21" customHeight="1">
      <c r="A249" s="849"/>
      <c r="B249" s="1170" t="s">
        <v>2588</v>
      </c>
      <c r="C249" s="979" t="s">
        <v>2693</v>
      </c>
      <c r="D249" s="974">
        <v>46051</v>
      </c>
      <c r="E249" s="916">
        <f t="shared" si="299"/>
        <v>46057</v>
      </c>
      <c r="F249" s="878">
        <f t="shared" si="300"/>
        <v>46058</v>
      </c>
      <c r="G249" s="916">
        <f t="shared" si="301"/>
        <v>46064</v>
      </c>
      <c r="H249" s="916">
        <f t="shared" si="302"/>
        <v>46069</v>
      </c>
      <c r="I249" s="1160">
        <f t="shared" si="303"/>
        <v>46071</v>
      </c>
      <c r="J249" s="1162">
        <f t="shared" si="304"/>
        <v>46074</v>
      </c>
      <c r="K249" s="1094"/>
      <c r="L249" s="878">
        <f>L248+7</f>
        <v>46051</v>
      </c>
      <c r="M249" s="878">
        <f>M248+7</f>
        <v>46053</v>
      </c>
      <c r="N249" s="1005">
        <f t="shared" si="305"/>
        <v>5</v>
      </c>
    </row>
    <row r="250" spans="1:17" s="149" customFormat="1" ht="21" customHeight="1">
      <c r="A250" s="1035"/>
      <c r="B250" s="147" t="s">
        <v>553</v>
      </c>
      <c r="C250" s="750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600"/>
      <c r="P250" s="146"/>
      <c r="Q250" s="146"/>
    </row>
    <row r="251" spans="1:17" s="149" customFormat="1" ht="21" customHeight="1">
      <c r="A251" s="1035"/>
      <c r="B251" s="147"/>
      <c r="C251" s="75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600"/>
      <c r="P251" s="146"/>
      <c r="Q251" s="146"/>
    </row>
    <row r="252" spans="1:17" s="149" customFormat="1" ht="21" customHeight="1">
      <c r="A252" s="1035"/>
      <c r="B252" s="147"/>
      <c r="C252" s="75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600"/>
      <c r="P252" s="146"/>
      <c r="Q252" s="146"/>
    </row>
    <row r="253" spans="1:17" s="149" customFormat="1" ht="21" customHeight="1">
      <c r="A253" s="1035"/>
      <c r="B253" s="147"/>
      <c r="C253" s="75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600"/>
      <c r="P253" s="146"/>
      <c r="Q253" s="146"/>
    </row>
    <row r="254" spans="1:17" s="149" customFormat="1" ht="21" customHeight="1">
      <c r="A254" s="1035"/>
      <c r="B254" s="147"/>
      <c r="C254" s="750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600"/>
      <c r="P254" s="146"/>
      <c r="Q254" s="146"/>
    </row>
    <row r="255" spans="1:17" s="149" customFormat="1" ht="21" customHeight="1">
      <c r="A255" s="1035"/>
      <c r="B255" s="147"/>
      <c r="C255" s="75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600"/>
      <c r="P255" s="146"/>
      <c r="Q255" s="146"/>
    </row>
    <row r="256" spans="1:17" ht="18" customHeight="1">
      <c r="A256" s="859"/>
      <c r="B256" s="677"/>
      <c r="C256" s="678"/>
      <c r="D256" s="678"/>
      <c r="E256" s="678"/>
      <c r="F256" s="677"/>
      <c r="G256" s="677"/>
      <c r="H256" s="677"/>
      <c r="I256" s="677"/>
      <c r="J256" s="677"/>
      <c r="K256" s="677"/>
    </row>
    <row r="257" spans="1:15" s="159" customFormat="1" ht="18" customHeight="1">
      <c r="A257" s="859"/>
      <c r="B257" s="679"/>
      <c r="C257" s="677"/>
      <c r="D257" s="677"/>
      <c r="E257" s="677"/>
      <c r="F257" s="677"/>
      <c r="G257" s="677"/>
      <c r="H257" s="677"/>
      <c r="I257" s="677"/>
      <c r="J257" s="677"/>
      <c r="K257" s="677"/>
    </row>
    <row r="258" spans="1:15" s="147" customFormat="1" ht="18.75" customHeight="1">
      <c r="B258" s="896"/>
      <c r="C258" s="897"/>
      <c r="D258" s="898"/>
      <c r="E258" s="899"/>
      <c r="F258" s="900"/>
      <c r="G258" s="901"/>
      <c r="H258" s="902"/>
    </row>
    <row r="259" spans="1:15" s="147" customFormat="1" ht="18.75" customHeight="1">
      <c r="B259" s="778" t="s">
        <v>554</v>
      </c>
      <c r="C259" s="145"/>
      <c r="D259" s="147" t="s">
        <v>555</v>
      </c>
      <c r="G259" s="147" t="s">
        <v>556</v>
      </c>
      <c r="H259" s="779"/>
    </row>
    <row r="260" spans="1:15" s="147" customFormat="1" ht="18.75" customHeight="1">
      <c r="B260" s="780" t="s">
        <v>557</v>
      </c>
      <c r="C260" s="1098" t="s">
        <v>558</v>
      </c>
      <c r="D260" s="133" t="s">
        <v>559</v>
      </c>
      <c r="F260" s="1098" t="s">
        <v>560</v>
      </c>
      <c r="G260" s="145" t="s">
        <v>561</v>
      </c>
      <c r="H260" s="1099" t="s">
        <v>562</v>
      </c>
    </row>
    <row r="261" spans="1:15" s="147" customFormat="1" ht="18.75" customHeight="1">
      <c r="B261" s="780" t="s">
        <v>563</v>
      </c>
      <c r="C261" s="1098" t="s">
        <v>564</v>
      </c>
      <c r="D261" s="133" t="s">
        <v>565</v>
      </c>
      <c r="E261" s="148" t="s">
        <v>566</v>
      </c>
      <c r="F261" s="1100" t="s">
        <v>567</v>
      </c>
      <c r="G261" s="145" t="s">
        <v>568</v>
      </c>
      <c r="H261" s="1099" t="s">
        <v>569</v>
      </c>
    </row>
    <row r="262" spans="1:15" s="147" customFormat="1" ht="18.75" customHeight="1">
      <c r="B262" s="783" t="s">
        <v>570</v>
      </c>
      <c r="C262" s="1101" t="s">
        <v>571</v>
      </c>
      <c r="D262" s="133" t="s">
        <v>572</v>
      </c>
      <c r="E262" s="148" t="s">
        <v>573</v>
      </c>
      <c r="F262" s="1100" t="s">
        <v>574</v>
      </c>
      <c r="G262" s="588" t="s">
        <v>575</v>
      </c>
      <c r="H262" s="1102" t="s">
        <v>576</v>
      </c>
    </row>
    <row r="263" spans="1:15" s="147" customFormat="1" ht="18.75" customHeight="1">
      <c r="B263" s="783" t="s">
        <v>577</v>
      </c>
      <c r="C263" s="1101" t="s">
        <v>578</v>
      </c>
      <c r="D263" s="133" t="s">
        <v>579</v>
      </c>
      <c r="E263" s="148" t="s">
        <v>580</v>
      </c>
      <c r="F263" s="1100" t="s">
        <v>581</v>
      </c>
      <c r="G263" s="588" t="s">
        <v>582</v>
      </c>
      <c r="H263" s="1102" t="s">
        <v>583</v>
      </c>
      <c r="N263" s="149"/>
      <c r="O263" s="149"/>
    </row>
    <row r="264" spans="1:15" s="147" customFormat="1" ht="18.75" customHeight="1">
      <c r="B264" s="783" t="s">
        <v>827</v>
      </c>
      <c r="C264" s="1101" t="s">
        <v>585</v>
      </c>
      <c r="D264" s="133" t="s">
        <v>586</v>
      </c>
      <c r="E264" s="148" t="s">
        <v>587</v>
      </c>
      <c r="F264" s="1100" t="s">
        <v>588</v>
      </c>
      <c r="G264" s="588" t="s">
        <v>589</v>
      </c>
      <c r="H264" s="1102" t="s">
        <v>590</v>
      </c>
      <c r="N264" s="149"/>
      <c r="O264" s="149"/>
    </row>
    <row r="265" spans="1:15" s="147" customFormat="1" ht="18.75" customHeight="1">
      <c r="B265" s="783" t="s">
        <v>591</v>
      </c>
      <c r="C265" s="1101" t="s">
        <v>592</v>
      </c>
      <c r="D265" s="133" t="s">
        <v>593</v>
      </c>
      <c r="E265" s="148" t="s">
        <v>594</v>
      </c>
      <c r="F265" s="1100" t="s">
        <v>595</v>
      </c>
      <c r="G265" s="588" t="s">
        <v>596</v>
      </c>
      <c r="H265" s="1102" t="s">
        <v>597</v>
      </c>
      <c r="N265" s="149"/>
      <c r="O265" s="149"/>
    </row>
    <row r="266" spans="1:15" s="147" customFormat="1" ht="18.75" customHeight="1">
      <c r="B266" s="783" t="s">
        <v>598</v>
      </c>
      <c r="C266" s="1101" t="s">
        <v>599</v>
      </c>
      <c r="D266" s="133" t="s">
        <v>600</v>
      </c>
      <c r="E266" s="148" t="s">
        <v>601</v>
      </c>
      <c r="F266" s="1098" t="s">
        <v>602</v>
      </c>
      <c r="G266" s="588" t="s">
        <v>603</v>
      </c>
      <c r="H266" s="787" t="s">
        <v>604</v>
      </c>
      <c r="N266" s="149"/>
      <c r="O266" s="149"/>
    </row>
    <row r="267" spans="1:15" s="149" customFormat="1" ht="18.75" customHeight="1">
      <c r="A267" s="1033"/>
      <c r="B267" s="783" t="s">
        <v>605</v>
      </c>
      <c r="C267" s="1101" t="s">
        <v>606</v>
      </c>
      <c r="D267" s="133"/>
      <c r="E267" s="145"/>
      <c r="F267" s="588"/>
      <c r="G267" s="147"/>
      <c r="H267" s="788"/>
      <c r="I267" s="145"/>
      <c r="J267" s="145"/>
      <c r="K267" s="145"/>
    </row>
    <row r="268" spans="1:15" s="149" customFormat="1" ht="18.75" customHeight="1" thickBot="1">
      <c r="A268" s="1033"/>
      <c r="B268" s="1103"/>
      <c r="C268" s="791"/>
      <c r="D268" s="791"/>
      <c r="E268" s="791"/>
      <c r="F268" s="791"/>
      <c r="G268" s="791"/>
      <c r="H268" s="1104"/>
      <c r="I268" s="145"/>
      <c r="J268" s="145"/>
      <c r="K268" s="145"/>
    </row>
  </sheetData>
  <mergeCells count="17">
    <mergeCell ref="B191:L191"/>
    <mergeCell ref="F166:J166"/>
    <mergeCell ref="B4:F4"/>
    <mergeCell ref="B2:F2"/>
    <mergeCell ref="B6:F6"/>
    <mergeCell ref="B147:F147"/>
    <mergeCell ref="D8:D9"/>
    <mergeCell ref="B149:C149"/>
    <mergeCell ref="B8:C8"/>
    <mergeCell ref="B86:F86"/>
    <mergeCell ref="B88:C88"/>
    <mergeCell ref="D88:D89"/>
    <mergeCell ref="B238:C238"/>
    <mergeCell ref="D226:D227"/>
    <mergeCell ref="D238:D239"/>
    <mergeCell ref="B226:C226"/>
    <mergeCell ref="B192:C192"/>
  </mergeCells>
  <hyperlinks>
    <hyperlink ref="H2" location="HOME!Print_Area" display="HOME" xr:uid="{24308EB9-B39E-4E6A-AFA5-1E2121918959}"/>
    <hyperlink ref="H260" r:id="rId1" xr:uid="{1F9ED3E2-F923-4F1D-820F-D0C7B9B14530}"/>
    <hyperlink ref="C260" r:id="rId2" xr:uid="{EF303714-9D5C-4AB5-8E9A-89F524E41208}"/>
    <hyperlink ref="H265" r:id="rId3" xr:uid="{007BCC2C-220B-46AF-A835-DD7C8E7675DD}"/>
    <hyperlink ref="H264" r:id="rId4" xr:uid="{3B38FEA9-C890-4131-955D-71D619E60F2E}"/>
    <hyperlink ref="C263" r:id="rId5" xr:uid="{3B708EFC-5FCC-47C2-8AC5-3A303E93D6C4}"/>
    <hyperlink ref="C261" r:id="rId6" xr:uid="{25302719-A385-45F4-8A3B-4965DCACFAEB}"/>
    <hyperlink ref="C267" r:id="rId7" xr:uid="{D16E5946-FF49-483F-B1B1-7EFFFC891CD5}"/>
    <hyperlink ref="H263" r:id="rId8" xr:uid="{25918F3D-EDC1-4904-9152-BE74B029427B}"/>
    <hyperlink ref="H266" r:id="rId9" xr:uid="{BE08FB32-145A-4DA4-83FB-893781FCEC66}"/>
    <hyperlink ref="F260" r:id="rId10" xr:uid="{B53514D9-D199-42D7-9407-85CE3162162E}"/>
    <hyperlink ref="F265" r:id="rId11" xr:uid="{5E506F23-8499-4C3E-A4A8-B422EED4F27F}"/>
    <hyperlink ref="F261" r:id="rId12" xr:uid="{205FC96D-F0E8-4E88-9CDF-5535C71017F8}"/>
    <hyperlink ref="F262" r:id="rId13" xr:uid="{148F8735-E742-4933-8C49-6814FF4634FB}"/>
    <hyperlink ref="F263" r:id="rId14" xr:uid="{AB0CCC38-372C-424A-A6E9-5B733782F8AE}"/>
    <hyperlink ref="F264" r:id="rId15" xr:uid="{B55CAFCD-D6B2-4236-9361-D48CD70AF3F3}"/>
    <hyperlink ref="H261" r:id="rId16" xr:uid="{AC1C404E-AEF8-4106-9506-952804BBD6D7}"/>
    <hyperlink ref="H262" r:id="rId17" xr:uid="{FEFC445D-7FF3-4A4A-BF33-AAC953EB26BB}"/>
    <hyperlink ref="F266" r:id="rId18" xr:uid="{0B347891-83A6-4634-BDAF-A357B19378B6}"/>
    <hyperlink ref="C262" r:id="rId19" xr:uid="{35515786-AD0E-45FF-9503-F08DBD015326}"/>
    <hyperlink ref="C264" r:id="rId20" xr:uid="{7989876F-8DF8-4434-808C-8C5BDD61DBE2}"/>
    <hyperlink ref="C265" r:id="rId21" xr:uid="{F391A017-B7B9-413F-929A-FD3B5D1C9AB5}"/>
    <hyperlink ref="C266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55:I155 G156:I156 G161:I161" formula="1"/>
    <ignoredError sqref="E152:F152 G152:J152" evalError="1"/>
  </ignoredErrors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3"/>
  <sheetViews>
    <sheetView topLeftCell="A2" zoomScale="85" zoomScaleNormal="85" zoomScaleSheetLayoutView="85" workbookViewId="0">
      <selection activeCell="A2" sqref="A2:H12"/>
    </sheetView>
  </sheetViews>
  <sheetFormatPr defaultColWidth="39.85546875" defaultRowHeight="18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198" t="s">
        <v>116</v>
      </c>
      <c r="B1" s="1199"/>
      <c r="C1" s="1199"/>
      <c r="D1" s="1199"/>
      <c r="E1" s="1199"/>
      <c r="F1" s="1199"/>
      <c r="G1" s="1199"/>
      <c r="H1" s="1200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2.9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7.45">
      <c r="A4" s="710"/>
      <c r="B4" s="1197"/>
      <c r="C4" s="1197"/>
      <c r="D4" s="1197"/>
      <c r="E4" s="1197"/>
      <c r="F4" s="1197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133</v>
      </c>
    </row>
    <row r="15" spans="1:8" hidden="1"/>
    <row r="16" spans="1:8" hidden="1"/>
    <row r="17" spans="1:8" hidden="1"/>
    <row r="18" spans="1:8" ht="39.950000000000003" customHeight="1">
      <c r="A18" s="929" t="s">
        <v>134</v>
      </c>
      <c r="B18" s="1086" t="s">
        <v>135</v>
      </c>
      <c r="C18" s="929" t="s">
        <v>136</v>
      </c>
      <c r="D18" s="929" t="s">
        <v>137</v>
      </c>
      <c r="E18" s="929" t="s">
        <v>138</v>
      </c>
      <c r="F18" s="929" t="s">
        <v>139</v>
      </c>
      <c r="G18" s="929" t="s">
        <v>140</v>
      </c>
      <c r="H18" s="929" t="s">
        <v>141</v>
      </c>
    </row>
    <row r="19" spans="1:8" ht="39.950000000000003" hidden="1" customHeight="1">
      <c r="A19" s="1087" t="s">
        <v>96</v>
      </c>
      <c r="B19" s="922" t="s">
        <v>142</v>
      </c>
      <c r="C19" s="923" t="s">
        <v>143</v>
      </c>
      <c r="D19" s="923" t="s">
        <v>144</v>
      </c>
      <c r="E19" s="923" t="s">
        <v>145</v>
      </c>
      <c r="F19" s="923" t="s">
        <v>146</v>
      </c>
      <c r="G19" s="922" t="s">
        <v>147</v>
      </c>
      <c r="H19" s="922" t="s">
        <v>148</v>
      </c>
    </row>
    <row r="20" spans="1:8" ht="39.950000000000003" hidden="1" customHeight="1">
      <c r="A20" s="1087" t="s">
        <v>96</v>
      </c>
      <c r="B20" s="922" t="s">
        <v>142</v>
      </c>
      <c r="C20" s="923" t="s">
        <v>143</v>
      </c>
      <c r="D20" s="923" t="s">
        <v>144</v>
      </c>
      <c r="E20" s="923" t="s">
        <v>145</v>
      </c>
      <c r="F20" s="923" t="s">
        <v>146</v>
      </c>
      <c r="G20" s="922" t="s">
        <v>147</v>
      </c>
      <c r="H20" s="922" t="s">
        <v>148</v>
      </c>
    </row>
    <row r="21" spans="1:8" ht="39.950000000000003" hidden="1" customHeight="1">
      <c r="A21" s="1087" t="s">
        <v>96</v>
      </c>
      <c r="B21" s="922" t="s">
        <v>142</v>
      </c>
      <c r="C21" s="923" t="s">
        <v>149</v>
      </c>
      <c r="D21" s="923" t="s">
        <v>144</v>
      </c>
      <c r="E21" s="923" t="s">
        <v>145</v>
      </c>
      <c r="F21" s="923" t="s">
        <v>146</v>
      </c>
      <c r="G21" s="922" t="s">
        <v>150</v>
      </c>
      <c r="H21" s="922" t="s">
        <v>148</v>
      </c>
    </row>
    <row r="22" spans="1:8" ht="39.950000000000003" hidden="1" customHeight="1">
      <c r="A22" s="1087" t="s">
        <v>96</v>
      </c>
      <c r="B22" s="922" t="s">
        <v>151</v>
      </c>
      <c r="C22" s="923" t="s">
        <v>152</v>
      </c>
      <c r="D22" s="923" t="s">
        <v>144</v>
      </c>
      <c r="E22" s="923" t="s">
        <v>145</v>
      </c>
      <c r="F22" s="923" t="s">
        <v>146</v>
      </c>
      <c r="G22" s="922" t="s">
        <v>153</v>
      </c>
      <c r="H22" s="922" t="s">
        <v>148</v>
      </c>
    </row>
    <row r="23" spans="1:8" ht="39.950000000000003" hidden="1" customHeight="1">
      <c r="A23" s="1087" t="s">
        <v>96</v>
      </c>
      <c r="B23" s="922" t="s">
        <v>151</v>
      </c>
      <c r="C23" s="923" t="s">
        <v>154</v>
      </c>
      <c r="D23" s="923" t="s">
        <v>144</v>
      </c>
      <c r="E23" s="923" t="s">
        <v>145</v>
      </c>
      <c r="F23" s="923" t="s">
        <v>146</v>
      </c>
      <c r="G23" s="922" t="s">
        <v>155</v>
      </c>
      <c r="H23" s="922" t="s">
        <v>148</v>
      </c>
    </row>
    <row r="24" spans="1:8" ht="39.950000000000003" hidden="1" customHeight="1">
      <c r="A24" s="1087" t="s">
        <v>96</v>
      </c>
      <c r="B24" s="922" t="s">
        <v>151</v>
      </c>
      <c r="C24" s="923" t="s">
        <v>156</v>
      </c>
      <c r="D24" s="923" t="s">
        <v>144</v>
      </c>
      <c r="E24" s="923" t="s">
        <v>145</v>
      </c>
      <c r="F24" s="923" t="s">
        <v>146</v>
      </c>
      <c r="G24" s="922" t="s">
        <v>157</v>
      </c>
      <c r="H24" s="922" t="s">
        <v>148</v>
      </c>
    </row>
    <row r="25" spans="1:8" ht="39.950000000000003" hidden="1" customHeight="1">
      <c r="A25" s="1087" t="s">
        <v>96</v>
      </c>
      <c r="B25" s="922" t="s">
        <v>151</v>
      </c>
      <c r="C25" s="923" t="s">
        <v>152</v>
      </c>
      <c r="D25" s="923" t="s">
        <v>144</v>
      </c>
      <c r="E25" s="923" t="s">
        <v>145</v>
      </c>
      <c r="F25" s="923" t="s">
        <v>146</v>
      </c>
      <c r="G25" s="922" t="s">
        <v>153</v>
      </c>
      <c r="H25" s="922" t="s">
        <v>148</v>
      </c>
    </row>
    <row r="26" spans="1:8" ht="39.950000000000003" hidden="1" customHeight="1">
      <c r="A26" s="1087" t="s">
        <v>96</v>
      </c>
      <c r="B26" s="922" t="s">
        <v>151</v>
      </c>
      <c r="C26" s="923" t="s">
        <v>154</v>
      </c>
      <c r="D26" s="923" t="s">
        <v>144</v>
      </c>
      <c r="E26" s="923" t="s">
        <v>145</v>
      </c>
      <c r="F26" s="923" t="s">
        <v>146</v>
      </c>
      <c r="G26" s="922" t="s">
        <v>155</v>
      </c>
      <c r="H26" s="922" t="s">
        <v>148</v>
      </c>
    </row>
    <row r="27" spans="1:8" ht="39.950000000000003" hidden="1" customHeight="1">
      <c r="A27" s="1087" t="s">
        <v>158</v>
      </c>
      <c r="B27" s="923" t="s">
        <v>159</v>
      </c>
      <c r="C27" s="923" t="s">
        <v>160</v>
      </c>
      <c r="D27" s="923"/>
      <c r="E27" s="923" t="s">
        <v>161</v>
      </c>
      <c r="F27" s="923" t="s">
        <v>162</v>
      </c>
      <c r="G27" s="922" t="s">
        <v>163</v>
      </c>
      <c r="H27" s="923"/>
    </row>
    <row r="28" spans="1:8" ht="39.950000000000003" hidden="1" customHeight="1">
      <c r="A28" s="1087" t="s">
        <v>120</v>
      </c>
      <c r="B28" s="923" t="s">
        <v>164</v>
      </c>
      <c r="C28" s="905" t="s">
        <v>165</v>
      </c>
      <c r="D28" s="905"/>
      <c r="E28" s="905" t="s">
        <v>166</v>
      </c>
      <c r="F28" s="905" t="s">
        <v>167</v>
      </c>
      <c r="G28" s="906" t="s">
        <v>168</v>
      </c>
      <c r="H28" s="924"/>
    </row>
    <row r="29" spans="1:8" ht="39.950000000000003" hidden="1" customHeight="1">
      <c r="A29" s="1087" t="s">
        <v>120</v>
      </c>
      <c r="B29" s="923" t="s">
        <v>164</v>
      </c>
      <c r="C29" s="905" t="s">
        <v>165</v>
      </c>
      <c r="D29" s="905"/>
      <c r="E29" s="905" t="s">
        <v>145</v>
      </c>
      <c r="F29" s="905" t="s">
        <v>167</v>
      </c>
      <c r="G29" s="906" t="s">
        <v>168</v>
      </c>
      <c r="H29" s="924"/>
    </row>
    <row r="30" spans="1:8" ht="39.950000000000003" hidden="1" customHeight="1">
      <c r="A30" s="1087" t="s">
        <v>169</v>
      </c>
      <c r="B30" s="905" t="s">
        <v>170</v>
      </c>
      <c r="C30" s="905" t="s">
        <v>171</v>
      </c>
      <c r="D30" s="905"/>
      <c r="E30" s="905" t="s">
        <v>172</v>
      </c>
      <c r="F30" s="905" t="s">
        <v>173</v>
      </c>
      <c r="G30" s="922" t="s">
        <v>174</v>
      </c>
      <c r="H30" s="908"/>
    </row>
    <row r="31" spans="1:8" ht="39.950000000000003" hidden="1" customHeight="1">
      <c r="A31" s="1087" t="s">
        <v>125</v>
      </c>
      <c r="B31" s="923" t="s">
        <v>170</v>
      </c>
      <c r="C31" s="923" t="s">
        <v>171</v>
      </c>
      <c r="D31" s="923"/>
      <c r="E31" s="923" t="s">
        <v>175</v>
      </c>
      <c r="F31" s="923" t="s">
        <v>173</v>
      </c>
      <c r="G31" s="922" t="s">
        <v>174</v>
      </c>
      <c r="H31" s="922"/>
    </row>
    <row r="32" spans="1:8" ht="39.950000000000003" hidden="1" customHeight="1">
      <c r="A32" s="1087" t="s">
        <v>121</v>
      </c>
      <c r="B32" s="923" t="s">
        <v>170</v>
      </c>
      <c r="C32" s="923" t="s">
        <v>171</v>
      </c>
      <c r="D32" s="923"/>
      <c r="E32" s="923" t="s">
        <v>176</v>
      </c>
      <c r="F32" s="923" t="s">
        <v>173</v>
      </c>
      <c r="G32" s="922" t="s">
        <v>174</v>
      </c>
      <c r="H32" s="923"/>
    </row>
    <row r="33" spans="1:8" ht="39.950000000000003" hidden="1" customHeight="1">
      <c r="A33" s="1087" t="s">
        <v>132</v>
      </c>
      <c r="B33" s="923" t="s">
        <v>170</v>
      </c>
      <c r="C33" s="923" t="s">
        <v>171</v>
      </c>
      <c r="D33" s="923"/>
      <c r="E33" s="923" t="s">
        <v>177</v>
      </c>
      <c r="F33" s="923" t="s">
        <v>173</v>
      </c>
      <c r="G33" s="922" t="s">
        <v>174</v>
      </c>
      <c r="H33" s="922"/>
    </row>
    <row r="34" spans="1:8" ht="39.950000000000003" hidden="1" customHeight="1">
      <c r="A34" s="1087" t="s">
        <v>119</v>
      </c>
      <c r="B34" s="923" t="s">
        <v>178</v>
      </c>
      <c r="C34" s="905" t="s">
        <v>179</v>
      </c>
      <c r="D34" s="905"/>
      <c r="E34" s="905" t="s">
        <v>180</v>
      </c>
      <c r="F34" s="905" t="s">
        <v>181</v>
      </c>
      <c r="G34" s="906" t="s">
        <v>182</v>
      </c>
      <c r="H34" s="1085"/>
    </row>
    <row r="35" spans="1:8" ht="39.950000000000003" hidden="1" customHeight="1">
      <c r="A35" s="1087" t="s">
        <v>183</v>
      </c>
      <c r="B35" s="923" t="s">
        <v>178</v>
      </c>
      <c r="C35" s="923" t="s">
        <v>179</v>
      </c>
      <c r="D35" s="923"/>
      <c r="E35" s="923" t="s">
        <v>184</v>
      </c>
      <c r="F35" s="923" t="s">
        <v>181</v>
      </c>
      <c r="G35" s="922" t="s">
        <v>182</v>
      </c>
      <c r="H35" s="923"/>
    </row>
    <row r="36" spans="1:8" ht="39.950000000000003" hidden="1" customHeight="1">
      <c r="A36" s="1087" t="s">
        <v>125</v>
      </c>
      <c r="B36" s="923" t="s">
        <v>185</v>
      </c>
      <c r="C36" s="923" t="s">
        <v>186</v>
      </c>
      <c r="D36" s="923"/>
      <c r="E36" s="923" t="s">
        <v>187</v>
      </c>
      <c r="F36" s="923" t="s">
        <v>188</v>
      </c>
      <c r="G36" s="922" t="s">
        <v>189</v>
      </c>
      <c r="H36" s="923"/>
    </row>
    <row r="37" spans="1:8" ht="39.950000000000003" hidden="1" customHeight="1">
      <c r="A37" s="1087" t="s">
        <v>132</v>
      </c>
      <c r="B37" s="923" t="s">
        <v>190</v>
      </c>
      <c r="C37" s="923" t="s">
        <v>191</v>
      </c>
      <c r="D37" s="923"/>
      <c r="E37" s="923" t="s">
        <v>172</v>
      </c>
      <c r="F37" s="923" t="s">
        <v>188</v>
      </c>
      <c r="G37" s="922" t="s">
        <v>192</v>
      </c>
      <c r="H37" s="922"/>
    </row>
    <row r="38" spans="1:8" ht="39.950000000000003" hidden="1" customHeight="1">
      <c r="A38" s="1087" t="s">
        <v>125</v>
      </c>
      <c r="B38" s="923" t="s">
        <v>190</v>
      </c>
      <c r="C38" s="923" t="s">
        <v>191</v>
      </c>
      <c r="D38" s="923"/>
      <c r="E38" s="923" t="s">
        <v>193</v>
      </c>
      <c r="F38" s="923" t="s">
        <v>188</v>
      </c>
      <c r="G38" s="922" t="s">
        <v>194</v>
      </c>
      <c r="H38" s="923"/>
    </row>
    <row r="39" spans="1:8" ht="39.950000000000003" hidden="1" customHeight="1">
      <c r="A39" s="1087" t="s">
        <v>123</v>
      </c>
      <c r="B39" s="905" t="s">
        <v>195</v>
      </c>
      <c r="C39" s="905" t="s">
        <v>196</v>
      </c>
      <c r="D39" s="905"/>
      <c r="E39" s="905" t="s">
        <v>145</v>
      </c>
      <c r="F39" s="905" t="s">
        <v>197</v>
      </c>
      <c r="G39" s="906" t="s">
        <v>198</v>
      </c>
      <c r="H39" s="923"/>
    </row>
    <row r="40" spans="1:8" ht="39.950000000000003" hidden="1" customHeight="1">
      <c r="A40" s="1087" t="s">
        <v>158</v>
      </c>
      <c r="B40" s="905" t="s">
        <v>199</v>
      </c>
      <c r="C40" s="905" t="s">
        <v>200</v>
      </c>
      <c r="D40" s="905"/>
      <c r="E40" s="905" t="s">
        <v>201</v>
      </c>
      <c r="F40" s="905" t="s">
        <v>202</v>
      </c>
      <c r="G40" s="905" t="s">
        <v>203</v>
      </c>
      <c r="H40" s="924"/>
    </row>
    <row r="41" spans="1:8" ht="39.950000000000003" hidden="1" customHeight="1">
      <c r="A41" s="1087" t="s">
        <v>123</v>
      </c>
      <c r="B41" s="905" t="s">
        <v>204</v>
      </c>
      <c r="C41" s="905" t="s">
        <v>205</v>
      </c>
      <c r="D41" s="905"/>
      <c r="E41" s="905" t="s">
        <v>184</v>
      </c>
      <c r="F41" s="905" t="s">
        <v>197</v>
      </c>
      <c r="G41" s="905" t="s">
        <v>206</v>
      </c>
      <c r="H41" s="923"/>
    </row>
    <row r="42" spans="1:8" ht="39.950000000000003" hidden="1" customHeight="1">
      <c r="A42" s="1087" t="s">
        <v>122</v>
      </c>
      <c r="B42" s="923" t="s">
        <v>207</v>
      </c>
      <c r="C42" s="923" t="s">
        <v>208</v>
      </c>
      <c r="D42" s="923"/>
      <c r="E42" s="923" t="s">
        <v>209</v>
      </c>
      <c r="F42" s="923" t="s">
        <v>188</v>
      </c>
      <c r="G42" s="922" t="s">
        <v>210</v>
      </c>
      <c r="H42" s="924"/>
    </row>
    <row r="43" spans="1:8" ht="39.950000000000003" hidden="1" customHeight="1">
      <c r="A43" s="1087" t="s">
        <v>121</v>
      </c>
      <c r="B43" s="923" t="s">
        <v>211</v>
      </c>
      <c r="C43" s="923" t="s">
        <v>212</v>
      </c>
      <c r="D43" s="923"/>
      <c r="E43" s="923" t="s">
        <v>161</v>
      </c>
      <c r="F43" s="923" t="s">
        <v>213</v>
      </c>
      <c r="G43" s="923" t="s">
        <v>214</v>
      </c>
      <c r="H43" s="923"/>
    </row>
    <row r="44" spans="1:8" ht="39.950000000000003" hidden="1" customHeight="1">
      <c r="A44" s="1087" t="s">
        <v>158</v>
      </c>
      <c r="B44" s="905" t="s">
        <v>215</v>
      </c>
      <c r="C44" s="905" t="s">
        <v>216</v>
      </c>
      <c r="D44" s="905"/>
      <c r="E44" s="905" t="s">
        <v>217</v>
      </c>
      <c r="F44" s="905" t="s">
        <v>215</v>
      </c>
      <c r="G44" s="905" t="s">
        <v>218</v>
      </c>
      <c r="H44" s="922"/>
    </row>
    <row r="45" spans="1:8" ht="39.950000000000003" hidden="1" customHeight="1">
      <c r="A45" s="1087" t="s">
        <v>122</v>
      </c>
      <c r="B45" s="923" t="s">
        <v>215</v>
      </c>
      <c r="C45" s="923" t="s">
        <v>216</v>
      </c>
      <c r="D45" s="923"/>
      <c r="E45" s="923" t="s">
        <v>219</v>
      </c>
      <c r="F45" s="923" t="s">
        <v>215</v>
      </c>
      <c r="G45" s="922" t="s">
        <v>220</v>
      </c>
      <c r="H45" s="923"/>
    </row>
    <row r="46" spans="1:8" ht="39.950000000000003" hidden="1" customHeight="1">
      <c r="A46" s="1087" t="s">
        <v>128</v>
      </c>
      <c r="B46" s="905" t="s">
        <v>221</v>
      </c>
      <c r="C46" s="905" t="s">
        <v>222</v>
      </c>
      <c r="D46" s="905"/>
      <c r="E46" s="905" t="s">
        <v>223</v>
      </c>
      <c r="F46" s="905" t="s">
        <v>188</v>
      </c>
      <c r="G46" s="922" t="s">
        <v>224</v>
      </c>
      <c r="H46" s="905" t="s">
        <v>225</v>
      </c>
    </row>
    <row r="47" spans="1:8" ht="39.950000000000003" hidden="1" customHeight="1">
      <c r="A47" s="1087" t="s">
        <v>126</v>
      </c>
      <c r="B47" s="923" t="s">
        <v>226</v>
      </c>
      <c r="C47" s="923" t="s">
        <v>227</v>
      </c>
      <c r="D47" s="923" t="s">
        <v>228</v>
      </c>
      <c r="E47" s="923" t="s">
        <v>229</v>
      </c>
      <c r="F47" s="923" t="s">
        <v>188</v>
      </c>
      <c r="G47" s="905" t="s">
        <v>230</v>
      </c>
      <c r="H47" s="925" t="s">
        <v>231</v>
      </c>
    </row>
    <row r="48" spans="1:8" ht="39.950000000000003" hidden="1" customHeight="1">
      <c r="A48" s="1087" t="s">
        <v>125</v>
      </c>
      <c r="B48" s="923" t="s">
        <v>232</v>
      </c>
      <c r="C48" s="923" t="s">
        <v>233</v>
      </c>
      <c r="D48" s="923"/>
      <c r="E48" s="923" t="s">
        <v>234</v>
      </c>
      <c r="F48" s="923" t="s">
        <v>173</v>
      </c>
      <c r="G48" s="922" t="s">
        <v>235</v>
      </c>
      <c r="H48" s="922"/>
    </row>
    <row r="49" spans="1:8" ht="39.950000000000003" hidden="1" customHeight="1">
      <c r="A49" s="1087" t="s">
        <v>158</v>
      </c>
      <c r="B49" s="923" t="s">
        <v>236</v>
      </c>
      <c r="C49" s="923" t="s">
        <v>237</v>
      </c>
      <c r="D49" s="923"/>
      <c r="E49" s="923" t="s">
        <v>145</v>
      </c>
      <c r="F49" s="923" t="s">
        <v>167</v>
      </c>
      <c r="G49" s="922" t="s">
        <v>238</v>
      </c>
      <c r="H49" s="923"/>
    </row>
    <row r="50" spans="1:8" ht="39.950000000000003" hidden="1" customHeight="1">
      <c r="A50" s="1087" t="s">
        <v>125</v>
      </c>
      <c r="B50" s="923" t="s">
        <v>236</v>
      </c>
      <c r="C50" s="923" t="s">
        <v>237</v>
      </c>
      <c r="D50" s="923"/>
      <c r="E50" s="923" t="s">
        <v>184</v>
      </c>
      <c r="F50" s="923" t="s">
        <v>167</v>
      </c>
      <c r="G50" s="922" t="s">
        <v>239</v>
      </c>
      <c r="H50" s="923"/>
    </row>
    <row r="51" spans="1:8" ht="39.950000000000003" hidden="1" customHeight="1">
      <c r="A51" s="1087" t="s">
        <v>127</v>
      </c>
      <c r="B51" s="923" t="s">
        <v>236</v>
      </c>
      <c r="C51" s="923" t="s">
        <v>237</v>
      </c>
      <c r="D51" s="923"/>
      <c r="E51" s="923" t="s">
        <v>184</v>
      </c>
      <c r="F51" s="923" t="s">
        <v>167</v>
      </c>
      <c r="G51" s="922" t="s">
        <v>238</v>
      </c>
      <c r="H51" s="905"/>
    </row>
    <row r="52" spans="1:8" ht="39.950000000000003" hidden="1" customHeight="1">
      <c r="A52" s="1087" t="s">
        <v>128</v>
      </c>
      <c r="B52" s="923" t="s">
        <v>240</v>
      </c>
      <c r="C52" s="923" t="s">
        <v>222</v>
      </c>
      <c r="D52" s="923"/>
      <c r="E52" s="923" t="s">
        <v>223</v>
      </c>
      <c r="F52" s="923" t="s">
        <v>188</v>
      </c>
      <c r="G52" s="922" t="s">
        <v>224</v>
      </c>
      <c r="H52" s="905" t="s">
        <v>225</v>
      </c>
    </row>
    <row r="53" spans="1:8" ht="39.950000000000003" hidden="1" customHeight="1">
      <c r="A53" s="1087" t="s">
        <v>169</v>
      </c>
      <c r="B53" s="923" t="s">
        <v>241</v>
      </c>
      <c r="C53" s="923" t="s">
        <v>242</v>
      </c>
      <c r="D53" s="923"/>
      <c r="E53" s="923" t="s">
        <v>223</v>
      </c>
      <c r="F53" s="923" t="s">
        <v>243</v>
      </c>
      <c r="G53" s="923" t="s">
        <v>244</v>
      </c>
      <c r="H53" s="908"/>
    </row>
    <row r="54" spans="1:8" ht="39.950000000000003" hidden="1" customHeight="1">
      <c r="A54" s="1087" t="s">
        <v>127</v>
      </c>
      <c r="B54" s="905" t="s">
        <v>245</v>
      </c>
      <c r="C54" s="905" t="s">
        <v>246</v>
      </c>
      <c r="D54" s="905" t="s">
        <v>247</v>
      </c>
      <c r="E54" s="905" t="s">
        <v>248</v>
      </c>
      <c r="F54" s="905" t="s">
        <v>243</v>
      </c>
      <c r="G54" s="906" t="s">
        <v>249</v>
      </c>
      <c r="H54" s="905" t="s">
        <v>250</v>
      </c>
    </row>
    <row r="55" spans="1:8" ht="39.950000000000003" hidden="1" customHeight="1">
      <c r="A55" s="1087" t="s">
        <v>96</v>
      </c>
      <c r="B55" s="905" t="s">
        <v>144</v>
      </c>
      <c r="C55" s="905" t="s">
        <v>251</v>
      </c>
      <c r="D55" s="905"/>
      <c r="E55" s="923" t="s">
        <v>252</v>
      </c>
      <c r="F55" s="905" t="s">
        <v>146</v>
      </c>
      <c r="G55" s="922" t="s">
        <v>253</v>
      </c>
      <c r="H55" s="922"/>
    </row>
    <row r="56" spans="1:8" ht="39.950000000000003" hidden="1" customHeight="1">
      <c r="A56" s="1087" t="s">
        <v>96</v>
      </c>
      <c r="B56" s="905" t="s">
        <v>254</v>
      </c>
      <c r="C56" s="905" t="s">
        <v>251</v>
      </c>
      <c r="D56" s="905"/>
      <c r="E56" s="923" t="s">
        <v>145</v>
      </c>
      <c r="F56" s="905" t="s">
        <v>146</v>
      </c>
      <c r="G56" s="922" t="s">
        <v>253</v>
      </c>
      <c r="H56" s="922" t="s">
        <v>255</v>
      </c>
    </row>
    <row r="57" spans="1:8" ht="39.950000000000003" hidden="1" customHeight="1">
      <c r="A57" s="1087" t="s">
        <v>122</v>
      </c>
      <c r="B57" s="923" t="s">
        <v>256</v>
      </c>
      <c r="C57" s="923" t="s">
        <v>216</v>
      </c>
      <c r="D57" s="923"/>
      <c r="E57" s="923" t="s">
        <v>257</v>
      </c>
      <c r="F57" s="923" t="s">
        <v>215</v>
      </c>
      <c r="G57" s="922" t="s">
        <v>220</v>
      </c>
      <c r="H57" s="923" t="s">
        <v>258</v>
      </c>
    </row>
    <row r="58" spans="1:8" ht="39.950000000000003" hidden="1" customHeight="1">
      <c r="A58" s="1087" t="s">
        <v>158</v>
      </c>
      <c r="B58" s="923" t="s">
        <v>259</v>
      </c>
      <c r="C58" s="923" t="s">
        <v>260</v>
      </c>
      <c r="D58" s="923"/>
      <c r="E58" s="923" t="s">
        <v>248</v>
      </c>
      <c r="F58" s="923" t="s">
        <v>162</v>
      </c>
      <c r="G58" s="906" t="s">
        <v>261</v>
      </c>
      <c r="H58" s="923"/>
    </row>
    <row r="59" spans="1:8" ht="39.950000000000003" hidden="1" customHeight="1">
      <c r="A59" s="1087" t="s">
        <v>126</v>
      </c>
      <c r="B59" s="923" t="s">
        <v>259</v>
      </c>
      <c r="C59" s="905" t="s">
        <v>260</v>
      </c>
      <c r="D59" s="905"/>
      <c r="E59" s="905" t="s">
        <v>257</v>
      </c>
      <c r="F59" s="905" t="s">
        <v>202</v>
      </c>
      <c r="G59" s="906" t="s">
        <v>261</v>
      </c>
      <c r="H59" s="905"/>
    </row>
    <row r="60" spans="1:8" ht="39.950000000000003" hidden="1" customHeight="1">
      <c r="A60" s="1087" t="s">
        <v>169</v>
      </c>
      <c r="B60" s="905" t="s">
        <v>262</v>
      </c>
      <c r="C60" s="905" t="s">
        <v>263</v>
      </c>
      <c r="D60" s="905"/>
      <c r="E60" s="905" t="s">
        <v>264</v>
      </c>
      <c r="F60" s="905" t="s">
        <v>265</v>
      </c>
      <c r="G60" s="905" t="s">
        <v>266</v>
      </c>
      <c r="H60" s="908"/>
    </row>
    <row r="61" spans="1:8" ht="39.950000000000003" hidden="1" customHeight="1">
      <c r="A61" s="1087" t="s">
        <v>128</v>
      </c>
      <c r="B61" s="923" t="s">
        <v>267</v>
      </c>
      <c r="C61" s="923" t="s">
        <v>268</v>
      </c>
      <c r="D61" s="923"/>
      <c r="E61" s="923" t="s">
        <v>269</v>
      </c>
      <c r="F61" s="923" t="s">
        <v>188</v>
      </c>
      <c r="G61" s="922" t="s">
        <v>270</v>
      </c>
      <c r="H61" s="923"/>
    </row>
    <row r="62" spans="1:8" ht="39.950000000000003" hidden="1" customHeight="1">
      <c r="A62" s="1087" t="s">
        <v>125</v>
      </c>
      <c r="B62" s="923" t="s">
        <v>271</v>
      </c>
      <c r="C62" s="923" t="s">
        <v>272</v>
      </c>
      <c r="D62" s="923" t="s">
        <v>170</v>
      </c>
      <c r="E62" s="923" t="s">
        <v>201</v>
      </c>
      <c r="F62" s="923" t="s">
        <v>265</v>
      </c>
      <c r="G62" s="922" t="s">
        <v>174</v>
      </c>
      <c r="H62" s="922" t="s">
        <v>273</v>
      </c>
    </row>
    <row r="63" spans="1:8" ht="39.950000000000003" hidden="1" customHeight="1">
      <c r="A63" s="1087" t="s">
        <v>127</v>
      </c>
      <c r="B63" s="905" t="s">
        <v>247</v>
      </c>
      <c r="C63" s="905" t="s">
        <v>274</v>
      </c>
      <c r="D63" s="905"/>
      <c r="E63" s="905" t="s">
        <v>209</v>
      </c>
      <c r="F63" s="905" t="s">
        <v>188</v>
      </c>
      <c r="G63" s="906" t="s">
        <v>249</v>
      </c>
      <c r="H63" s="908"/>
    </row>
    <row r="64" spans="1:8" ht="39.950000000000003" hidden="1" customHeight="1">
      <c r="A64" s="1087" t="s">
        <v>119</v>
      </c>
      <c r="B64" s="923" t="s">
        <v>247</v>
      </c>
      <c r="C64" s="905" t="s">
        <v>274</v>
      </c>
      <c r="D64" s="905"/>
      <c r="E64" s="905" t="s">
        <v>176</v>
      </c>
      <c r="F64" s="905" t="s">
        <v>188</v>
      </c>
      <c r="G64" s="906" t="s">
        <v>249</v>
      </c>
      <c r="H64" s="1085"/>
    </row>
    <row r="65" spans="1:8" ht="39.950000000000003" hidden="1" customHeight="1">
      <c r="A65" s="1087" t="s">
        <v>126</v>
      </c>
      <c r="B65" s="905" t="s">
        <v>247</v>
      </c>
      <c r="C65" s="905" t="s">
        <v>274</v>
      </c>
      <c r="D65" s="905"/>
      <c r="E65" s="905" t="s">
        <v>234</v>
      </c>
      <c r="F65" s="905" t="s">
        <v>188</v>
      </c>
      <c r="G65" s="906" t="s">
        <v>249</v>
      </c>
      <c r="H65" s="908"/>
    </row>
    <row r="66" spans="1:8" ht="39.950000000000003" hidden="1" customHeight="1">
      <c r="A66" s="1087" t="s">
        <v>132</v>
      </c>
      <c r="B66" s="923" t="s">
        <v>247</v>
      </c>
      <c r="C66" s="923" t="s">
        <v>274</v>
      </c>
      <c r="D66" s="923"/>
      <c r="E66" s="923" t="s">
        <v>234</v>
      </c>
      <c r="F66" s="923" t="s">
        <v>188</v>
      </c>
      <c r="G66" s="906" t="s">
        <v>249</v>
      </c>
      <c r="H66" s="922"/>
    </row>
    <row r="67" spans="1:8" ht="39.950000000000003" hidden="1" customHeight="1">
      <c r="A67" s="1087" t="s">
        <v>125</v>
      </c>
      <c r="B67" s="923" t="s">
        <v>275</v>
      </c>
      <c r="C67" s="923" t="s">
        <v>276</v>
      </c>
      <c r="D67" s="923" t="s">
        <v>170</v>
      </c>
      <c r="E67" s="923" t="s">
        <v>176</v>
      </c>
      <c r="F67" s="923" t="s">
        <v>265</v>
      </c>
      <c r="G67" s="1116" t="s">
        <v>174</v>
      </c>
      <c r="H67" s="922" t="s">
        <v>273</v>
      </c>
    </row>
    <row r="68" spans="1:8" ht="39.950000000000003" hidden="1" customHeight="1">
      <c r="A68" s="1087" t="s">
        <v>125</v>
      </c>
      <c r="B68" s="905" t="s">
        <v>277</v>
      </c>
      <c r="C68" s="905" t="s">
        <v>278</v>
      </c>
      <c r="D68" s="905"/>
      <c r="E68" s="905" t="s">
        <v>223</v>
      </c>
      <c r="F68" s="905" t="s">
        <v>167</v>
      </c>
      <c r="G68" s="905" t="s">
        <v>279</v>
      </c>
      <c r="H68" s="923"/>
    </row>
    <row r="69" spans="1:8" ht="39.950000000000003" hidden="1" customHeight="1">
      <c r="A69" s="1087" t="s">
        <v>122</v>
      </c>
      <c r="B69" s="905" t="s">
        <v>204</v>
      </c>
      <c r="C69" s="905" t="s">
        <v>205</v>
      </c>
      <c r="D69" s="905"/>
      <c r="E69" s="905" t="s">
        <v>219</v>
      </c>
      <c r="F69" s="905" t="s">
        <v>197</v>
      </c>
      <c r="G69" s="905" t="s">
        <v>206</v>
      </c>
      <c r="H69" s="923"/>
    </row>
    <row r="70" spans="1:8" ht="39.950000000000003" hidden="1" customHeight="1">
      <c r="A70" s="1087" t="s">
        <v>122</v>
      </c>
      <c r="B70" s="905" t="s">
        <v>195</v>
      </c>
      <c r="C70" s="905" t="s">
        <v>196</v>
      </c>
      <c r="D70" s="905"/>
      <c r="E70" s="905" t="s">
        <v>269</v>
      </c>
      <c r="F70" s="905" t="s">
        <v>197</v>
      </c>
      <c r="G70" s="906" t="s">
        <v>198</v>
      </c>
      <c r="H70" s="923"/>
    </row>
    <row r="71" spans="1:8" ht="39.950000000000003" hidden="1" customHeight="1">
      <c r="A71" s="1087" t="s">
        <v>126</v>
      </c>
      <c r="B71" s="906" t="s">
        <v>280</v>
      </c>
      <c r="C71" s="905" t="s">
        <v>281</v>
      </c>
      <c r="D71" s="905"/>
      <c r="E71" s="905" t="s">
        <v>282</v>
      </c>
      <c r="F71" s="905" t="s">
        <v>197</v>
      </c>
      <c r="G71" s="905" t="s">
        <v>283</v>
      </c>
      <c r="H71" s="917"/>
    </row>
    <row r="72" spans="1:8" ht="39.950000000000003" hidden="1" customHeight="1">
      <c r="A72" s="1087" t="s">
        <v>131</v>
      </c>
      <c r="B72" s="905" t="s">
        <v>284</v>
      </c>
      <c r="C72" s="905" t="s">
        <v>285</v>
      </c>
      <c r="D72" s="905"/>
      <c r="E72" s="905" t="s">
        <v>209</v>
      </c>
      <c r="F72" s="905" t="s">
        <v>188</v>
      </c>
      <c r="G72" s="905" t="s">
        <v>286</v>
      </c>
      <c r="H72" s="905"/>
    </row>
    <row r="73" spans="1:8" ht="39.950000000000003" hidden="1" customHeight="1">
      <c r="A73" s="1087" t="s">
        <v>119</v>
      </c>
      <c r="B73" s="923" t="s">
        <v>284</v>
      </c>
      <c r="C73" s="905" t="s">
        <v>285</v>
      </c>
      <c r="D73" s="905"/>
      <c r="E73" s="905" t="s">
        <v>248</v>
      </c>
      <c r="F73" s="905" t="s">
        <v>188</v>
      </c>
      <c r="G73" s="906" t="s">
        <v>286</v>
      </c>
      <c r="H73" s="924"/>
    </row>
    <row r="74" spans="1:8" ht="39.950000000000003" hidden="1" customHeight="1">
      <c r="A74" s="1087" t="s">
        <v>121</v>
      </c>
      <c r="B74" s="905" t="s">
        <v>284</v>
      </c>
      <c r="C74" s="905" t="s">
        <v>285</v>
      </c>
      <c r="D74" s="905"/>
      <c r="E74" s="905" t="s">
        <v>287</v>
      </c>
      <c r="F74" s="905" t="s">
        <v>188</v>
      </c>
      <c r="G74" s="905" t="s">
        <v>286</v>
      </c>
      <c r="H74" s="923"/>
    </row>
    <row r="75" spans="1:8" ht="39.950000000000003" hidden="1" customHeight="1">
      <c r="A75" s="1087" t="s">
        <v>125</v>
      </c>
      <c r="B75" s="923" t="s">
        <v>284</v>
      </c>
      <c r="C75" s="923" t="s">
        <v>285</v>
      </c>
      <c r="D75" s="923"/>
      <c r="E75" s="923" t="s">
        <v>288</v>
      </c>
      <c r="F75" s="923" t="s">
        <v>188</v>
      </c>
      <c r="G75" s="922" t="s">
        <v>286</v>
      </c>
      <c r="H75" s="922"/>
    </row>
    <row r="76" spans="1:8" ht="39.950000000000003" hidden="1" customHeight="1">
      <c r="A76" s="1087" t="s">
        <v>122</v>
      </c>
      <c r="B76" s="905" t="s">
        <v>289</v>
      </c>
      <c r="C76" s="905" t="s">
        <v>290</v>
      </c>
      <c r="D76" s="905"/>
      <c r="E76" s="905" t="s">
        <v>223</v>
      </c>
      <c r="F76" s="905" t="s">
        <v>188</v>
      </c>
      <c r="G76" s="905" t="s">
        <v>291</v>
      </c>
      <c r="H76" s="923"/>
    </row>
    <row r="77" spans="1:8" ht="39.950000000000003" hidden="1" customHeight="1">
      <c r="A77" s="1087" t="s">
        <v>125</v>
      </c>
      <c r="B77" s="923" t="s">
        <v>292</v>
      </c>
      <c r="C77" s="923" t="s">
        <v>293</v>
      </c>
      <c r="D77" s="923" t="s">
        <v>170</v>
      </c>
      <c r="E77" s="923" t="s">
        <v>201</v>
      </c>
      <c r="F77" s="923" t="s">
        <v>173</v>
      </c>
      <c r="G77" s="922" t="s">
        <v>174</v>
      </c>
      <c r="H77" s="922" t="s">
        <v>273</v>
      </c>
    </row>
    <row r="78" spans="1:8" ht="39.950000000000003" hidden="1" customHeight="1">
      <c r="A78" s="1087" t="s">
        <v>121</v>
      </c>
      <c r="B78" s="905" t="s">
        <v>294</v>
      </c>
      <c r="C78" s="905" t="s">
        <v>295</v>
      </c>
      <c r="D78" s="905"/>
      <c r="E78" s="905" t="s">
        <v>223</v>
      </c>
      <c r="F78" s="905" t="s">
        <v>167</v>
      </c>
      <c r="G78" s="905" t="s">
        <v>296</v>
      </c>
      <c r="H78" s="922"/>
    </row>
    <row r="79" spans="1:8" ht="39.950000000000003" hidden="1" customHeight="1">
      <c r="A79" s="1087" t="s">
        <v>127</v>
      </c>
      <c r="B79" s="905" t="s">
        <v>228</v>
      </c>
      <c r="C79" s="905" t="s">
        <v>227</v>
      </c>
      <c r="D79" s="905"/>
      <c r="E79" s="905" t="s">
        <v>172</v>
      </c>
      <c r="F79" s="905" t="s">
        <v>188</v>
      </c>
      <c r="G79" s="905" t="s">
        <v>230</v>
      </c>
      <c r="H79" s="1163" t="s">
        <v>297</v>
      </c>
    </row>
    <row r="80" spans="1:8" ht="39.950000000000003" hidden="1" customHeight="1">
      <c r="A80" s="1087" t="s">
        <v>119</v>
      </c>
      <c r="B80" s="923" t="s">
        <v>228</v>
      </c>
      <c r="C80" s="905" t="s">
        <v>227</v>
      </c>
      <c r="D80" s="905"/>
      <c r="E80" s="905" t="s">
        <v>193</v>
      </c>
      <c r="F80" s="905" t="s">
        <v>188</v>
      </c>
      <c r="G80" s="906" t="s">
        <v>230</v>
      </c>
      <c r="H80" s="1163" t="s">
        <v>297</v>
      </c>
    </row>
    <row r="81" spans="1:8" ht="39.950000000000003" hidden="1" customHeight="1">
      <c r="A81" s="1087" t="s">
        <v>126</v>
      </c>
      <c r="B81" s="923" t="s">
        <v>228</v>
      </c>
      <c r="C81" s="905" t="s">
        <v>227</v>
      </c>
      <c r="D81" s="905"/>
      <c r="E81" s="905" t="s">
        <v>287</v>
      </c>
      <c r="F81" s="905" t="s">
        <v>188</v>
      </c>
      <c r="G81" s="905" t="s">
        <v>230</v>
      </c>
      <c r="H81" s="1163" t="s">
        <v>297</v>
      </c>
    </row>
    <row r="82" spans="1:8" ht="39.950000000000003" hidden="1" customHeight="1">
      <c r="A82" s="1087" t="s">
        <v>132</v>
      </c>
      <c r="B82" s="905" t="s">
        <v>228</v>
      </c>
      <c r="C82" s="905" t="s">
        <v>227</v>
      </c>
      <c r="D82" s="905"/>
      <c r="E82" s="905" t="s">
        <v>287</v>
      </c>
      <c r="F82" s="905" t="s">
        <v>188</v>
      </c>
      <c r="G82" s="906" t="s">
        <v>298</v>
      </c>
      <c r="H82" s="1163" t="s">
        <v>297</v>
      </c>
    </row>
    <row r="83" spans="1:8" ht="39.950000000000003" hidden="1" customHeight="1">
      <c r="A83" s="1087" t="s">
        <v>122</v>
      </c>
      <c r="B83" s="905" t="s">
        <v>299</v>
      </c>
      <c r="C83" s="905" t="s">
        <v>300</v>
      </c>
      <c r="D83" s="905"/>
      <c r="E83" s="905" t="s">
        <v>248</v>
      </c>
      <c r="F83" s="905" t="s">
        <v>188</v>
      </c>
      <c r="G83" s="906" t="s">
        <v>301</v>
      </c>
      <c r="H83" s="922"/>
    </row>
    <row r="84" spans="1:8" ht="39.950000000000003" hidden="1" customHeight="1">
      <c r="A84" s="1087" t="s">
        <v>122</v>
      </c>
      <c r="B84" s="905" t="s">
        <v>302</v>
      </c>
      <c r="C84" s="905" t="s">
        <v>222</v>
      </c>
      <c r="D84" s="905"/>
      <c r="E84" s="905" t="s">
        <v>176</v>
      </c>
      <c r="F84" s="905" t="s">
        <v>188</v>
      </c>
      <c r="G84" s="905" t="s">
        <v>224</v>
      </c>
      <c r="H84" s="922"/>
    </row>
    <row r="85" spans="1:8" ht="39.950000000000003" hidden="1" customHeight="1">
      <c r="A85" s="1087" t="s">
        <v>158</v>
      </c>
      <c r="B85" s="905" t="s">
        <v>302</v>
      </c>
      <c r="C85" s="905" t="s">
        <v>222</v>
      </c>
      <c r="D85" s="905"/>
      <c r="E85" s="905" t="s">
        <v>234</v>
      </c>
      <c r="F85" s="905" t="s">
        <v>188</v>
      </c>
      <c r="G85" s="905" t="s">
        <v>224</v>
      </c>
      <c r="H85" s="922"/>
    </row>
    <row r="86" spans="1:8" ht="39.950000000000003" hidden="1" customHeight="1">
      <c r="A86" s="1087" t="s">
        <v>132</v>
      </c>
      <c r="B86" s="923" t="s">
        <v>302</v>
      </c>
      <c r="C86" s="923" t="s">
        <v>222</v>
      </c>
      <c r="D86" s="923"/>
      <c r="E86" s="923" t="s">
        <v>303</v>
      </c>
      <c r="F86" s="1115" t="s">
        <v>188</v>
      </c>
      <c r="G86" s="922" t="s">
        <v>224</v>
      </c>
      <c r="H86" s="922"/>
    </row>
    <row r="87" spans="1:8" ht="39.950000000000003" hidden="1" customHeight="1">
      <c r="A87" s="1087" t="s">
        <v>128</v>
      </c>
      <c r="B87" s="923" t="s">
        <v>302</v>
      </c>
      <c r="C87" s="923" t="s">
        <v>222</v>
      </c>
      <c r="D87" s="923"/>
      <c r="E87" s="923" t="s">
        <v>223</v>
      </c>
      <c r="F87" s="923" t="s">
        <v>188</v>
      </c>
      <c r="G87" s="922" t="s">
        <v>224</v>
      </c>
      <c r="H87" s="923"/>
    </row>
    <row r="88" spans="1:8" ht="39.950000000000003" hidden="1" customHeight="1">
      <c r="A88" s="1087" t="s">
        <v>126</v>
      </c>
      <c r="B88" s="905" t="s">
        <v>304</v>
      </c>
      <c r="C88" s="905" t="s">
        <v>305</v>
      </c>
      <c r="D88" s="905"/>
      <c r="E88" s="905" t="s">
        <v>223</v>
      </c>
      <c r="F88" s="905" t="s">
        <v>202</v>
      </c>
      <c r="G88" s="905" t="s">
        <v>306</v>
      </c>
      <c r="H88" s="905"/>
    </row>
    <row r="89" spans="1:8" ht="39.950000000000003" customHeight="1">
      <c r="A89" s="1087" t="s">
        <v>307</v>
      </c>
      <c r="B89" s="905" t="s">
        <v>308</v>
      </c>
      <c r="C89" s="905" t="s">
        <v>309</v>
      </c>
      <c r="D89" s="905"/>
      <c r="E89" s="905" t="s">
        <v>145</v>
      </c>
      <c r="F89" s="905" t="s">
        <v>167</v>
      </c>
      <c r="G89" s="905" t="s">
        <v>310</v>
      </c>
      <c r="H89" s="923"/>
    </row>
    <row r="90" spans="1:8" ht="39.950000000000003" customHeight="1">
      <c r="A90" s="1087" t="s">
        <v>121</v>
      </c>
      <c r="B90" s="905" t="s">
        <v>308</v>
      </c>
      <c r="C90" s="905" t="s">
        <v>309</v>
      </c>
      <c r="D90" s="905"/>
      <c r="E90" s="905" t="s">
        <v>219</v>
      </c>
      <c r="F90" s="905" t="s">
        <v>167</v>
      </c>
      <c r="G90" s="905" t="s">
        <v>310</v>
      </c>
      <c r="H90" s="906"/>
    </row>
    <row r="91" spans="1:8" ht="39.950000000000003" hidden="1" customHeight="1">
      <c r="A91" s="1087" t="s">
        <v>127</v>
      </c>
      <c r="B91" s="923" t="s">
        <v>311</v>
      </c>
      <c r="C91" s="905" t="s">
        <v>312</v>
      </c>
      <c r="D91" s="905"/>
      <c r="E91" s="905" t="s">
        <v>282</v>
      </c>
      <c r="F91" s="905" t="s">
        <v>197</v>
      </c>
      <c r="G91" s="906" t="s">
        <v>313</v>
      </c>
      <c r="H91" s="924"/>
    </row>
    <row r="92" spans="1:8" ht="39.950000000000003" hidden="1" customHeight="1">
      <c r="A92" s="1087" t="s">
        <v>125</v>
      </c>
      <c r="B92" s="923" t="s">
        <v>311</v>
      </c>
      <c r="C92" s="905" t="s">
        <v>312</v>
      </c>
      <c r="D92" s="905"/>
      <c r="E92" s="905" t="s">
        <v>166</v>
      </c>
      <c r="F92" s="905" t="s">
        <v>197</v>
      </c>
      <c r="G92" s="906" t="s">
        <v>313</v>
      </c>
      <c r="H92" s="924"/>
    </row>
    <row r="93" spans="1:8" ht="39.950000000000003" hidden="1" customHeight="1">
      <c r="A93" s="1087" t="s">
        <v>169</v>
      </c>
      <c r="B93" s="905" t="s">
        <v>314</v>
      </c>
      <c r="C93" s="905" t="s">
        <v>315</v>
      </c>
      <c r="D93" s="905" t="s">
        <v>241</v>
      </c>
      <c r="E93" s="905" t="s">
        <v>184</v>
      </c>
      <c r="F93" s="905" t="s">
        <v>243</v>
      </c>
      <c r="G93" s="906" t="s">
        <v>316</v>
      </c>
      <c r="H93" s="905" t="s">
        <v>317</v>
      </c>
    </row>
    <row r="94" spans="1:8" ht="39.950000000000003" hidden="1" customHeight="1">
      <c r="A94" s="1087" t="s">
        <v>132</v>
      </c>
      <c r="B94" s="923" t="s">
        <v>318</v>
      </c>
      <c r="C94" s="923" t="s">
        <v>319</v>
      </c>
      <c r="D94" s="923"/>
      <c r="E94" s="923" t="s">
        <v>248</v>
      </c>
      <c r="F94" s="923" t="s">
        <v>188</v>
      </c>
      <c r="G94" s="922" t="s">
        <v>320</v>
      </c>
      <c r="H94" s="922"/>
    </row>
    <row r="95" spans="1:8" ht="39.950000000000003" hidden="1" customHeight="1">
      <c r="A95" s="1087" t="s">
        <v>125</v>
      </c>
      <c r="B95" s="905" t="s">
        <v>318</v>
      </c>
      <c r="C95" s="905" t="s">
        <v>319</v>
      </c>
      <c r="D95" s="905"/>
      <c r="E95" s="905" t="s">
        <v>287</v>
      </c>
      <c r="F95" s="905" t="s">
        <v>188</v>
      </c>
      <c r="G95" s="906" t="s">
        <v>321</v>
      </c>
      <c r="H95" s="907"/>
    </row>
    <row r="96" spans="1:8" ht="39.950000000000003" hidden="1" customHeight="1">
      <c r="A96" s="1087" t="s">
        <v>169</v>
      </c>
      <c r="B96" s="905" t="s">
        <v>322</v>
      </c>
      <c r="C96" s="905" t="s">
        <v>323</v>
      </c>
      <c r="D96" s="905"/>
      <c r="E96" s="905" t="s">
        <v>201</v>
      </c>
      <c r="F96" s="905" t="s">
        <v>265</v>
      </c>
      <c r="G96" s="905" t="s">
        <v>324</v>
      </c>
      <c r="H96" s="906"/>
    </row>
    <row r="97" spans="1:8" ht="39.950000000000003" hidden="1" customHeight="1">
      <c r="A97" s="1087" t="s">
        <v>129</v>
      </c>
      <c r="B97" s="923" t="s">
        <v>325</v>
      </c>
      <c r="C97" s="905" t="s">
        <v>326</v>
      </c>
      <c r="D97" s="905" t="s">
        <v>170</v>
      </c>
      <c r="E97" s="905" t="s">
        <v>193</v>
      </c>
      <c r="F97" s="905" t="s">
        <v>327</v>
      </c>
      <c r="G97" s="905" t="s">
        <v>328</v>
      </c>
      <c r="H97" s="924"/>
    </row>
    <row r="98" spans="1:8" ht="39.950000000000003" hidden="1" customHeight="1">
      <c r="A98" s="1087" t="s">
        <v>125</v>
      </c>
      <c r="B98" s="905" t="s">
        <v>329</v>
      </c>
      <c r="C98" s="905" t="s">
        <v>330</v>
      </c>
      <c r="D98" s="905"/>
      <c r="E98" s="905" t="s">
        <v>269</v>
      </c>
      <c r="F98" s="905" t="s">
        <v>213</v>
      </c>
      <c r="G98" s="906" t="s">
        <v>331</v>
      </c>
      <c r="H98" s="907"/>
    </row>
    <row r="99" spans="1:8" ht="39.950000000000003" hidden="1" customHeight="1">
      <c r="A99" s="1087" t="s">
        <v>127</v>
      </c>
      <c r="B99" s="923" t="s">
        <v>332</v>
      </c>
      <c r="C99" s="905" t="s">
        <v>333</v>
      </c>
      <c r="D99" s="905"/>
      <c r="E99" s="905" t="s">
        <v>175</v>
      </c>
      <c r="F99" s="905" t="s">
        <v>188</v>
      </c>
      <c r="G99" s="906" t="s">
        <v>334</v>
      </c>
      <c r="H99" s="924"/>
    </row>
    <row r="100" spans="1:8" ht="39.950000000000003" hidden="1" customHeight="1">
      <c r="A100" s="1087" t="s">
        <v>132</v>
      </c>
      <c r="B100" s="923" t="s">
        <v>332</v>
      </c>
      <c r="C100" s="923" t="s">
        <v>333</v>
      </c>
      <c r="D100" s="923"/>
      <c r="E100" s="923" t="s">
        <v>184</v>
      </c>
      <c r="F100" s="923" t="s">
        <v>188</v>
      </c>
      <c r="G100" s="922" t="s">
        <v>335</v>
      </c>
      <c r="H100" s="922"/>
    </row>
    <row r="101" spans="1:8" ht="39.950000000000003" hidden="1" customHeight="1">
      <c r="A101" s="1087" t="s">
        <v>120</v>
      </c>
      <c r="B101" s="923" t="s">
        <v>336</v>
      </c>
      <c r="C101" s="905" t="s">
        <v>337</v>
      </c>
      <c r="D101" s="905"/>
      <c r="E101" s="905" t="s">
        <v>184</v>
      </c>
      <c r="F101" s="905" t="s">
        <v>338</v>
      </c>
      <c r="G101" s="906" t="s">
        <v>339</v>
      </c>
      <c r="H101" s="924"/>
    </row>
    <row r="102" spans="1:8" ht="39.950000000000003" hidden="1" customHeight="1">
      <c r="A102" s="1087" t="s">
        <v>122</v>
      </c>
      <c r="B102" s="905" t="s">
        <v>340</v>
      </c>
      <c r="C102" s="905" t="s">
        <v>341</v>
      </c>
      <c r="D102" s="905"/>
      <c r="E102" s="905" t="s">
        <v>177</v>
      </c>
      <c r="F102" s="905" t="s">
        <v>188</v>
      </c>
      <c r="G102" s="905" t="s">
        <v>342</v>
      </c>
      <c r="H102" s="922"/>
    </row>
    <row r="103" spans="1:8" ht="39.950000000000003" hidden="1" customHeight="1">
      <c r="A103" s="1087" t="s">
        <v>158</v>
      </c>
      <c r="B103" s="905" t="s">
        <v>340</v>
      </c>
      <c r="C103" s="905" t="s">
        <v>341</v>
      </c>
      <c r="D103" s="905"/>
      <c r="E103" s="905" t="s">
        <v>288</v>
      </c>
      <c r="F103" s="905" t="s">
        <v>188</v>
      </c>
      <c r="G103" s="905" t="s">
        <v>342</v>
      </c>
      <c r="H103" s="922"/>
    </row>
    <row r="104" spans="1:8" ht="39.950000000000003" hidden="1" customHeight="1">
      <c r="A104" s="1087" t="s">
        <v>169</v>
      </c>
      <c r="B104" s="905" t="s">
        <v>343</v>
      </c>
      <c r="C104" s="905" t="s">
        <v>344</v>
      </c>
      <c r="D104" s="905"/>
      <c r="E104" s="905" t="s">
        <v>287</v>
      </c>
      <c r="F104" s="905" t="s">
        <v>265</v>
      </c>
      <c r="G104" s="905" t="s">
        <v>345</v>
      </c>
      <c r="H104" s="905"/>
    </row>
    <row r="105" spans="1:8" ht="39.950000000000003" hidden="1" customHeight="1">
      <c r="A105" s="1087" t="s">
        <v>169</v>
      </c>
      <c r="B105" s="905" t="s">
        <v>346</v>
      </c>
      <c r="C105" s="905" t="s">
        <v>347</v>
      </c>
      <c r="D105" s="905"/>
      <c r="E105" s="905" t="s">
        <v>193</v>
      </c>
      <c r="F105" s="905" t="s">
        <v>265</v>
      </c>
      <c r="G105" s="905" t="s">
        <v>348</v>
      </c>
      <c r="H105" s="905"/>
    </row>
    <row r="106" spans="1:8" ht="39.950000000000003" hidden="1" customHeight="1">
      <c r="A106" s="1087" t="s">
        <v>123</v>
      </c>
      <c r="B106" s="905" t="s">
        <v>329</v>
      </c>
      <c r="C106" s="905" t="s">
        <v>330</v>
      </c>
      <c r="D106" s="905"/>
      <c r="E106" s="905" t="s">
        <v>269</v>
      </c>
      <c r="F106" s="905" t="s">
        <v>213</v>
      </c>
      <c r="G106" s="906" t="s">
        <v>331</v>
      </c>
      <c r="H106" s="907"/>
    </row>
    <row r="107" spans="1:8" ht="39.950000000000003" hidden="1" customHeight="1">
      <c r="A107" s="1087" t="s">
        <v>123</v>
      </c>
      <c r="B107" s="923" t="s">
        <v>170</v>
      </c>
      <c r="C107" s="923" t="s">
        <v>171</v>
      </c>
      <c r="D107" s="923"/>
      <c r="E107" s="923" t="s">
        <v>175</v>
      </c>
      <c r="F107" s="923" t="s">
        <v>173</v>
      </c>
      <c r="G107" s="922" t="s">
        <v>174</v>
      </c>
      <c r="H107" s="922"/>
    </row>
    <row r="108" spans="1:8" ht="39.950000000000003" hidden="1" customHeight="1">
      <c r="A108" s="1087" t="s">
        <v>123</v>
      </c>
      <c r="B108" s="923" t="s">
        <v>190</v>
      </c>
      <c r="C108" s="923" t="s">
        <v>191</v>
      </c>
      <c r="D108" s="923"/>
      <c r="E108" s="923" t="s">
        <v>193</v>
      </c>
      <c r="F108" s="923" t="s">
        <v>188</v>
      </c>
      <c r="G108" s="922" t="s">
        <v>194</v>
      </c>
      <c r="H108" s="923"/>
    </row>
    <row r="109" spans="1:8" ht="39.950000000000003" hidden="1" customHeight="1">
      <c r="A109" s="1087" t="s">
        <v>123</v>
      </c>
      <c r="B109" s="923" t="s">
        <v>232</v>
      </c>
      <c r="C109" s="923" t="s">
        <v>233</v>
      </c>
      <c r="D109" s="923"/>
      <c r="E109" s="923" t="s">
        <v>234</v>
      </c>
      <c r="F109" s="923" t="s">
        <v>173</v>
      </c>
      <c r="G109" s="922" t="s">
        <v>235</v>
      </c>
      <c r="H109" s="922"/>
    </row>
    <row r="110" spans="1:8" ht="39.950000000000003" hidden="1" customHeight="1">
      <c r="A110" s="1087" t="s">
        <v>123</v>
      </c>
      <c r="B110" s="905" t="s">
        <v>318</v>
      </c>
      <c r="C110" s="905" t="s">
        <v>319</v>
      </c>
      <c r="D110" s="905"/>
      <c r="E110" s="905" t="s">
        <v>287</v>
      </c>
      <c r="F110" s="905" t="s">
        <v>188</v>
      </c>
      <c r="G110" s="906" t="s">
        <v>321</v>
      </c>
      <c r="H110" s="907"/>
    </row>
    <row r="111" spans="1:8" ht="39.950000000000003" hidden="1" customHeight="1">
      <c r="A111" s="1087" t="s">
        <v>123</v>
      </c>
      <c r="B111" s="923" t="s">
        <v>284</v>
      </c>
      <c r="C111" s="923" t="s">
        <v>285</v>
      </c>
      <c r="D111" s="923"/>
      <c r="E111" s="923" t="s">
        <v>288</v>
      </c>
      <c r="F111" s="923" t="s">
        <v>188</v>
      </c>
      <c r="G111" s="922" t="s">
        <v>286</v>
      </c>
      <c r="H111" s="922"/>
    </row>
    <row r="112" spans="1:8" ht="39.950000000000003" hidden="1" customHeight="1">
      <c r="A112" s="1087" t="s">
        <v>123</v>
      </c>
      <c r="B112" s="923" t="s">
        <v>185</v>
      </c>
      <c r="C112" s="923" t="s">
        <v>186</v>
      </c>
      <c r="D112" s="923"/>
      <c r="E112" s="923" t="s">
        <v>187</v>
      </c>
      <c r="F112" s="923" t="s">
        <v>188</v>
      </c>
      <c r="G112" s="922" t="s">
        <v>349</v>
      </c>
      <c r="H112" s="923"/>
    </row>
    <row r="113" spans="1:8" ht="39.950000000000003" hidden="1" customHeight="1">
      <c r="A113" s="1087" t="s">
        <v>127</v>
      </c>
      <c r="B113" s="905" t="s">
        <v>350</v>
      </c>
      <c r="C113" s="905" t="s">
        <v>351</v>
      </c>
      <c r="D113" s="905" t="s">
        <v>247</v>
      </c>
      <c r="E113" s="905" t="s">
        <v>248</v>
      </c>
      <c r="F113" s="905" t="s">
        <v>243</v>
      </c>
      <c r="G113" s="906" t="s">
        <v>249</v>
      </c>
      <c r="H113" s="905" t="s">
        <v>250</v>
      </c>
    </row>
  </sheetData>
  <autoFilter ref="A18:H113" xr:uid="{BA772803-AF23-4AC5-8172-99BB41D315D9}">
    <filterColumn colId="1">
      <filters>
        <filter val="SURABAYA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8" location="DOLPHIN!Print_Area" display="DOLPHIN" xr:uid="{74AFFC0F-9A4F-4ABF-89A2-99EFE2A56AE8}"/>
    <hyperlink ref="A90" location="DOLPHIN!Print_Area" display="DOLPHIN" xr:uid="{6927551A-7A85-4502-955F-5F85C30695C2}"/>
    <hyperlink ref="A43" location="DOLPHIN!Print_Area" display="DOLPHIN" xr:uid="{FE0713EF-C397-485B-AD8E-289053497113}"/>
    <hyperlink ref="A74" location="DOLPHIN!Print_Area" display="DOLPHIN" xr:uid="{F3EB8B6E-157E-4216-85C1-71649942E60A}"/>
    <hyperlink ref="A45" location="'ORCHID '!Print_Area" display="ORCHID" xr:uid="{4E14FF4E-EF9A-4F57-864D-0A973F33169D}"/>
    <hyperlink ref="A50" location="PERTIWI!Print_Area" display="PERTIWI" xr:uid="{A619B0EF-F51F-4486-90CC-2872A1A81129}"/>
    <hyperlink ref="A68" location="PERTIWI!Print_Area" display="PERTIWI" xr:uid="{6834ED17-D3D9-4D5B-B024-63D3507028D7}"/>
    <hyperlink ref="A31" location="PERTIWI!Print_Area" display="PERTIWI" xr:uid="{57926299-1D2C-4243-9367-1F7914DA5E4A}"/>
    <hyperlink ref="A38" location="PERTIWI!Print_Area" display="PERTIWI" xr:uid="{FB6CBA44-A6E0-4898-8D04-BF2121A0CC6A}"/>
    <hyperlink ref="A98" location="PERTIWI!Print_Area" display="PERTIWI" xr:uid="{42432E82-C5A3-4861-A47E-BF053D324F5B}"/>
    <hyperlink ref="A48" location="PERTIWI!Print_Area" display="PERTIWI" xr:uid="{3F0372C0-7C37-4220-8ABD-FA6D9BFC95CE}"/>
    <hyperlink ref="A75" location="PERTIWI!Print_Area" display="PERTIWI" xr:uid="{315F5AF3-9992-4D4F-8BCD-0AEBC078B199}"/>
    <hyperlink ref="A71" location="SEAGULL!A1" display="SEAGULL" xr:uid="{997B4EEA-F380-49F7-AEAE-2B80E3836E46}"/>
    <hyperlink ref="A81" location="SEAGULL!A1" display="SEAGULL" xr:uid="{33B99C71-741B-412E-B18D-F7928AF0D33E}"/>
    <hyperlink ref="A89" location="SEAHORSE!A1" display="SEAHORSE" xr:uid="{BA5596BE-A25E-4A71-968C-F12C2153D81E}"/>
    <hyperlink ref="A51" location="SEAHORSE!A1" display="SEAHORSE" xr:uid="{0B79851F-AE40-4D5A-A034-A824D661A7F4}"/>
    <hyperlink ref="A91" location="SEAHORSE!A1" display="SEAHORSE" xr:uid="{5FA2A586-3262-44EF-8DDC-19661977CB3B}"/>
    <hyperlink ref="A79" location="SEAHORSE!A1" display="SEAHORSE" xr:uid="{ADB42C41-A351-496B-BC1B-9443858F3CCA}"/>
    <hyperlink ref="A63" location="SEAHORSE!A1" display="SEAHORSE" xr:uid="{16760568-0A89-46F3-9C1E-825A81DD4C2D}"/>
    <hyperlink ref="A35" location="SHAPLA!A1" display="SHAPLA" xr:uid="{943EFEDF-964D-433B-9BAB-6CA7C385F5F2}"/>
    <hyperlink ref="A87" location="SHAPLA!A1" display="SHAPLA" xr:uid="{C86B09FE-EB91-42A5-A821-EA6ABB362C27}"/>
    <hyperlink ref="A55" location="'THAI EXPRESS'!A1" display="THAI EXPRESS" xr:uid="{077FDF2D-BBAF-47E7-9553-EFD0F669954D}"/>
    <hyperlink ref="A72" location="'JADE EAST'!A1" display="JADE EAST**" xr:uid="{BD83F988-11EE-4CCF-8C34-7676FA00DBB6}"/>
    <hyperlink ref="A86" location="'TIGER EAST'!A1" display="TIGER EAST" xr:uid="{68B172F2-1485-43DF-9D0F-513B5F9C9C19}"/>
    <hyperlink ref="A33" location="'TIGER EAST'!A1" display="TIGER EAST" xr:uid="{4256AFA5-96F6-407D-A4BD-7FD7C8F6C9E2}"/>
    <hyperlink ref="A82" location="'TIGER EAST'!A1" display="TIGER EAST" xr:uid="{BDC1E0C6-DB37-4391-92AC-BF8AC4F46D5C}"/>
    <hyperlink ref="A67" location="PERTIWI!Print_Area" display="PERTIWI" xr:uid="{0465B633-FB0B-4E13-8013-589E934CEF38}"/>
    <hyperlink ref="A20" location="'THAI EXPRESS'!A1" display="THAI EXPRESS" xr:uid="{9C77D43D-6073-4A23-993B-F52200455842}"/>
    <hyperlink ref="A21" location="'THAI EXPRESS'!A1" display="THAI EXPRESS" xr:uid="{E8F7A3D8-3BEC-4216-ABBF-C50D88853F4B}"/>
    <hyperlink ref="A22" location="'THAI EXPRESS'!A1" display="THAI EXPRESS" xr:uid="{84C2DE6B-B7B9-4C38-9356-B61A1AEE2A63}"/>
    <hyperlink ref="A23" location="'THAI EXPRESS'!A1" display="THAI EXPRESS" xr:uid="{8C456515-BE6A-4CD4-808F-308866AC9936}"/>
    <hyperlink ref="A24" location="'THAI EXPRESS'!A1" display="THAI EXPRESS" xr:uid="{91F9B95B-FF0B-4F11-9072-9087FF08FA85}"/>
    <hyperlink ref="A25" location="'THAI EXPRESS'!A1" display="THAI EXPRESS" xr:uid="{75935DAD-BA41-4BAD-8AE1-7952E866AA42}"/>
    <hyperlink ref="A26" location="'THAI EXPRESS'!A1" display="THAI EXPRESS" xr:uid="{5435C92F-8CBB-44B5-812C-7847D7A68AC4}"/>
    <hyperlink ref="A62" location="PERTIWI!Print_Area" display="PERTIWI" xr:uid="{BA216C70-E2CD-4CCD-B77E-141BF09DFD2F}"/>
    <hyperlink ref="A27" location="'BAYAN KO'!A1" display="NEW ORIGAMI" xr:uid="{49501CDF-6956-45C9-8AE4-0AECE4581FB6}"/>
    <hyperlink ref="A40" location="'BAYAN KO'!A1" display="NEW ORIGAMI" xr:uid="{96433EA8-E9BB-4C78-8C5A-7D201345DB43}"/>
    <hyperlink ref="A44" location="'BAYAN KO'!A1" display="NEW ORIGAMI" xr:uid="{9C0C466F-43EC-41FD-B1FC-0FA628EEDB9D}"/>
    <hyperlink ref="A85" location="'BAYAN KO'!A1" display="NEW ORIGAMI" xr:uid="{E98FFF46-B846-4D8E-B612-F60A62323BA9}"/>
    <hyperlink ref="A103" location="'BAYAN KO'!A1" display="NEW ORIGAMI" xr:uid="{B7F60EE4-8406-496D-B6B3-D276F2CB1FC0}"/>
    <hyperlink ref="A49" location="'BAYAN KO'!A1" display="NEW ORIGAMI" xr:uid="{28ADDB83-472F-4A58-810A-BFA6AB9ECCC7}"/>
    <hyperlink ref="A34" location="BENGAL!A1" display="BAYAN KO" xr:uid="{9FFEBF44-A0C8-4852-8AF9-725DC9EAED1B}"/>
    <hyperlink ref="A64" location="BENGAL!A1" display="BAYAN KO" xr:uid="{54861495-9CEA-4967-A43C-FF013F41CB54}"/>
    <hyperlink ref="A73" location="BENGAL!A1" display="BAYAN KO" xr:uid="{81732089-B8B4-457A-A064-A6A2A684E7DE}"/>
    <hyperlink ref="A80" location="BENGAL!A1" display="BAYAN KO" xr:uid="{E98A6868-2BD0-4C67-8803-95B0224C96CB}"/>
    <hyperlink ref="A29" location="BURMA!A1" display="BENGAL" xr:uid="{7B731AC8-93CF-4869-89B2-88AD9658EB3E}"/>
    <hyperlink ref="A101" location="BURMA!A1" display="BENGAL" xr:uid="{0916C518-32AB-4991-B1BB-4BB24350905F}"/>
    <hyperlink ref="A97" location="'GOLDEN HORN'!A1" display="SEAGULL" xr:uid="{6635A583-81B0-42B8-A6C6-C7D6F864B162}"/>
    <hyperlink ref="A47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7" location="PERTIWI!Print_Area" display="PERTIWI" xr:uid="{46D6ECCD-D0FB-4D6F-80EF-2778E779DC92}"/>
    <hyperlink ref="A88" location="SEAGULL!A1" display="SEAGULL" xr:uid="{6F22E157-ED44-474B-9872-7642A3334037}"/>
    <hyperlink ref="A92" location="PERTIWI!Print_Area" display="PERTIWI" xr:uid="{B84E137A-4844-439D-A1B8-E1DB30F1C531}"/>
    <hyperlink ref="A36" location="PERTIWI!Print_Area" display="PERTIWI" xr:uid="{9DB6DA8F-DAFE-4862-A01D-73C854189AF7}"/>
    <hyperlink ref="A61" location="SHAPLA!A1" display="SHAPLA" xr:uid="{A5884665-B800-4C01-93DB-4A16A2F45607}"/>
    <hyperlink ref="A30" location="ORIGAMI!A1" display="NEW ORIGAMI" xr:uid="{4579B77B-7DD3-44D2-BF80-93F6B295369E}"/>
    <hyperlink ref="A32" location="DOLPHIN!Print_Area" display="DOLPHIN" xr:uid="{AEE5A9F5-CD9D-4CA2-BD34-9EBE76DD5907}"/>
    <hyperlink ref="A95" location="PERTIWI!Print_Area" display="PERTIWI" xr:uid="{CC65C831-BE4D-48E1-8ACD-3E0EC16B60E5}"/>
    <hyperlink ref="A59" location="SEAGULL!A1" display="SEAGULL" xr:uid="{C1F2AF4A-9582-41D9-8807-BA63EC51EF1F}"/>
    <hyperlink ref="A99" location="SEAHORSE!A1" display="SEAHORSE" xr:uid="{5114E67A-77D4-41A4-8104-D33586F81729}"/>
    <hyperlink ref="A58" location="'BAYAN KO'!A1" display="NEW ORIGAMI" xr:uid="{2C7E7484-AA32-4F53-A97D-801824F86D94}"/>
    <hyperlink ref="A53" location="ORIGAMI!A1" display="NEW ORIGAMI" xr:uid="{6BFAC5CD-6B66-4CD5-A69B-6D97976D81D9}"/>
    <hyperlink ref="A60" location="ORIGAMI!A1" display="NEW ORIGAMI" xr:uid="{619BA209-EA64-4A8C-AC89-A201956FAA1A}"/>
    <hyperlink ref="A93" location="ORIGAMI!A1" display="NEW ORIGAMI" xr:uid="{8F82E69C-ECBB-407C-99DE-BAACA68F85D7}"/>
    <hyperlink ref="A96" location="ORIGAMI!A1" display="NEW ORIGAMI" xr:uid="{B4D70C33-7C9E-4ABA-BE9F-CFC1DB7A6197}"/>
    <hyperlink ref="A104" location="ORIGAMI!A1" display="NEW ORIGAMI" xr:uid="{3802E718-3D23-44D1-84E7-1BAD300BE984}"/>
    <hyperlink ref="A105" location="ORIGAMI!A1" display="NEW ORIGAMI" xr:uid="{1E0DB699-861A-40A3-93AA-812F84EE0989}"/>
    <hyperlink ref="A54" location="SEAHORSE!A1" display="SEAHORSE" xr:uid="{04E68087-C126-4BDD-94E7-AD22B8973F1B}"/>
    <hyperlink ref="A100" location="'TIGER EAST'!A1" display="TIGER EAST" xr:uid="{CFDFA13E-4B19-4F5A-AA67-843A502D7B3D}"/>
    <hyperlink ref="A37" location="'TIGER EAST'!A1" display="TIGER EAST" xr:uid="{AFE9AA42-CF86-41BC-8EDE-FC666494DC07}"/>
    <hyperlink ref="A94" location="'TIGER EAST'!A1" display="TIGER EAST" xr:uid="{73C9926C-B5EE-4B37-8A2F-402CB74FB785}"/>
    <hyperlink ref="A66" location="'TIGER EAST'!A1" display="TIGER EAST" xr:uid="{70D87B66-CF1A-49FE-ABE4-7A68B7E6C8F2}"/>
    <hyperlink ref="A46" location="SHAPLA!A1" display="SHAPLA" xr:uid="{4AEA937F-FD73-4051-9013-26DDFDE79A77}"/>
    <hyperlink ref="A52" location="SHAPLA!A1" display="SHAPLA" xr:uid="{9A5B39C8-5137-49FB-8338-C28A2C1A95B0}"/>
    <hyperlink ref="A65" location="SEAGULL!A1" display="SEAGULL" xr:uid="{471DA5CD-B1FA-470F-83D1-A6AED7224528}"/>
    <hyperlink ref="A56" location="'THAI EXPRESS'!A1" display="THAI EXPRESS" xr:uid="{49FEDA62-4816-4878-82DD-0D032C910B87}"/>
    <hyperlink ref="A28" location="BURMA!A1" display="BENGAL" xr:uid="{2851E17B-5A77-4728-B95B-78A2BA072399}"/>
    <hyperlink ref="A42" location="'ORCHID '!Print_Area" display="ORCHID" xr:uid="{D40C3B45-70DC-4EBC-93D6-A8938F19F8FB}"/>
    <hyperlink ref="A57" location="'ORCHID '!Print_Area" display="ORCHID" xr:uid="{CFBB1B76-4716-4B8F-BD56-A18E252ABB25}"/>
    <hyperlink ref="A69" location="'ORCHID '!Print_Area" display="ORCHID" xr:uid="{29914458-16DC-4EB3-8E1F-2075D2963E6D}"/>
    <hyperlink ref="A70" location="'ORCHID '!Print_Area" display="ORCHID" xr:uid="{1EAC89DC-8141-448E-94D6-44F7C918B2AF}"/>
    <hyperlink ref="A76" location="'ORCHID '!Print_Area" display="ORCHID" xr:uid="{63821C25-D4C0-4F7B-95BD-3AF3EF97B896}"/>
    <hyperlink ref="A83:A84" location="'ORCHID '!Print_Area" display="ORCHID" xr:uid="{F867AB45-347F-4329-8B1D-B9FB350A5841}"/>
    <hyperlink ref="A102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9" location="SAMBAR!Print_Area" display="SAMBAR" xr:uid="{A2B025E3-F920-4A1E-9BD8-E7062E1CF0E0}"/>
    <hyperlink ref="A41" location="SAMBAR!Print_Area" display="SAMBAR" xr:uid="{1D1E0CD9-2B9D-4561-91F2-7E87C79D4058}"/>
    <hyperlink ref="A106" location="SAMBAR!Print_Area" display="SAMBAR" xr:uid="{DE00230D-10F6-474D-BA6A-E9FED12C6A43}"/>
    <hyperlink ref="A107:A112" location="SAMBAR!Print_Area" display="SAMBAR" xr:uid="{A02E923C-0D3B-46DC-97EE-919C7E8712F2}"/>
    <hyperlink ref="A113" location="SEAHORSE!A1" display="SEAHORSE" xr:uid="{8305670C-C840-470F-8D25-6E5CADC42FD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29"/>
  <sheetViews>
    <sheetView showGridLines="0" zoomScaleNormal="100" zoomScaleSheetLayoutView="75" workbookViewId="0">
      <selection activeCell="C115" sqref="C115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210" t="s">
        <v>116</v>
      </c>
      <c r="C2" s="1210"/>
      <c r="D2" s="1210"/>
      <c r="E2" s="1210"/>
      <c r="F2" s="1210"/>
      <c r="G2" s="121"/>
      <c r="H2" s="956" t="s">
        <v>352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30" t="s">
        <v>129</v>
      </c>
      <c r="C4" s="1231"/>
      <c r="D4" s="1231"/>
      <c r="E4" s="1231"/>
      <c r="F4" s="1232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205" t="s">
        <v>125</v>
      </c>
      <c r="C7" s="1215"/>
      <c r="D7" s="1207" t="s">
        <v>355</v>
      </c>
      <c r="E7" s="941" t="s">
        <v>1677</v>
      </c>
      <c r="F7" s="1207" t="s">
        <v>1678</v>
      </c>
      <c r="G7" s="1245" t="s">
        <v>358</v>
      </c>
      <c r="H7" s="1207" t="s">
        <v>1677</v>
      </c>
      <c r="I7" s="1207" t="s">
        <v>2694</v>
      </c>
      <c r="J7" s="764"/>
      <c r="K7" s="952" t="s">
        <v>2695</v>
      </c>
    </row>
    <row r="8" spans="1:11" s="14" customFormat="1" ht="35.25" customHeight="1">
      <c r="A8" s="805"/>
      <c r="B8" s="944" t="s">
        <v>357</v>
      </c>
      <c r="C8" s="944" t="s">
        <v>358</v>
      </c>
      <c r="D8" s="1208"/>
      <c r="E8" s="940" t="s">
        <v>175</v>
      </c>
      <c r="F8" s="1208"/>
      <c r="G8" s="1246"/>
      <c r="H8" s="1208"/>
      <c r="I8" s="1208"/>
      <c r="J8" s="764"/>
      <c r="K8" s="1047" t="s">
        <v>2696</v>
      </c>
    </row>
    <row r="9" spans="1:11" s="14" customFormat="1" ht="18.75" hidden="1" customHeight="1">
      <c r="A9" s="805"/>
      <c r="B9" s="630" t="s">
        <v>1701</v>
      </c>
      <c r="C9" s="630" t="s">
        <v>2697</v>
      </c>
      <c r="D9" s="809">
        <v>45301</v>
      </c>
      <c r="E9" s="758">
        <f t="shared" ref="E9" si="0">D9+9</f>
        <v>45310</v>
      </c>
      <c r="F9" s="812" t="s">
        <v>753</v>
      </c>
      <c r="G9" s="758" t="s">
        <v>2698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2699</v>
      </c>
      <c r="C10" s="630" t="s">
        <v>2700</v>
      </c>
      <c r="D10" s="809">
        <v>45305</v>
      </c>
      <c r="E10" s="758">
        <f t="shared" ref="E10" si="2">D10+9</f>
        <v>45314</v>
      </c>
      <c r="F10" s="812" t="s">
        <v>730</v>
      </c>
      <c r="G10" s="758" t="s">
        <v>730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1682</v>
      </c>
      <c r="C11" s="630" t="s">
        <v>1683</v>
      </c>
      <c r="D11" s="809">
        <v>45308</v>
      </c>
      <c r="E11" s="758">
        <f t="shared" ref="E11:E13" si="5">D11+9</f>
        <v>45317</v>
      </c>
      <c r="F11" s="812" t="s">
        <v>730</v>
      </c>
      <c r="G11" s="758" t="s">
        <v>2701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2702</v>
      </c>
      <c r="C12" s="630" t="s">
        <v>1687</v>
      </c>
      <c r="D12" s="809">
        <v>45319</v>
      </c>
      <c r="E12" s="758">
        <f t="shared" si="5"/>
        <v>45328</v>
      </c>
      <c r="F12" s="812" t="s">
        <v>764</v>
      </c>
      <c r="G12" s="758" t="s">
        <v>2703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2704</v>
      </c>
      <c r="C13" s="630" t="s">
        <v>1691</v>
      </c>
      <c r="D13" s="809">
        <v>45322</v>
      </c>
      <c r="E13" s="758">
        <f t="shared" si="5"/>
        <v>45331</v>
      </c>
      <c r="F13" s="812" t="s">
        <v>753</v>
      </c>
      <c r="G13" s="758" t="s">
        <v>2705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1694</v>
      </c>
      <c r="C14" s="630" t="s">
        <v>1695</v>
      </c>
      <c r="D14" s="809">
        <v>45330</v>
      </c>
      <c r="E14" s="758">
        <f t="shared" ref="E14:E15" si="7">D14+9</f>
        <v>45339</v>
      </c>
      <c r="F14" s="812" t="s">
        <v>764</v>
      </c>
      <c r="G14" s="758" t="s">
        <v>2706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1697</v>
      </c>
      <c r="C15" s="630" t="s">
        <v>1698</v>
      </c>
      <c r="D15" s="809">
        <v>45342</v>
      </c>
      <c r="E15" s="758">
        <f t="shared" si="7"/>
        <v>45351</v>
      </c>
      <c r="F15" s="812" t="s">
        <v>753</v>
      </c>
      <c r="G15" s="758" t="s">
        <v>2707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1701</v>
      </c>
      <c r="C16" s="630" t="s">
        <v>1702</v>
      </c>
      <c r="D16" s="809">
        <v>45343</v>
      </c>
      <c r="E16" s="758">
        <f t="shared" ref="E16" si="8">D16+9</f>
        <v>45352</v>
      </c>
      <c r="F16" s="812" t="s">
        <v>764</v>
      </c>
      <c r="G16" s="758" t="s">
        <v>2708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1705</v>
      </c>
      <c r="C17" s="630" t="s">
        <v>1706</v>
      </c>
      <c r="D17" s="809">
        <f t="shared" ref="D17" si="9">D16+7</f>
        <v>45350</v>
      </c>
      <c r="E17" s="758">
        <f>D17+9</f>
        <v>45359</v>
      </c>
      <c r="F17" s="812" t="s">
        <v>753</v>
      </c>
      <c r="G17" s="758" t="s">
        <v>2709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1682</v>
      </c>
      <c r="C18" s="630" t="s">
        <v>1708</v>
      </c>
      <c r="D18" s="809">
        <v>45357</v>
      </c>
      <c r="E18" s="758">
        <f>D18+9</f>
        <v>45366</v>
      </c>
      <c r="F18" s="812" t="s">
        <v>764</v>
      </c>
      <c r="G18" s="758" t="s">
        <v>2710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2455</v>
      </c>
      <c r="B19" s="868" t="s">
        <v>391</v>
      </c>
      <c r="C19" s="630" t="s">
        <v>1710</v>
      </c>
      <c r="D19" s="809">
        <v>45373</v>
      </c>
      <c r="E19" s="864" t="s">
        <v>391</v>
      </c>
      <c r="F19" s="812" t="s">
        <v>764</v>
      </c>
      <c r="G19" s="758" t="s">
        <v>2711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1694</v>
      </c>
      <c r="C20" s="979" t="s">
        <v>1712</v>
      </c>
      <c r="D20" s="979">
        <v>45379</v>
      </c>
      <c r="E20" s="758">
        <f t="shared" ref="E20:E21" si="10">D20+9</f>
        <v>45388</v>
      </c>
      <c r="F20" s="812" t="s">
        <v>764</v>
      </c>
      <c r="G20" s="758" t="s">
        <v>2712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1686</v>
      </c>
      <c r="C21" s="979" t="s">
        <v>1715</v>
      </c>
      <c r="D21" s="979">
        <v>45380</v>
      </c>
      <c r="E21" s="758">
        <f t="shared" si="10"/>
        <v>45389</v>
      </c>
      <c r="F21" s="812" t="s">
        <v>764</v>
      </c>
      <c r="G21" s="758" t="s">
        <v>2712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1701</v>
      </c>
      <c r="C22" s="979" t="s">
        <v>1717</v>
      </c>
      <c r="D22" s="979">
        <v>45385</v>
      </c>
      <c r="E22" s="758">
        <f t="shared" ref="E22:E27" si="12">D22+9</f>
        <v>45394</v>
      </c>
      <c r="F22" s="812" t="s">
        <v>764</v>
      </c>
      <c r="G22" s="758" t="s">
        <v>2712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1705</v>
      </c>
      <c r="C23" s="979" t="s">
        <v>1729</v>
      </c>
      <c r="D23" s="979">
        <v>45393</v>
      </c>
      <c r="E23" s="758">
        <f t="shared" si="12"/>
        <v>45402</v>
      </c>
      <c r="F23" s="812" t="s">
        <v>753</v>
      </c>
      <c r="G23" s="758" t="s">
        <v>2713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2714</v>
      </c>
      <c r="B24" s="936" t="s">
        <v>391</v>
      </c>
      <c r="C24" s="974" t="s">
        <v>1731</v>
      </c>
      <c r="D24" s="910">
        <v>45399</v>
      </c>
      <c r="E24" s="853">
        <f t="shared" si="12"/>
        <v>45408</v>
      </c>
      <c r="F24" s="999" t="s">
        <v>753</v>
      </c>
      <c r="G24" s="853" t="s">
        <v>2715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1714</v>
      </c>
      <c r="C25" s="974" t="s">
        <v>1733</v>
      </c>
      <c r="D25" s="974">
        <v>45415</v>
      </c>
      <c r="E25" s="758">
        <f t="shared" si="12"/>
        <v>45424</v>
      </c>
      <c r="F25" s="812" t="s">
        <v>753</v>
      </c>
      <c r="G25" s="758" t="s">
        <v>2716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1694</v>
      </c>
      <c r="C26" s="974" t="s">
        <v>2717</v>
      </c>
      <c r="D26" s="974">
        <v>45419</v>
      </c>
      <c r="E26" s="758">
        <f t="shared" si="12"/>
        <v>45428</v>
      </c>
      <c r="F26" s="812" t="s">
        <v>753</v>
      </c>
      <c r="G26" s="758" t="s">
        <v>2718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1686</v>
      </c>
      <c r="B27" s="975" t="s">
        <v>415</v>
      </c>
      <c r="C27" s="979" t="s">
        <v>2719</v>
      </c>
      <c r="D27" s="910">
        <v>45424</v>
      </c>
      <c r="E27" s="800">
        <f t="shared" si="12"/>
        <v>45433</v>
      </c>
      <c r="F27" s="1051" t="s">
        <v>764</v>
      </c>
      <c r="G27" s="800" t="s">
        <v>2720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1701</v>
      </c>
      <c r="C28" s="974" t="s">
        <v>2721</v>
      </c>
      <c r="D28" s="974">
        <v>45429</v>
      </c>
      <c r="E28" s="758">
        <f t="shared" ref="E28:E31" si="15">D28+9</f>
        <v>45438</v>
      </c>
      <c r="F28" s="812" t="s">
        <v>764</v>
      </c>
      <c r="G28" s="758" t="s">
        <v>2718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1705</v>
      </c>
      <c r="C29" s="979" t="s">
        <v>2722</v>
      </c>
      <c r="D29" s="974">
        <v>45440</v>
      </c>
      <c r="E29" s="758">
        <f t="shared" si="15"/>
        <v>45449</v>
      </c>
      <c r="F29" s="812" t="s">
        <v>764</v>
      </c>
      <c r="G29" s="758" t="s">
        <v>2723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2493</v>
      </c>
      <c r="C30" s="979" t="s">
        <v>2724</v>
      </c>
      <c r="D30" s="974">
        <v>45451</v>
      </c>
      <c r="E30" s="758">
        <f t="shared" si="15"/>
        <v>45460</v>
      </c>
      <c r="F30" s="812" t="s">
        <v>764</v>
      </c>
      <c r="G30" s="758" t="s">
        <v>2723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1682</v>
      </c>
      <c r="C31" s="979" t="s">
        <v>2725</v>
      </c>
      <c r="D31" s="974">
        <v>45454</v>
      </c>
      <c r="E31" s="758">
        <f t="shared" si="15"/>
        <v>45463</v>
      </c>
      <c r="F31" s="812" t="s">
        <v>753</v>
      </c>
      <c r="G31" s="758" t="s">
        <v>2726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1714</v>
      </c>
      <c r="C32" s="974" t="s">
        <v>2491</v>
      </c>
      <c r="D32" s="974">
        <v>45454</v>
      </c>
      <c r="E32" s="758">
        <f t="shared" ref="E32:E35" si="18">D32+9</f>
        <v>45463</v>
      </c>
      <c r="F32" s="812" t="s">
        <v>764</v>
      </c>
      <c r="G32" s="758" t="s">
        <v>2727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1714</v>
      </c>
      <c r="C33" s="974" t="s">
        <v>2728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1694</v>
      </c>
      <c r="C34" s="979" t="s">
        <v>2729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415</v>
      </c>
      <c r="C35" s="974" t="s">
        <v>2730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1686</v>
      </c>
      <c r="C36" s="979" t="s">
        <v>2603</v>
      </c>
      <c r="D36" s="974">
        <v>45481</v>
      </c>
      <c r="E36" s="758">
        <f t="shared" ref="E36:E37" si="20">D36+9</f>
        <v>45490</v>
      </c>
      <c r="F36" s="812" t="s">
        <v>764</v>
      </c>
      <c r="G36" s="758" t="s">
        <v>2731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2501</v>
      </c>
      <c r="C37" s="979" t="s">
        <v>2604</v>
      </c>
      <c r="D37" s="972" t="s">
        <v>391</v>
      </c>
      <c r="E37" s="800" t="e">
        <f t="shared" si="20"/>
        <v>#VALUE!</v>
      </c>
      <c r="F37" s="1051" t="s">
        <v>764</v>
      </c>
      <c r="G37" s="800" t="s">
        <v>2732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2493</v>
      </c>
      <c r="C38" s="979" t="s">
        <v>2605</v>
      </c>
      <c r="D38" s="974">
        <v>45505</v>
      </c>
      <c r="E38" s="758">
        <f t="shared" ref="E38:E39" si="22">D38+9</f>
        <v>45514</v>
      </c>
      <c r="F38" s="812" t="s">
        <v>764</v>
      </c>
      <c r="G38" s="758" t="s">
        <v>2733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415</v>
      </c>
      <c r="C39" s="979" t="s">
        <v>2607</v>
      </c>
      <c r="D39" s="910">
        <v>45507</v>
      </c>
      <c r="E39" s="800">
        <f t="shared" si="22"/>
        <v>45516</v>
      </c>
      <c r="F39" s="1051" t="s">
        <v>764</v>
      </c>
      <c r="G39" s="800" t="s">
        <v>2732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1714</v>
      </c>
      <c r="C40" s="974" t="s">
        <v>2608</v>
      </c>
      <c r="D40" s="974">
        <v>45507</v>
      </c>
      <c r="E40" s="758">
        <f t="shared" ref="E40:E43" si="23">D40+9</f>
        <v>45516</v>
      </c>
      <c r="F40" s="812" t="s">
        <v>764</v>
      </c>
      <c r="G40" s="758" t="s">
        <v>2733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1694</v>
      </c>
      <c r="C41" s="979" t="s">
        <v>2609</v>
      </c>
      <c r="D41" s="974">
        <v>45512</v>
      </c>
      <c r="E41" s="758">
        <f t="shared" si="23"/>
        <v>45521</v>
      </c>
      <c r="F41" s="812" t="s">
        <v>764</v>
      </c>
      <c r="G41" s="758" t="s">
        <v>2732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1682</v>
      </c>
      <c r="C42" s="979" t="s">
        <v>2610</v>
      </c>
      <c r="D42" s="974">
        <v>45518</v>
      </c>
      <c r="E42" s="758">
        <f t="shared" si="23"/>
        <v>45527</v>
      </c>
      <c r="F42" s="812" t="s">
        <v>365</v>
      </c>
      <c r="G42" s="758" t="s">
        <v>2734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1701</v>
      </c>
      <c r="C43" s="979" t="s">
        <v>2611</v>
      </c>
      <c r="D43" s="974">
        <v>45533</v>
      </c>
      <c r="E43" s="758">
        <f t="shared" si="23"/>
        <v>45542</v>
      </c>
      <c r="F43" s="812" t="s">
        <v>836</v>
      </c>
      <c r="G43" s="758" t="s">
        <v>2735</v>
      </c>
      <c r="H43" s="758">
        <v>45545</v>
      </c>
      <c r="I43" s="758">
        <f t="shared" ref="I43" si="26">H43+7</f>
        <v>45552</v>
      </c>
      <c r="J43" s="764"/>
      <c r="K43" s="878" t="e">
        <f>PERTIWI!L158</f>
        <v>#REF!</v>
      </c>
    </row>
    <row r="44" spans="1:11" s="14" customFormat="1" ht="18.75" hidden="1" customHeight="1">
      <c r="A44" s="805"/>
      <c r="B44" s="979" t="s">
        <v>2501</v>
      </c>
      <c r="C44" s="979" t="s">
        <v>2612</v>
      </c>
      <c r="D44" s="974">
        <v>45540</v>
      </c>
      <c r="E44" s="758">
        <f t="shared" ref="E44:E48" si="27">D44+9</f>
        <v>45549</v>
      </c>
      <c r="F44" s="812" t="s">
        <v>365</v>
      </c>
      <c r="G44" s="758" t="s">
        <v>2736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2503</v>
      </c>
      <c r="C45" s="979" t="s">
        <v>2613</v>
      </c>
      <c r="D45" s="974">
        <v>45545</v>
      </c>
      <c r="E45" s="758">
        <f t="shared" si="27"/>
        <v>45554</v>
      </c>
      <c r="F45" s="812" t="s">
        <v>365</v>
      </c>
      <c r="G45" s="758" t="s">
        <v>2736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1714</v>
      </c>
      <c r="C46" s="974" t="s">
        <v>2614</v>
      </c>
      <c r="D46" s="974">
        <v>45549</v>
      </c>
      <c r="E46" s="758">
        <f t="shared" si="27"/>
        <v>45558</v>
      </c>
      <c r="F46" s="1005" t="s">
        <v>764</v>
      </c>
      <c r="G46" s="758" t="s">
        <v>2737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1705</v>
      </c>
      <c r="C47" s="979" t="s">
        <v>2615</v>
      </c>
      <c r="D47" s="974">
        <v>45557</v>
      </c>
      <c r="E47" s="758">
        <f t="shared" si="27"/>
        <v>45566</v>
      </c>
      <c r="F47" s="1005" t="s">
        <v>365</v>
      </c>
      <c r="G47" s="758" t="s">
        <v>2738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1682</v>
      </c>
      <c r="C48" s="979" t="s">
        <v>2739</v>
      </c>
      <c r="D48" s="974">
        <v>45563</v>
      </c>
      <c r="E48" s="758">
        <f t="shared" si="27"/>
        <v>45572</v>
      </c>
      <c r="F48" s="812" t="s">
        <v>764</v>
      </c>
      <c r="G48" s="758" t="s">
        <v>2740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1842</v>
      </c>
      <c r="C49" s="979" t="s">
        <v>2617</v>
      </c>
      <c r="D49" s="974">
        <v>45571</v>
      </c>
      <c r="E49" s="758">
        <f t="shared" ref="E49:E53" si="31">D49+9</f>
        <v>45580</v>
      </c>
      <c r="F49" s="812" t="s">
        <v>365</v>
      </c>
      <c r="G49" s="758" t="s">
        <v>2741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1701</v>
      </c>
      <c r="C50" s="979" t="s">
        <v>2618</v>
      </c>
      <c r="D50" s="974">
        <v>45578</v>
      </c>
      <c r="E50" s="758">
        <f t="shared" si="31"/>
        <v>45587</v>
      </c>
      <c r="F50" s="812" t="s">
        <v>365</v>
      </c>
      <c r="G50" s="758" t="s">
        <v>2741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2501</v>
      </c>
      <c r="C51" s="979" t="s">
        <v>2619</v>
      </c>
      <c r="D51" s="974">
        <v>45580</v>
      </c>
      <c r="E51" s="758">
        <f t="shared" si="31"/>
        <v>45589</v>
      </c>
      <c r="F51" s="812" t="s">
        <v>365</v>
      </c>
      <c r="G51" s="758" t="s">
        <v>2741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1714</v>
      </c>
      <c r="C52" s="979" t="s">
        <v>2620</v>
      </c>
      <c r="D52" s="974">
        <v>45587</v>
      </c>
      <c r="E52" s="758">
        <f t="shared" si="31"/>
        <v>45596</v>
      </c>
      <c r="F52" s="812" t="s">
        <v>609</v>
      </c>
      <c r="G52" s="758" t="s">
        <v>2742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2386</v>
      </c>
      <c r="C53" s="979" t="s">
        <v>2621</v>
      </c>
      <c r="D53" s="974">
        <v>45595</v>
      </c>
      <c r="E53" s="758">
        <f t="shared" si="31"/>
        <v>45604</v>
      </c>
      <c r="F53" s="812" t="s">
        <v>609</v>
      </c>
      <c r="G53" s="758" t="s">
        <v>2742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1705</v>
      </c>
      <c r="C54" s="979" t="s">
        <v>2622</v>
      </c>
      <c r="D54" s="974">
        <v>45605</v>
      </c>
      <c r="E54" s="758">
        <f t="shared" ref="E54:E56" si="34">D54+9</f>
        <v>45614</v>
      </c>
      <c r="F54" s="812" t="s">
        <v>365</v>
      </c>
      <c r="G54" s="758" t="s">
        <v>2743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1682</v>
      </c>
      <c r="C55" s="979" t="s">
        <v>2623</v>
      </c>
      <c r="D55" s="974">
        <v>45609</v>
      </c>
      <c r="E55" s="758">
        <f t="shared" si="34"/>
        <v>45618</v>
      </c>
      <c r="F55" s="812" t="s">
        <v>365</v>
      </c>
      <c r="G55" s="758" t="s">
        <v>2743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1842</v>
      </c>
      <c r="C56" s="979" t="s">
        <v>2624</v>
      </c>
      <c r="D56" s="974">
        <v>45623</v>
      </c>
      <c r="E56" s="758">
        <f t="shared" si="34"/>
        <v>45632</v>
      </c>
      <c r="F56" s="812" t="s">
        <v>365</v>
      </c>
      <c r="G56" s="758" t="s">
        <v>2744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1701</v>
      </c>
      <c r="C57" s="979" t="s">
        <v>2625</v>
      </c>
      <c r="D57" s="974">
        <v>45625</v>
      </c>
      <c r="E57" s="758">
        <f t="shared" ref="E57:E60" si="37">D57+9</f>
        <v>45634</v>
      </c>
      <c r="F57" s="812" t="s">
        <v>365</v>
      </c>
      <c r="G57" s="758" t="s">
        <v>2744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2518</v>
      </c>
      <c r="C58" s="979" t="s">
        <v>2626</v>
      </c>
      <c r="D58" s="974">
        <v>45633</v>
      </c>
      <c r="E58" s="758">
        <f t="shared" si="37"/>
        <v>45642</v>
      </c>
      <c r="F58" s="812" t="s">
        <v>609</v>
      </c>
      <c r="G58" s="758" t="s">
        <v>2745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2386</v>
      </c>
      <c r="C59" s="979" t="s">
        <v>2627</v>
      </c>
      <c r="D59" s="974">
        <v>45637</v>
      </c>
      <c r="E59" s="758">
        <f t="shared" si="37"/>
        <v>45646</v>
      </c>
      <c r="F59" s="812" t="s">
        <v>753</v>
      </c>
      <c r="G59" s="758" t="s">
        <v>2746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1705</v>
      </c>
      <c r="C60" s="979" t="s">
        <v>2628</v>
      </c>
      <c r="D60" s="974">
        <v>45644</v>
      </c>
      <c r="E60" s="758">
        <f t="shared" si="37"/>
        <v>45653</v>
      </c>
      <c r="F60" s="812" t="s">
        <v>365</v>
      </c>
      <c r="G60" s="758" t="s">
        <v>2747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1682</v>
      </c>
      <c r="C61" s="979" t="s">
        <v>2629</v>
      </c>
      <c r="D61" s="974">
        <v>45651</v>
      </c>
      <c r="E61" s="758">
        <f t="shared" ref="E61:E66" si="39">D61+9</f>
        <v>45660</v>
      </c>
      <c r="F61" s="812" t="s">
        <v>609</v>
      </c>
      <c r="G61" s="758" t="s">
        <v>2748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1842</v>
      </c>
      <c r="C62" s="979" t="s">
        <v>2630</v>
      </c>
      <c r="D62" s="974">
        <v>45668</v>
      </c>
      <c r="E62" s="758">
        <f t="shared" si="39"/>
        <v>45677</v>
      </c>
      <c r="F62" s="812" t="s">
        <v>365</v>
      </c>
      <c r="G62" s="758" t="s">
        <v>2749</v>
      </c>
      <c r="H62" s="758">
        <v>45684</v>
      </c>
      <c r="I62" s="758">
        <f t="shared" si="38"/>
        <v>45694</v>
      </c>
      <c r="J62" s="764"/>
      <c r="K62" s="758">
        <f>PERTIWI!L177</f>
        <v>45669</v>
      </c>
    </row>
    <row r="63" spans="1:11" s="14" customFormat="1" ht="18.75" hidden="1" customHeight="1">
      <c r="A63" s="805"/>
      <c r="B63" s="979" t="s">
        <v>1701</v>
      </c>
      <c r="C63" s="979" t="s">
        <v>2631</v>
      </c>
      <c r="D63" s="974">
        <v>45670</v>
      </c>
      <c r="E63" s="758">
        <f t="shared" si="39"/>
        <v>45679</v>
      </c>
      <c r="F63" s="812" t="s">
        <v>365</v>
      </c>
      <c r="G63" s="758" t="s">
        <v>2749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2518</v>
      </c>
      <c r="C64" s="979" t="s">
        <v>2632</v>
      </c>
      <c r="D64" s="974">
        <v>45678</v>
      </c>
      <c r="E64" s="758">
        <f t="shared" si="39"/>
        <v>45687</v>
      </c>
      <c r="F64" s="812" t="s">
        <v>609</v>
      </c>
      <c r="G64" s="758" t="s">
        <v>2750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2386</v>
      </c>
      <c r="C65" s="979" t="s">
        <v>2633</v>
      </c>
      <c r="D65" s="974">
        <v>45679</v>
      </c>
      <c r="E65" s="758">
        <f t="shared" si="39"/>
        <v>45688</v>
      </c>
      <c r="F65" s="812" t="s">
        <v>609</v>
      </c>
      <c r="G65" s="758" t="s">
        <v>2750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1842</v>
      </c>
      <c r="C66" s="979" t="s">
        <v>2634</v>
      </c>
      <c r="D66" s="974">
        <v>45690</v>
      </c>
      <c r="E66" s="758">
        <f t="shared" si="39"/>
        <v>45699</v>
      </c>
      <c r="F66" s="812" t="s">
        <v>2751</v>
      </c>
      <c r="G66" s="758" t="s">
        <v>2752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1705</v>
      </c>
      <c r="C67" s="979" t="s">
        <v>2635</v>
      </c>
      <c r="D67" s="974">
        <v>45327</v>
      </c>
      <c r="E67" s="758">
        <f t="shared" ref="E67:E68" si="43">D67+9</f>
        <v>45336</v>
      </c>
      <c r="F67" s="812" t="s">
        <v>2751</v>
      </c>
      <c r="G67" s="758" t="s">
        <v>2753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1682</v>
      </c>
      <c r="C68" s="979" t="s">
        <v>2636</v>
      </c>
      <c r="D68" s="974">
        <v>45701</v>
      </c>
      <c r="E68" s="758">
        <f t="shared" si="43"/>
        <v>45710</v>
      </c>
      <c r="F68" s="812" t="s">
        <v>2751</v>
      </c>
      <c r="G68" s="758" t="s">
        <v>2753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2518</v>
      </c>
      <c r="C69" s="979" t="s">
        <v>2637</v>
      </c>
      <c r="D69" s="974">
        <v>45715</v>
      </c>
      <c r="E69" s="809">
        <f>D69+6</f>
        <v>45721</v>
      </c>
      <c r="F69" s="812" t="s">
        <v>609</v>
      </c>
      <c r="G69" s="758" t="s">
        <v>2753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1701</v>
      </c>
      <c r="C70" s="979" t="s">
        <v>2638</v>
      </c>
      <c r="D70" s="974">
        <v>45722</v>
      </c>
      <c r="E70" s="809">
        <f>D70+6</f>
        <v>45728</v>
      </c>
      <c r="F70" s="812" t="s">
        <v>891</v>
      </c>
      <c r="G70" s="758" t="s">
        <v>2754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2386</v>
      </c>
      <c r="C71" s="979" t="s">
        <v>2639</v>
      </c>
      <c r="D71" s="974">
        <v>45728</v>
      </c>
      <c r="E71" s="809">
        <f>D71+6</f>
        <v>45734</v>
      </c>
      <c r="F71" s="812" t="s">
        <v>891</v>
      </c>
      <c r="G71" s="758" t="s">
        <v>2754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2541</v>
      </c>
      <c r="C72" s="979" t="s">
        <v>2640</v>
      </c>
      <c r="D72" s="979">
        <v>45733</v>
      </c>
      <c r="E72" s="758">
        <f t="shared" ref="E72:E77" si="46">D72+14</f>
        <v>45747</v>
      </c>
      <c r="F72" s="812" t="s">
        <v>2751</v>
      </c>
      <c r="G72" s="758" t="s">
        <v>2755</v>
      </c>
      <c r="H72" s="758">
        <v>45751</v>
      </c>
      <c r="I72" s="758">
        <f>H72+10</f>
        <v>45761</v>
      </c>
      <c r="J72" s="764"/>
      <c r="K72" s="758">
        <f>PERTIWI!N194</f>
        <v>45729</v>
      </c>
    </row>
    <row r="73" spans="1:11" s="14" customFormat="1" ht="18" hidden="1" customHeight="1">
      <c r="A73" s="805"/>
      <c r="B73" s="979" t="s">
        <v>1705</v>
      </c>
      <c r="C73" s="979" t="s">
        <v>2641</v>
      </c>
      <c r="D73" s="974">
        <v>45736</v>
      </c>
      <c r="E73" s="758">
        <f t="shared" si="46"/>
        <v>45750</v>
      </c>
      <c r="F73" s="812" t="s">
        <v>365</v>
      </c>
      <c r="G73" s="758" t="s">
        <v>2756</v>
      </c>
      <c r="H73" s="758">
        <v>45758</v>
      </c>
      <c r="I73" s="758">
        <f t="shared" si="45"/>
        <v>45768</v>
      </c>
      <c r="J73" s="764"/>
      <c r="K73" s="758">
        <f>PERTIWI!N195</f>
        <v>45736</v>
      </c>
    </row>
    <row r="74" spans="1:11" s="14" customFormat="1" ht="18" hidden="1" customHeight="1">
      <c r="A74" s="805"/>
      <c r="B74" s="979" t="s">
        <v>1682</v>
      </c>
      <c r="C74" s="979" t="s">
        <v>2642</v>
      </c>
      <c r="D74" s="974">
        <v>45749</v>
      </c>
      <c r="E74" s="758">
        <f t="shared" si="46"/>
        <v>45763</v>
      </c>
      <c r="F74" s="812" t="s">
        <v>609</v>
      </c>
      <c r="G74" s="758" t="s">
        <v>2757</v>
      </c>
      <c r="H74" s="758">
        <v>45765</v>
      </c>
      <c r="I74" s="758">
        <f t="shared" si="45"/>
        <v>45775</v>
      </c>
      <c r="J74" s="764"/>
      <c r="K74" s="758">
        <f>PERTIWI!N196</f>
        <v>45743</v>
      </c>
    </row>
    <row r="75" spans="1:11" s="14" customFormat="1" ht="18" hidden="1" customHeight="1">
      <c r="A75" s="805"/>
      <c r="B75" s="979" t="s">
        <v>2501</v>
      </c>
      <c r="C75" s="979" t="s">
        <v>2643</v>
      </c>
      <c r="D75" s="974">
        <v>45752</v>
      </c>
      <c r="E75" s="758">
        <f t="shared" si="46"/>
        <v>45766</v>
      </c>
      <c r="F75" s="812" t="s">
        <v>2751</v>
      </c>
      <c r="G75" s="758" t="s">
        <v>2758</v>
      </c>
      <c r="H75" s="758">
        <v>45772</v>
      </c>
      <c r="I75" s="758">
        <f t="shared" ref="I75:I76" si="47">H75+10</f>
        <v>45782</v>
      </c>
      <c r="J75" s="764"/>
      <c r="K75" s="758">
        <f>PERTIWI!N197</f>
        <v>45750</v>
      </c>
    </row>
    <row r="76" spans="1:11" s="14" customFormat="1" ht="18" hidden="1" customHeight="1">
      <c r="A76" s="805"/>
      <c r="B76" s="979" t="s">
        <v>1842</v>
      </c>
      <c r="C76" s="979" t="s">
        <v>2644</v>
      </c>
      <c r="D76" s="974">
        <v>45764</v>
      </c>
      <c r="E76" s="758">
        <f t="shared" si="46"/>
        <v>45778</v>
      </c>
      <c r="F76" s="812" t="s">
        <v>609</v>
      </c>
      <c r="G76" s="758" t="s">
        <v>2759</v>
      </c>
      <c r="H76" s="758">
        <v>45786</v>
      </c>
      <c r="I76" s="758">
        <f t="shared" si="47"/>
        <v>45796</v>
      </c>
      <c r="J76" s="764"/>
      <c r="K76" s="758">
        <f>PERTIWI!N198</f>
        <v>45756</v>
      </c>
    </row>
    <row r="77" spans="1:11" s="14" customFormat="1" ht="18" hidden="1" customHeight="1">
      <c r="A77" s="805"/>
      <c r="B77" s="979" t="s">
        <v>1701</v>
      </c>
      <c r="C77" s="979" t="s">
        <v>2645</v>
      </c>
      <c r="D77" s="974">
        <v>45774</v>
      </c>
      <c r="E77" s="758">
        <f t="shared" si="46"/>
        <v>45788</v>
      </c>
      <c r="F77" s="812" t="s">
        <v>833</v>
      </c>
      <c r="G77" s="758" t="s">
        <v>2760</v>
      </c>
      <c r="H77" s="758">
        <v>45799</v>
      </c>
      <c r="I77" s="758">
        <f t="shared" ref="I77:I83" si="48">H77+4</f>
        <v>45803</v>
      </c>
      <c r="J77" s="764"/>
      <c r="K77" s="758">
        <f>PERTIWI!N199</f>
        <v>45763</v>
      </c>
    </row>
    <row r="78" spans="1:11" s="14" customFormat="1" ht="18" hidden="1" customHeight="1">
      <c r="A78" s="805"/>
      <c r="B78" s="979" t="s">
        <v>2090</v>
      </c>
      <c r="C78" s="1111" t="s">
        <v>2647</v>
      </c>
      <c r="D78" s="974">
        <v>45783</v>
      </c>
      <c r="E78" s="758">
        <f>D78+14</f>
        <v>45797</v>
      </c>
      <c r="F78" s="812" t="s">
        <v>833</v>
      </c>
      <c r="G78" s="758" t="s">
        <v>2760</v>
      </c>
      <c r="H78" s="758">
        <v>45799</v>
      </c>
      <c r="I78" s="758">
        <f t="shared" si="48"/>
        <v>45803</v>
      </c>
      <c r="J78" s="764"/>
      <c r="K78" s="758">
        <f>PERTIWI!N200</f>
        <v>45770</v>
      </c>
    </row>
    <row r="79" spans="1:11" s="14" customFormat="1" ht="18" hidden="1" customHeight="1">
      <c r="A79" s="805"/>
      <c r="B79" s="979" t="s">
        <v>2541</v>
      </c>
      <c r="C79" s="1111" t="s">
        <v>2648</v>
      </c>
      <c r="D79" s="974">
        <v>45789</v>
      </c>
      <c r="E79" s="758">
        <f t="shared" ref="E79:E84" si="49">D79+14</f>
        <v>45803</v>
      </c>
      <c r="F79" s="812" t="s">
        <v>833</v>
      </c>
      <c r="G79" s="758" t="s">
        <v>2761</v>
      </c>
      <c r="H79" s="758">
        <v>45813</v>
      </c>
      <c r="I79" s="758">
        <f t="shared" si="48"/>
        <v>45817</v>
      </c>
      <c r="J79" s="764"/>
      <c r="K79" s="758">
        <f>PERTIWI!N201</f>
        <v>45777</v>
      </c>
    </row>
    <row r="80" spans="1:11" s="14" customFormat="1" ht="18" hidden="1" customHeight="1">
      <c r="A80" s="805"/>
      <c r="B80" s="979" t="s">
        <v>2543</v>
      </c>
      <c r="C80" s="1111" t="s">
        <v>2649</v>
      </c>
      <c r="D80" s="974">
        <v>45796</v>
      </c>
      <c r="E80" s="758">
        <f t="shared" si="49"/>
        <v>45810</v>
      </c>
      <c r="F80" s="812" t="s">
        <v>833</v>
      </c>
      <c r="G80" s="758" t="s">
        <v>2761</v>
      </c>
      <c r="H80" s="758">
        <v>45813</v>
      </c>
      <c r="I80" s="758">
        <f t="shared" si="48"/>
        <v>45817</v>
      </c>
      <c r="J80" s="764"/>
      <c r="K80" s="758">
        <f>PERTIWI!N202</f>
        <v>45784</v>
      </c>
    </row>
    <row r="81" spans="1:11" s="14" customFormat="1" ht="18" hidden="1" customHeight="1">
      <c r="A81" s="805"/>
      <c r="B81" s="979" t="s">
        <v>1682</v>
      </c>
      <c r="C81" s="979" t="s">
        <v>2650</v>
      </c>
      <c r="D81" s="974">
        <v>45797</v>
      </c>
      <c r="E81" s="758">
        <f t="shared" si="49"/>
        <v>45811</v>
      </c>
      <c r="F81" s="812" t="s">
        <v>833</v>
      </c>
      <c r="G81" s="758" t="s">
        <v>2761</v>
      </c>
      <c r="H81" s="758">
        <v>45813</v>
      </c>
      <c r="I81" s="758">
        <f t="shared" si="48"/>
        <v>45817</v>
      </c>
      <c r="J81" s="764"/>
      <c r="K81" s="758">
        <f>PERTIWI!N203</f>
        <v>45791</v>
      </c>
    </row>
    <row r="82" spans="1:11" s="14" customFormat="1" ht="18" hidden="1" customHeight="1">
      <c r="A82" s="805"/>
      <c r="B82" s="979" t="s">
        <v>2501</v>
      </c>
      <c r="C82" s="979" t="s">
        <v>2651</v>
      </c>
      <c r="D82" s="974">
        <v>45803</v>
      </c>
      <c r="E82" s="758">
        <f t="shared" si="49"/>
        <v>45817</v>
      </c>
      <c r="F82" s="812" t="s">
        <v>833</v>
      </c>
      <c r="G82" s="758" t="s">
        <v>2762</v>
      </c>
      <c r="H82" s="758">
        <v>45827</v>
      </c>
      <c r="I82" s="758">
        <f t="shared" si="48"/>
        <v>45831</v>
      </c>
      <c r="J82" s="764"/>
      <c r="K82" s="758">
        <f>PERTIWI!N204</f>
        <v>45798</v>
      </c>
    </row>
    <row r="83" spans="1:11" s="14" customFormat="1" ht="18" hidden="1" customHeight="1">
      <c r="A83" s="805"/>
      <c r="B83" s="979" t="s">
        <v>1842</v>
      </c>
      <c r="C83" s="979" t="s">
        <v>2652</v>
      </c>
      <c r="D83" s="974">
        <v>45813</v>
      </c>
      <c r="E83" s="758">
        <f t="shared" si="49"/>
        <v>45827</v>
      </c>
      <c r="F83" s="812" t="s">
        <v>833</v>
      </c>
      <c r="G83" s="758" t="s">
        <v>2763</v>
      </c>
      <c r="H83" s="758">
        <v>45841</v>
      </c>
      <c r="I83" s="758">
        <f t="shared" si="48"/>
        <v>45845</v>
      </c>
      <c r="J83" s="764"/>
      <c r="K83" s="758">
        <f>PERTIWI!N205</f>
        <v>45805</v>
      </c>
    </row>
    <row r="84" spans="1:11" s="14" customFormat="1" ht="18" hidden="1" customHeight="1">
      <c r="A84" s="805"/>
      <c r="B84" s="979" t="s">
        <v>2055</v>
      </c>
      <c r="C84" s="979" t="s">
        <v>2653</v>
      </c>
      <c r="D84" s="974">
        <v>45818</v>
      </c>
      <c r="E84" s="758">
        <f t="shared" si="49"/>
        <v>45832</v>
      </c>
      <c r="F84" s="812" t="s">
        <v>833</v>
      </c>
      <c r="G84" s="758" t="s">
        <v>2763</v>
      </c>
      <c r="H84" s="758">
        <v>45841</v>
      </c>
      <c r="I84" s="758">
        <f t="shared" ref="I84:I85" si="50">H84+4</f>
        <v>45845</v>
      </c>
      <c r="J84" s="764"/>
      <c r="K84" s="758">
        <f>PERTIWI!N206</f>
        <v>45812</v>
      </c>
    </row>
    <row r="85" spans="1:11" s="14" customFormat="1" ht="18" hidden="1" customHeight="1">
      <c r="A85" s="805"/>
      <c r="B85" s="979" t="s">
        <v>1701</v>
      </c>
      <c r="C85" s="979" t="s">
        <v>2654</v>
      </c>
      <c r="D85" s="974">
        <v>45827</v>
      </c>
      <c r="E85" s="758">
        <f t="shared" ref="E85" si="51">D85+14</f>
        <v>45841</v>
      </c>
      <c r="F85" s="812" t="s">
        <v>833</v>
      </c>
      <c r="G85" s="758" t="s">
        <v>2764</v>
      </c>
      <c r="H85" s="758">
        <v>45855</v>
      </c>
      <c r="I85" s="758">
        <f t="shared" si="50"/>
        <v>45859</v>
      </c>
      <c r="J85" s="764"/>
      <c r="K85" s="758">
        <f>PERTIWI!N207</f>
        <v>45819</v>
      </c>
    </row>
    <row r="86" spans="1:11" s="14" customFormat="1" ht="18" hidden="1" customHeight="1">
      <c r="A86" s="805"/>
      <c r="B86" s="979" t="s">
        <v>2090</v>
      </c>
      <c r="C86" s="979" t="s">
        <v>2655</v>
      </c>
      <c r="D86" s="972" t="s">
        <v>391</v>
      </c>
      <c r="E86" s="800"/>
      <c r="F86" s="1120"/>
      <c r="G86" s="800"/>
      <c r="H86" s="800"/>
      <c r="I86" s="800"/>
      <c r="J86" s="764"/>
      <c r="K86" s="758">
        <f>PERTIWI!N208</f>
        <v>45826</v>
      </c>
    </row>
    <row r="87" spans="1:11" s="14" customFormat="1" ht="18" hidden="1" customHeight="1">
      <c r="A87" s="805"/>
      <c r="B87" s="979" t="s">
        <v>2541</v>
      </c>
      <c r="C87" s="979" t="s">
        <v>2656</v>
      </c>
      <c r="D87" s="974">
        <v>45835</v>
      </c>
      <c r="E87" s="758">
        <f t="shared" ref="E87:E90" si="52">D87+14</f>
        <v>45849</v>
      </c>
      <c r="F87" s="812" t="s">
        <v>833</v>
      </c>
      <c r="G87" s="758" t="s">
        <v>2764</v>
      </c>
      <c r="H87" s="758">
        <v>45855</v>
      </c>
      <c r="I87" s="758">
        <f t="shared" ref="I87" si="53">H87+4</f>
        <v>45859</v>
      </c>
      <c r="J87" s="764"/>
      <c r="K87" s="758">
        <f>PERTIWI!N209</f>
        <v>45833</v>
      </c>
    </row>
    <row r="88" spans="1:11" s="14" customFormat="1" ht="18" hidden="1" customHeight="1">
      <c r="A88" s="805"/>
      <c r="B88" s="979" t="s">
        <v>1682</v>
      </c>
      <c r="C88" s="979" t="s">
        <v>2657</v>
      </c>
      <c r="D88" s="974">
        <v>45840</v>
      </c>
      <c r="E88" s="758">
        <f t="shared" si="52"/>
        <v>45854</v>
      </c>
      <c r="F88" s="812" t="s">
        <v>833</v>
      </c>
      <c r="G88" s="758" t="s">
        <v>2765</v>
      </c>
      <c r="H88" s="758">
        <v>45869</v>
      </c>
      <c r="I88" s="758">
        <f t="shared" ref="I88" si="54">H88+4</f>
        <v>45873</v>
      </c>
      <c r="J88" s="764"/>
      <c r="K88" s="758">
        <f>PERTIWI!N210</f>
        <v>45840</v>
      </c>
    </row>
    <row r="89" spans="1:11" s="14" customFormat="1" ht="18" hidden="1" customHeight="1">
      <c r="A89" s="805"/>
      <c r="B89" s="979" t="s">
        <v>2543</v>
      </c>
      <c r="C89" s="979" t="s">
        <v>2658</v>
      </c>
      <c r="D89" s="974">
        <v>45847</v>
      </c>
      <c r="E89" s="758">
        <f t="shared" si="52"/>
        <v>45861</v>
      </c>
      <c r="F89" s="812" t="s">
        <v>833</v>
      </c>
      <c r="G89" s="758" t="s">
        <v>2765</v>
      </c>
      <c r="H89" s="758">
        <v>45869</v>
      </c>
      <c r="I89" s="758">
        <f t="shared" ref="I89:I90" si="55">H89+4</f>
        <v>45873</v>
      </c>
      <c r="J89" s="764"/>
      <c r="K89" s="758">
        <f>PERTIWI!N211</f>
        <v>45847</v>
      </c>
    </row>
    <row r="90" spans="1:11" s="14" customFormat="1" ht="18" hidden="1" customHeight="1">
      <c r="A90" s="805"/>
      <c r="B90" s="979" t="s">
        <v>2501</v>
      </c>
      <c r="C90" s="979" t="s">
        <v>2659</v>
      </c>
      <c r="D90" s="974">
        <v>45857</v>
      </c>
      <c r="E90" s="758">
        <f t="shared" si="52"/>
        <v>45871</v>
      </c>
      <c r="F90" s="812" t="s">
        <v>833</v>
      </c>
      <c r="G90" s="758" t="s">
        <v>2766</v>
      </c>
      <c r="H90" s="758">
        <v>45876</v>
      </c>
      <c r="I90" s="758">
        <f t="shared" si="55"/>
        <v>45880</v>
      </c>
      <c r="J90" s="764"/>
      <c r="K90" s="758">
        <f>PERTIWI!N212</f>
        <v>45854</v>
      </c>
    </row>
    <row r="91" spans="1:11" s="14" customFormat="1" ht="18" hidden="1" customHeight="1">
      <c r="A91" s="805"/>
      <c r="B91" s="979" t="s">
        <v>1842</v>
      </c>
      <c r="C91" s="979" t="s">
        <v>2660</v>
      </c>
      <c r="D91" s="972" t="s">
        <v>391</v>
      </c>
      <c r="E91" s="800"/>
      <c r="F91" s="1051"/>
      <c r="G91" s="800"/>
      <c r="H91" s="800"/>
      <c r="I91" s="800"/>
      <c r="J91" s="764"/>
      <c r="K91" s="758">
        <f>PERTIWI!N213</f>
        <v>45861</v>
      </c>
    </row>
    <row r="92" spans="1:11" s="14" customFormat="1" ht="18" hidden="1" customHeight="1">
      <c r="A92" s="805"/>
      <c r="B92" s="1060" t="s">
        <v>415</v>
      </c>
      <c r="C92" s="979" t="s">
        <v>2661</v>
      </c>
      <c r="D92" s="910"/>
      <c r="E92" s="800"/>
      <c r="F92" s="1051"/>
      <c r="G92" s="800"/>
      <c r="H92" s="800"/>
      <c r="I92" s="800"/>
      <c r="J92" s="764"/>
      <c r="K92" s="758">
        <f>PERTIWI!N214</f>
        <v>45868</v>
      </c>
    </row>
    <row r="93" spans="1:11" s="14" customFormat="1" ht="18" hidden="1" customHeight="1">
      <c r="A93" s="805"/>
      <c r="B93" s="979" t="s">
        <v>1701</v>
      </c>
      <c r="C93" s="979" t="s">
        <v>2662</v>
      </c>
      <c r="D93" s="974">
        <v>45875</v>
      </c>
      <c r="E93" s="758">
        <f t="shared" ref="E93:E97" si="56">D93+14</f>
        <v>45889</v>
      </c>
      <c r="F93" s="812" t="s">
        <v>833</v>
      </c>
      <c r="G93" s="758" t="s">
        <v>2767</v>
      </c>
      <c r="H93" s="758">
        <v>45897</v>
      </c>
      <c r="I93" s="758">
        <f t="shared" ref="I93" si="57">H93+4</f>
        <v>45901</v>
      </c>
      <c r="J93" s="764"/>
      <c r="K93" s="758">
        <f>PERTIWI!N215</f>
        <v>45875</v>
      </c>
    </row>
    <row r="94" spans="1:11" s="14" customFormat="1" ht="18" hidden="1" customHeight="1">
      <c r="A94" s="805"/>
      <c r="B94" s="979" t="s">
        <v>2541</v>
      </c>
      <c r="C94" s="979" t="s">
        <v>2663</v>
      </c>
      <c r="D94" s="974">
        <v>45888</v>
      </c>
      <c r="E94" s="758">
        <f t="shared" si="56"/>
        <v>45902</v>
      </c>
      <c r="F94" s="812" t="s">
        <v>833</v>
      </c>
      <c r="G94" s="758" t="s">
        <v>2768</v>
      </c>
      <c r="H94" s="758">
        <v>45911</v>
      </c>
      <c r="I94" s="758">
        <f t="shared" ref="I94" si="58">H94+4</f>
        <v>45915</v>
      </c>
      <c r="J94" s="764"/>
      <c r="K94" s="758">
        <f>PERTIWI!N216</f>
        <v>45882</v>
      </c>
    </row>
    <row r="95" spans="1:11" s="14" customFormat="1" ht="18" hidden="1" customHeight="1">
      <c r="A95" s="805"/>
      <c r="B95" s="979" t="s">
        <v>2543</v>
      </c>
      <c r="C95" s="979" t="s">
        <v>2665</v>
      </c>
      <c r="D95" s="974">
        <v>45892</v>
      </c>
      <c r="E95" s="758">
        <f t="shared" si="56"/>
        <v>45906</v>
      </c>
      <c r="F95" s="812" t="s">
        <v>833</v>
      </c>
      <c r="G95" s="758" t="s">
        <v>2768</v>
      </c>
      <c r="H95" s="758">
        <v>45911</v>
      </c>
      <c r="I95" s="758">
        <f t="shared" ref="I95:I96" si="59">H95+4</f>
        <v>45915</v>
      </c>
      <c r="J95" s="764"/>
      <c r="K95" s="758">
        <f>PERTIWI!N217</f>
        <v>45889</v>
      </c>
    </row>
    <row r="96" spans="1:11" s="14" customFormat="1" ht="18" hidden="1" customHeight="1">
      <c r="A96" s="805"/>
      <c r="B96" s="979" t="s">
        <v>2561</v>
      </c>
      <c r="C96" s="979" t="s">
        <v>2666</v>
      </c>
      <c r="D96" s="974">
        <v>45896</v>
      </c>
      <c r="E96" s="758">
        <f t="shared" si="56"/>
        <v>45910</v>
      </c>
      <c r="F96" s="812" t="s">
        <v>833</v>
      </c>
      <c r="G96" s="758" t="s">
        <v>2769</v>
      </c>
      <c r="H96" s="758">
        <v>45925</v>
      </c>
      <c r="I96" s="758">
        <f t="shared" si="59"/>
        <v>45929</v>
      </c>
      <c r="J96" s="764"/>
      <c r="K96" s="758">
        <f>PERTIWI!N218</f>
        <v>45896</v>
      </c>
    </row>
    <row r="97" spans="1:11" s="14" customFormat="1" ht="18" hidden="1" customHeight="1">
      <c r="A97" s="805"/>
      <c r="B97" s="979" t="s">
        <v>2501</v>
      </c>
      <c r="C97" s="979" t="s">
        <v>2667</v>
      </c>
      <c r="D97" s="974">
        <v>45903</v>
      </c>
      <c r="E97" s="758">
        <f t="shared" si="56"/>
        <v>45917</v>
      </c>
      <c r="F97" s="812" t="s">
        <v>833</v>
      </c>
      <c r="G97" s="758" t="s">
        <v>2769</v>
      </c>
      <c r="H97" s="758">
        <v>45925</v>
      </c>
      <c r="I97" s="758">
        <f t="shared" ref="I97" si="60">H97+4</f>
        <v>45929</v>
      </c>
      <c r="J97" s="764"/>
      <c r="K97" s="758">
        <f>PERTIWI!N219</f>
        <v>45903</v>
      </c>
    </row>
    <row r="98" spans="1:11" s="14" customFormat="1" ht="18" hidden="1" customHeight="1">
      <c r="A98" s="805"/>
      <c r="B98" s="979" t="s">
        <v>2270</v>
      </c>
      <c r="C98" s="979" t="s">
        <v>2668</v>
      </c>
      <c r="D98" s="974">
        <v>45910</v>
      </c>
      <c r="E98" s="758">
        <f t="shared" ref="E98:E99" si="61">D98+14</f>
        <v>45924</v>
      </c>
      <c r="F98" s="812" t="s">
        <v>833</v>
      </c>
      <c r="G98" s="758" t="s">
        <v>2770</v>
      </c>
      <c r="H98" s="758">
        <v>45939</v>
      </c>
      <c r="I98" s="758">
        <f t="shared" ref="I98:I99" si="62">H98+4</f>
        <v>45943</v>
      </c>
      <c r="J98" s="764"/>
      <c r="K98" s="758">
        <f>PERTIWI!N220</f>
        <v>45910</v>
      </c>
    </row>
    <row r="99" spans="1:11" s="14" customFormat="1" ht="18" hidden="1" customHeight="1">
      <c r="A99" s="805"/>
      <c r="B99" s="979" t="s">
        <v>1701</v>
      </c>
      <c r="C99" s="979" t="s">
        <v>2669</v>
      </c>
      <c r="D99" s="974">
        <v>45923</v>
      </c>
      <c r="E99" s="758">
        <f t="shared" si="61"/>
        <v>45937</v>
      </c>
      <c r="F99" s="812" t="s">
        <v>833</v>
      </c>
      <c r="G99" s="758" t="s">
        <v>2771</v>
      </c>
      <c r="H99" s="758">
        <v>45946</v>
      </c>
      <c r="I99" s="758">
        <f t="shared" si="62"/>
        <v>45950</v>
      </c>
      <c r="J99" s="764"/>
      <c r="K99" s="758">
        <f>PERTIWI!N221</f>
        <v>45917</v>
      </c>
    </row>
    <row r="100" spans="1:11" s="14" customFormat="1" ht="18" hidden="1" customHeight="1">
      <c r="A100" s="805"/>
      <c r="B100" s="979" t="s">
        <v>2567</v>
      </c>
      <c r="C100" s="979" t="s">
        <v>2670</v>
      </c>
      <c r="D100" s="974">
        <v>45934</v>
      </c>
      <c r="E100" s="972" t="s">
        <v>391</v>
      </c>
      <c r="F100" s="1129"/>
      <c r="G100" s="886"/>
      <c r="H100" s="886"/>
      <c r="I100" s="886"/>
      <c r="J100" s="764"/>
      <c r="K100" s="758">
        <f>PERTIWI!N222</f>
        <v>45924</v>
      </c>
    </row>
    <row r="101" spans="1:11" s="14" customFormat="1" ht="18" hidden="1" customHeight="1">
      <c r="A101" s="805"/>
      <c r="B101" s="1127" t="s">
        <v>2541</v>
      </c>
      <c r="C101" s="979" t="s">
        <v>2671</v>
      </c>
      <c r="D101" s="974">
        <v>45935</v>
      </c>
      <c r="E101" s="972" t="s">
        <v>391</v>
      </c>
      <c r="F101" s="1129"/>
      <c r="G101" s="886"/>
      <c r="H101" s="886"/>
      <c r="I101" s="886"/>
      <c r="J101" s="764"/>
      <c r="K101" s="758">
        <f>PERTIWI!N223</f>
        <v>45931</v>
      </c>
    </row>
    <row r="102" spans="1:11" s="14" customFormat="1" ht="18" hidden="1" customHeight="1">
      <c r="A102" s="805"/>
      <c r="B102" s="1134" t="s">
        <v>2543</v>
      </c>
      <c r="C102" s="979" t="s">
        <v>2672</v>
      </c>
      <c r="D102" s="1141">
        <v>45942</v>
      </c>
      <c r="E102" s="758">
        <f t="shared" ref="E102:E103" si="63">D102+14</f>
        <v>45956</v>
      </c>
      <c r="F102" s="812" t="s">
        <v>833</v>
      </c>
      <c r="G102" s="758" t="s">
        <v>2772</v>
      </c>
      <c r="H102" s="758">
        <v>45967</v>
      </c>
      <c r="I102" s="758">
        <f>H102+4</f>
        <v>45971</v>
      </c>
      <c r="J102" s="764"/>
      <c r="K102" s="758">
        <f>PERTIWI!M228</f>
        <v>45938</v>
      </c>
    </row>
    <row r="103" spans="1:11" s="14" customFormat="1" ht="18" hidden="1" customHeight="1">
      <c r="A103" s="805"/>
      <c r="B103" s="1132" t="s">
        <v>2561</v>
      </c>
      <c r="C103" s="1133" t="s">
        <v>2673</v>
      </c>
      <c r="D103" s="974">
        <v>45953</v>
      </c>
      <c r="E103" s="758">
        <f t="shared" si="63"/>
        <v>45967</v>
      </c>
      <c r="F103" s="812" t="s">
        <v>2773</v>
      </c>
      <c r="G103" s="758" t="s">
        <v>2774</v>
      </c>
      <c r="H103" s="758">
        <v>45981</v>
      </c>
      <c r="I103" s="758">
        <f>H103+4</f>
        <v>45985</v>
      </c>
      <c r="J103" s="764"/>
      <c r="K103" s="758">
        <f>PERTIWI!M229</f>
        <v>45945</v>
      </c>
    </row>
    <row r="104" spans="1:11" s="14" customFormat="1" ht="18" customHeight="1">
      <c r="A104" s="805"/>
      <c r="B104" s="1172" t="s">
        <v>2270</v>
      </c>
      <c r="C104" s="979" t="s">
        <v>2674</v>
      </c>
      <c r="D104" s="974">
        <v>45957</v>
      </c>
      <c r="E104" s="758">
        <f>D104+14</f>
        <v>45971</v>
      </c>
      <c r="F104" s="812" t="s">
        <v>2773</v>
      </c>
      <c r="G104" s="758" t="s">
        <v>2774</v>
      </c>
      <c r="H104" s="758">
        <v>45981</v>
      </c>
      <c r="I104" s="758">
        <f>H104+4</f>
        <v>45985</v>
      </c>
      <c r="J104" s="764"/>
      <c r="K104" s="758">
        <f>PERTIWI!M230</f>
        <v>45952</v>
      </c>
    </row>
    <row r="105" spans="1:11" s="14" customFormat="1" ht="18" customHeight="1">
      <c r="A105" s="805"/>
      <c r="B105" s="979" t="s">
        <v>2501</v>
      </c>
      <c r="C105" s="979" t="s">
        <v>2675</v>
      </c>
      <c r="D105" s="974">
        <v>45966</v>
      </c>
      <c r="E105" s="758">
        <f t="shared" ref="E105:E110" si="64">D105+14</f>
        <v>45980</v>
      </c>
      <c r="F105" s="812" t="s">
        <v>2773</v>
      </c>
      <c r="G105" s="1114" t="s">
        <v>2775</v>
      </c>
      <c r="H105" s="1114">
        <v>45992</v>
      </c>
      <c r="I105" s="758">
        <f>H105+4</f>
        <v>45996</v>
      </c>
      <c r="J105" s="764"/>
      <c r="K105" s="758">
        <f>PERTIWI!M231</f>
        <v>45959</v>
      </c>
    </row>
    <row r="106" spans="1:11" s="14" customFormat="1" ht="18" customHeight="1">
      <c r="A106" s="805"/>
      <c r="B106" s="1128" t="s">
        <v>2574</v>
      </c>
      <c r="C106" s="979" t="s">
        <v>2676</v>
      </c>
      <c r="D106" s="910">
        <v>45966</v>
      </c>
      <c r="E106" s="800">
        <f t="shared" si="64"/>
        <v>45980</v>
      </c>
      <c r="F106" s="1051" t="s">
        <v>833</v>
      </c>
      <c r="G106" s="800" t="s">
        <v>2775</v>
      </c>
      <c r="H106" s="800">
        <v>45988</v>
      </c>
      <c r="I106" s="800">
        <f>H106+4</f>
        <v>45992</v>
      </c>
      <c r="J106" s="764"/>
      <c r="K106" s="758">
        <f>PERTIWI!M232</f>
        <v>45966</v>
      </c>
    </row>
    <row r="107" spans="1:11" s="14" customFormat="1" ht="18" hidden="1" customHeight="1">
      <c r="A107" s="805"/>
      <c r="B107" s="979" t="s">
        <v>2567</v>
      </c>
      <c r="C107" s="979" t="s">
        <v>2677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PERTIWI!M233</f>
        <v>45973</v>
      </c>
    </row>
    <row r="108" spans="1:11" s="14" customFormat="1" ht="18" hidden="1" customHeight="1">
      <c r="A108" s="805"/>
      <c r="B108" s="979" t="s">
        <v>695</v>
      </c>
      <c r="C108" s="979" t="s">
        <v>2678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PERTIWI!M234</f>
        <v>45980</v>
      </c>
    </row>
    <row r="109" spans="1:11" s="14" customFormat="1" ht="18" hidden="1" customHeight="1">
      <c r="A109" s="805"/>
      <c r="B109" s="1188" t="s">
        <v>730</v>
      </c>
      <c r="C109" s="1134" t="s">
        <v>2679</v>
      </c>
      <c r="D109" s="1135">
        <v>45987</v>
      </c>
      <c r="E109" s="1114">
        <f t="shared" ref="E109" si="65">D109+14</f>
        <v>46001</v>
      </c>
      <c r="F109" s="1189"/>
      <c r="G109" s="1114"/>
      <c r="H109" s="1114"/>
      <c r="I109" s="1114"/>
      <c r="J109" s="764"/>
      <c r="K109" s="758" t="e">
        <f>PERTIWI!#REF!</f>
        <v>#REF!</v>
      </c>
    </row>
    <row r="110" spans="1:11" s="14" customFormat="1" ht="18" customHeight="1">
      <c r="A110" s="805"/>
      <c r="B110" s="1185" t="s">
        <v>2567</v>
      </c>
      <c r="C110" s="1149" t="s">
        <v>2677</v>
      </c>
      <c r="D110" s="1186">
        <v>45980</v>
      </c>
      <c r="E110" s="1179">
        <f t="shared" si="64"/>
        <v>45994</v>
      </c>
      <c r="F110" s="1187" t="s">
        <v>2773</v>
      </c>
      <c r="G110" s="1179" t="s">
        <v>2776</v>
      </c>
      <c r="H110" s="1179">
        <v>46002</v>
      </c>
      <c r="I110" s="1178">
        <f>H110+4</f>
        <v>46006</v>
      </c>
      <c r="J110" s="764"/>
      <c r="K110" s="758">
        <f>PERTIWI!M233</f>
        <v>45973</v>
      </c>
    </row>
    <row r="111" spans="1:11" s="14" customFormat="1" ht="18" customHeight="1">
      <c r="A111" s="805"/>
      <c r="B111" s="1172" t="s">
        <v>2275</v>
      </c>
      <c r="C111" s="1190" t="s">
        <v>2678</v>
      </c>
      <c r="D111" s="1141">
        <v>45981</v>
      </c>
      <c r="E111" s="1191" t="s">
        <v>391</v>
      </c>
      <c r="F111" s="1192"/>
      <c r="G111" s="1193"/>
      <c r="H111" s="1194"/>
      <c r="I111" s="1195"/>
      <c r="J111" s="764"/>
      <c r="K111" s="758">
        <f>PERTIWI!M234</f>
        <v>45980</v>
      </c>
    </row>
    <row r="112" spans="1:11" s="14" customFormat="1" ht="18" customHeight="1">
      <c r="A112" s="805" t="s">
        <v>2777</v>
      </c>
      <c r="B112" s="1128" t="s">
        <v>730</v>
      </c>
      <c r="C112" s="979" t="s">
        <v>2679</v>
      </c>
      <c r="D112" s="974">
        <v>45987</v>
      </c>
      <c r="E112" s="758">
        <f>D112+13</f>
        <v>46000</v>
      </c>
      <c r="F112" s="1174" t="s">
        <v>2773</v>
      </c>
      <c r="G112" s="1114" t="s">
        <v>2776</v>
      </c>
      <c r="H112" s="1114">
        <v>46002</v>
      </c>
      <c r="I112" s="1178">
        <f>H112+4</f>
        <v>46006</v>
      </c>
      <c r="J112" s="764"/>
      <c r="K112" s="878">
        <f>K111+7</f>
        <v>45987</v>
      </c>
    </row>
    <row r="113" spans="1:15" s="14" customFormat="1" ht="18" customHeight="1">
      <c r="A113" s="805" t="s">
        <v>2082</v>
      </c>
      <c r="B113" s="1170" t="s">
        <v>2584</v>
      </c>
      <c r="C113" s="979" t="s">
        <v>2681</v>
      </c>
      <c r="D113" s="974">
        <v>45995</v>
      </c>
      <c r="E113" s="758">
        <f>D113+13</f>
        <v>46008</v>
      </c>
      <c r="F113" s="1174" t="s">
        <v>2773</v>
      </c>
      <c r="G113" s="1177" t="s">
        <v>2778</v>
      </c>
      <c r="H113" s="1179">
        <v>46016</v>
      </c>
      <c r="I113" s="1178">
        <f>H113+4</f>
        <v>46020</v>
      </c>
      <c r="J113" s="764"/>
      <c r="K113" s="878">
        <v>45997</v>
      </c>
    </row>
    <row r="114" spans="1:15" s="14" customFormat="1" ht="18" customHeight="1">
      <c r="A114" s="805"/>
      <c r="B114" s="1170" t="s">
        <v>2082</v>
      </c>
      <c r="C114" s="979" t="s">
        <v>2682</v>
      </c>
      <c r="D114" s="974">
        <v>46002</v>
      </c>
      <c r="E114" s="758">
        <f>D114+13</f>
        <v>46015</v>
      </c>
      <c r="F114" s="1174" t="s">
        <v>2773</v>
      </c>
      <c r="G114" s="1177" t="s">
        <v>2779</v>
      </c>
      <c r="H114" s="1179">
        <v>46030</v>
      </c>
      <c r="I114" s="1178">
        <f>H114+4</f>
        <v>46034</v>
      </c>
      <c r="J114" s="764"/>
      <c r="K114" s="878">
        <f>K113+7</f>
        <v>46004</v>
      </c>
    </row>
    <row r="115" spans="1:15" s="14" customFormat="1" ht="18" customHeight="1">
      <c r="A115" s="805"/>
      <c r="B115" s="1170" t="s">
        <v>2588</v>
      </c>
      <c r="C115" s="979" t="s">
        <v>2683</v>
      </c>
      <c r="D115" s="974">
        <v>46009</v>
      </c>
      <c r="E115" s="758">
        <f>D115+13</f>
        <v>46022</v>
      </c>
      <c r="F115" s="1174" t="s">
        <v>2773</v>
      </c>
      <c r="G115" s="1177" t="s">
        <v>2779</v>
      </c>
      <c r="H115" s="1179">
        <v>46030</v>
      </c>
      <c r="I115" s="1178">
        <f>H115+4</f>
        <v>46034</v>
      </c>
      <c r="J115" s="764"/>
      <c r="K115" s="878">
        <f>K114+7</f>
        <v>46011</v>
      </c>
    </row>
    <row r="116" spans="1:15" s="14" customFormat="1" ht="18" customHeight="1">
      <c r="A116" s="870"/>
      <c r="B116" s="1106" t="s">
        <v>553</v>
      </c>
      <c r="C116" s="678"/>
      <c r="D116" s="678"/>
      <c r="E116" s="678"/>
      <c r="F116" s="678"/>
      <c r="G116" s="678"/>
      <c r="H116" s="407"/>
      <c r="I116" s="407"/>
      <c r="J116" s="155"/>
    </row>
    <row r="118" spans="1:15" ht="18.75" customHeight="1" thickBot="1"/>
    <row r="119" spans="1:15" s="147" customFormat="1" ht="18.75" customHeight="1">
      <c r="B119" s="896"/>
      <c r="C119" s="897"/>
      <c r="D119" s="898"/>
      <c r="E119" s="899"/>
      <c r="F119" s="900"/>
      <c r="G119" s="901"/>
      <c r="H119" s="902"/>
    </row>
    <row r="120" spans="1:15" s="147" customFormat="1" ht="18" customHeight="1">
      <c r="B120" s="778" t="s">
        <v>554</v>
      </c>
      <c r="C120" s="145"/>
      <c r="D120" s="147" t="s">
        <v>555</v>
      </c>
      <c r="G120" s="147" t="s">
        <v>556</v>
      </c>
      <c r="H120" s="779"/>
    </row>
    <row r="121" spans="1:15" s="147" customFormat="1" ht="18" customHeight="1">
      <c r="B121" s="780" t="s">
        <v>557</v>
      </c>
      <c r="C121" s="1098" t="s">
        <v>558</v>
      </c>
      <c r="D121" s="133" t="s">
        <v>559</v>
      </c>
      <c r="F121" s="1098" t="s">
        <v>560</v>
      </c>
      <c r="G121" s="145" t="s">
        <v>561</v>
      </c>
      <c r="H121" s="1099" t="s">
        <v>562</v>
      </c>
    </row>
    <row r="122" spans="1:15" s="147" customFormat="1" ht="18" customHeight="1">
      <c r="B122" s="780" t="s">
        <v>563</v>
      </c>
      <c r="C122" s="1098" t="s">
        <v>564</v>
      </c>
      <c r="D122" s="133" t="s">
        <v>565</v>
      </c>
      <c r="E122" s="148" t="s">
        <v>566</v>
      </c>
      <c r="F122" s="1100" t="s">
        <v>567</v>
      </c>
      <c r="G122" s="145" t="s">
        <v>568</v>
      </c>
      <c r="H122" s="1099" t="s">
        <v>569</v>
      </c>
    </row>
    <row r="123" spans="1:15" s="147" customFormat="1" ht="18" customHeight="1">
      <c r="B123" s="783" t="s">
        <v>570</v>
      </c>
      <c r="C123" s="1101" t="s">
        <v>571</v>
      </c>
      <c r="D123" s="133" t="s">
        <v>572</v>
      </c>
      <c r="E123" s="148" t="s">
        <v>573</v>
      </c>
      <c r="F123" s="1100" t="s">
        <v>574</v>
      </c>
      <c r="G123" s="588" t="s">
        <v>575</v>
      </c>
      <c r="H123" s="1102" t="s">
        <v>576</v>
      </c>
    </row>
    <row r="124" spans="1:15" s="147" customFormat="1" ht="18.75" customHeight="1">
      <c r="B124" s="783" t="s">
        <v>577</v>
      </c>
      <c r="C124" s="1101" t="s">
        <v>578</v>
      </c>
      <c r="D124" s="133" t="s">
        <v>579</v>
      </c>
      <c r="E124" s="148" t="s">
        <v>580</v>
      </c>
      <c r="F124" s="1100" t="s">
        <v>581</v>
      </c>
      <c r="G124" s="588" t="s">
        <v>582</v>
      </c>
      <c r="H124" s="1102" t="s">
        <v>583</v>
      </c>
      <c r="N124" s="149"/>
      <c r="O124" s="149"/>
    </row>
    <row r="125" spans="1:15" s="147" customFormat="1" ht="18.75" customHeight="1">
      <c r="B125" s="783" t="s">
        <v>827</v>
      </c>
      <c r="C125" s="1101" t="s">
        <v>585</v>
      </c>
      <c r="D125" s="133" t="s">
        <v>586</v>
      </c>
      <c r="E125" s="148" t="s">
        <v>587</v>
      </c>
      <c r="F125" s="1100" t="s">
        <v>588</v>
      </c>
      <c r="G125" s="588" t="s">
        <v>589</v>
      </c>
      <c r="H125" s="1102" t="s">
        <v>590</v>
      </c>
      <c r="N125" s="149"/>
      <c r="O125" s="149"/>
    </row>
    <row r="126" spans="1:15" s="147" customFormat="1" ht="18.75" customHeight="1">
      <c r="B126" s="783" t="s">
        <v>591</v>
      </c>
      <c r="C126" s="1101" t="s">
        <v>592</v>
      </c>
      <c r="D126" s="133" t="s">
        <v>593</v>
      </c>
      <c r="E126" s="148" t="s">
        <v>594</v>
      </c>
      <c r="F126" s="1100" t="s">
        <v>595</v>
      </c>
      <c r="G126" s="588" t="s">
        <v>596</v>
      </c>
      <c r="H126" s="1102" t="s">
        <v>597</v>
      </c>
      <c r="N126" s="149"/>
      <c r="O126" s="149"/>
    </row>
    <row r="127" spans="1:15" s="147" customFormat="1" ht="18.75" customHeight="1">
      <c r="B127" s="783" t="s">
        <v>598</v>
      </c>
      <c r="C127" s="1101" t="s">
        <v>599</v>
      </c>
      <c r="D127" s="133" t="s">
        <v>600</v>
      </c>
      <c r="E127" s="148" t="s">
        <v>601</v>
      </c>
      <c r="F127" s="1098" t="s">
        <v>602</v>
      </c>
      <c r="G127" s="588" t="s">
        <v>603</v>
      </c>
      <c r="H127" s="787" t="s">
        <v>604</v>
      </c>
      <c r="N127" s="149"/>
      <c r="O127" s="149"/>
    </row>
    <row r="128" spans="1:15" s="149" customFormat="1" ht="18.75" customHeight="1">
      <c r="A128" s="1033"/>
      <c r="B128" s="783" t="s">
        <v>605</v>
      </c>
      <c r="C128" s="1101" t="s">
        <v>606</v>
      </c>
      <c r="D128" s="133"/>
      <c r="E128" s="145"/>
      <c r="F128" s="588"/>
      <c r="G128" s="147"/>
      <c r="H128" s="788"/>
      <c r="I128" s="145"/>
      <c r="J128" s="145"/>
      <c r="K128" s="145"/>
    </row>
    <row r="129" spans="1:11" s="149" customFormat="1" ht="18.75" customHeight="1" thickBot="1">
      <c r="A129" s="1033"/>
      <c r="B129" s="1103"/>
      <c r="C129" s="791"/>
      <c r="D129" s="791"/>
      <c r="E129" s="791"/>
      <c r="F129" s="791"/>
      <c r="G129" s="791"/>
      <c r="H129" s="1104"/>
      <c r="I129" s="145"/>
      <c r="J129" s="145"/>
      <c r="K129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21" r:id="rId1" xr:uid="{240452DD-8613-4C12-AF94-293CEB08B1C6}"/>
    <hyperlink ref="C121" r:id="rId2" xr:uid="{2AEB3D88-011D-452D-A65E-DCCED32A6BAB}"/>
    <hyperlink ref="H126" r:id="rId3" xr:uid="{6B3349ED-BDBF-4CF7-8E98-DEED6ACE8529}"/>
    <hyperlink ref="H125" r:id="rId4" xr:uid="{02B167F6-CB7D-4A7A-B0EB-9591947C5FA4}"/>
    <hyperlink ref="C124" r:id="rId5" xr:uid="{0DB9FBF3-E40E-43F1-9EB3-390207349AFC}"/>
    <hyperlink ref="C122" r:id="rId6" xr:uid="{4C90F8D3-D1D5-4136-861D-266B7985A7FD}"/>
    <hyperlink ref="C128" r:id="rId7" xr:uid="{D6FE1873-E927-42AF-9780-C54153D54540}"/>
    <hyperlink ref="H124" r:id="rId8" xr:uid="{8ADDD718-0F77-4E47-8E89-FD24A342D30B}"/>
    <hyperlink ref="H127" r:id="rId9" xr:uid="{6E55A3FF-CB86-47A1-B5AF-B7E12871E4C2}"/>
    <hyperlink ref="F121" r:id="rId10" xr:uid="{7F992109-27A2-4D6C-849E-C9BC55CC8400}"/>
    <hyperlink ref="F126" r:id="rId11" xr:uid="{0F6F1162-5012-4380-92EA-2737615477C6}"/>
    <hyperlink ref="F122" r:id="rId12" xr:uid="{8E8D8E33-275A-4D98-B8CB-6B889F11BBA5}"/>
    <hyperlink ref="F123" r:id="rId13" xr:uid="{E4117C21-9530-4303-B173-E590437DB152}"/>
    <hyperlink ref="F124" r:id="rId14" xr:uid="{14451DC8-B38E-43DA-9C0E-7F3706928D1A}"/>
    <hyperlink ref="F125" r:id="rId15" xr:uid="{B68137CC-AF10-4991-B3FD-5B65E7FB39FD}"/>
    <hyperlink ref="H122" r:id="rId16" xr:uid="{3061FAF6-554D-4D43-BA8F-A96E3C9B2EBB}"/>
    <hyperlink ref="H123" r:id="rId17" xr:uid="{FB566BB6-2010-4CEA-A90C-8923089164CB}"/>
    <hyperlink ref="F127" r:id="rId18" xr:uid="{84E46D8A-B3A1-4E88-BF2E-FFDDF3BE2D75}"/>
    <hyperlink ref="C123" r:id="rId19" xr:uid="{596819ED-DD39-47DE-9A5D-35A958E538AC}"/>
    <hyperlink ref="C125" r:id="rId20" xr:uid="{5AD6479A-F879-4DC5-8363-501ED48481A8}"/>
    <hyperlink ref="C126" r:id="rId21" xr:uid="{36ECE32A-4F03-4977-B0CC-0856588ABABC}"/>
    <hyperlink ref="C127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395"/>
  <sheetViews>
    <sheetView showGridLines="0" topLeftCell="A105" zoomScaleNormal="100" zoomScaleSheetLayoutView="75" workbookViewId="0">
      <selection activeCell="B354" sqref="B354:J354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4.45" thickBot="1"/>
    <row r="2" spans="1:13" ht="20.100000000000001" customHeight="1" thickBot="1">
      <c r="B2" s="1210" t="s">
        <v>116</v>
      </c>
      <c r="C2" s="1210"/>
      <c r="D2" s="1210"/>
      <c r="E2" s="1210"/>
      <c r="F2" s="1210"/>
      <c r="G2" s="723"/>
      <c r="H2" s="956" t="s">
        <v>352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211" t="s">
        <v>126</v>
      </c>
      <c r="C4" s="1212"/>
      <c r="D4" s="1212"/>
      <c r="E4" s="1212"/>
      <c r="F4" s="1213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203" t="s">
        <v>353</v>
      </c>
      <c r="C7" s="1203"/>
      <c r="D7" s="1203"/>
      <c r="E7" s="1203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205" t="s">
        <v>2780</v>
      </c>
      <c r="C9" s="1206"/>
      <c r="D9" s="1207" t="s">
        <v>355</v>
      </c>
      <c r="E9" s="941" t="s">
        <v>2781</v>
      </c>
      <c r="I9" s="881"/>
    </row>
    <row r="10" spans="1:13" s="14" customFormat="1" ht="22.5" customHeight="1">
      <c r="A10" s="806"/>
      <c r="B10" s="944" t="s">
        <v>357</v>
      </c>
      <c r="C10" s="944" t="s">
        <v>358</v>
      </c>
      <c r="D10" s="1208"/>
      <c r="E10" s="949" t="s">
        <v>282</v>
      </c>
      <c r="G10" s="1050" t="s">
        <v>496</v>
      </c>
      <c r="H10" s="1050" t="s">
        <v>359</v>
      </c>
      <c r="I10" s="985" t="s">
        <v>360</v>
      </c>
    </row>
    <row r="11" spans="1:13" s="14" customFormat="1" ht="27" hidden="1" customHeight="1">
      <c r="A11" s="806"/>
      <c r="B11" s="962" t="s">
        <v>1796</v>
      </c>
      <c r="C11" s="955" t="s">
        <v>2782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1773</v>
      </c>
      <c r="B12" s="880" t="s">
        <v>415</v>
      </c>
      <c r="C12" s="939" t="s">
        <v>2783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2033</v>
      </c>
      <c r="B13" s="962" t="s">
        <v>1773</v>
      </c>
      <c r="C13" s="955" t="s">
        <v>2784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2098</v>
      </c>
      <c r="B14" s="962" t="s">
        <v>2033</v>
      </c>
      <c r="C14" s="955" t="s">
        <v>2785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2786</v>
      </c>
      <c r="B15" s="962" t="s">
        <v>2098</v>
      </c>
      <c r="C15" s="955" t="s">
        <v>2787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1796</v>
      </c>
      <c r="B16" s="962" t="s">
        <v>2786</v>
      </c>
      <c r="C16" s="955" t="s">
        <v>2788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2789</v>
      </c>
      <c r="B17" s="955" t="s">
        <v>1796</v>
      </c>
      <c r="C17" s="955" t="s">
        <v>2790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2791</v>
      </c>
      <c r="B18" s="955" t="s">
        <v>2792</v>
      </c>
      <c r="C18" s="955" t="s">
        <v>2793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2794</v>
      </c>
      <c r="B19" s="955" t="s">
        <v>2033</v>
      </c>
      <c r="C19" s="955" t="s">
        <v>2795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2098</v>
      </c>
      <c r="B20" s="880" t="s">
        <v>415</v>
      </c>
      <c r="C20" s="955" t="s">
        <v>2796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2797</v>
      </c>
      <c r="B21" s="955" t="s">
        <v>2098</v>
      </c>
      <c r="C21" s="955" t="s">
        <v>2798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2799</v>
      </c>
      <c r="B22" s="955" t="s">
        <v>2543</v>
      </c>
      <c r="C22" s="955" t="s">
        <v>2800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2789</v>
      </c>
      <c r="B23" s="955" t="s">
        <v>1796</v>
      </c>
      <c r="C23" s="955" t="s">
        <v>2801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2802</v>
      </c>
      <c r="B24" s="955" t="s">
        <v>2792</v>
      </c>
      <c r="C24" s="955" t="s">
        <v>2803</v>
      </c>
      <c r="D24" s="880" t="s">
        <v>391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2804</v>
      </c>
      <c r="B25" s="955" t="s">
        <v>2033</v>
      </c>
      <c r="C25" s="955" t="s">
        <v>2805</v>
      </c>
      <c r="D25" s="880" t="s">
        <v>391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2806</v>
      </c>
      <c r="B26" s="955" t="s">
        <v>2098</v>
      </c>
      <c r="C26" s="955" t="s">
        <v>2807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2806</v>
      </c>
      <c r="B27" s="955" t="s">
        <v>2543</v>
      </c>
      <c r="C27" s="955" t="s">
        <v>2808</v>
      </c>
      <c r="D27" s="880" t="s">
        <v>391</v>
      </c>
      <c r="E27" s="799" t="s">
        <v>391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2806</v>
      </c>
      <c r="B28" s="955" t="s">
        <v>1796</v>
      </c>
      <c r="C28" s="955" t="s">
        <v>2809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2806</v>
      </c>
      <c r="B29" s="955" t="s">
        <v>2792</v>
      </c>
      <c r="C29" s="955" t="s">
        <v>2810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2806</v>
      </c>
      <c r="B30" s="955" t="s">
        <v>2033</v>
      </c>
      <c r="C30" s="955" t="s">
        <v>2811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2098</v>
      </c>
      <c r="B31" s="955" t="s">
        <v>2090</v>
      </c>
      <c r="C31" s="955" t="s">
        <v>2812</v>
      </c>
      <c r="D31" s="880" t="s">
        <v>391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2806</v>
      </c>
      <c r="B32" s="955" t="s">
        <v>2543</v>
      </c>
      <c r="C32" s="955" t="s">
        <v>2813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1796</v>
      </c>
      <c r="C33" s="955" t="s">
        <v>2814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2806</v>
      </c>
      <c r="B34" s="955" t="s">
        <v>2792</v>
      </c>
      <c r="C34" s="955" t="s">
        <v>2815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2033</v>
      </c>
      <c r="B35" s="1026" t="s">
        <v>415</v>
      </c>
      <c r="C35" s="955" t="s">
        <v>2816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2817</v>
      </c>
      <c r="B36" s="955" t="s">
        <v>2543</v>
      </c>
      <c r="C36" s="955" t="s">
        <v>2818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2033</v>
      </c>
      <c r="C37" s="955" t="s">
        <v>2819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1796</v>
      </c>
      <c r="B38" s="955" t="s">
        <v>2820</v>
      </c>
      <c r="C38" s="955" t="s">
        <v>2821</v>
      </c>
      <c r="D38" s="880" t="s">
        <v>391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2822</v>
      </c>
      <c r="B39" s="955" t="s">
        <v>693</v>
      </c>
      <c r="C39" s="955" t="s">
        <v>2823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2824</v>
      </c>
      <c r="B40" s="955" t="s">
        <v>695</v>
      </c>
      <c r="C40" s="955" t="s">
        <v>2825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2792</v>
      </c>
      <c r="B41" s="955" t="s">
        <v>2826</v>
      </c>
      <c r="C41" s="955" t="s">
        <v>2827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2543</v>
      </c>
      <c r="C42" s="955" t="s">
        <v>2828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2826</v>
      </c>
      <c r="B43" s="1026" t="s">
        <v>415</v>
      </c>
      <c r="C43" s="955" t="s">
        <v>2829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2806</v>
      </c>
      <c r="B44" s="955" t="s">
        <v>2820</v>
      </c>
      <c r="C44" s="955" t="s">
        <v>2830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2831</v>
      </c>
      <c r="B45" s="955" t="s">
        <v>693</v>
      </c>
      <c r="C45" s="955" t="s">
        <v>2832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695</v>
      </c>
      <c r="C46" s="955" t="s">
        <v>2833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2834</v>
      </c>
      <c r="C47" s="955" t="s">
        <v>2835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2543</v>
      </c>
      <c r="C48" s="955" t="s">
        <v>2836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2837</v>
      </c>
      <c r="B49" s="955" t="s">
        <v>2820</v>
      </c>
      <c r="C49" s="955" t="s">
        <v>2838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2820</v>
      </c>
      <c r="B50" s="955" t="s">
        <v>2033</v>
      </c>
      <c r="C50" s="955" t="s">
        <v>2839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693</v>
      </c>
      <c r="B51" s="955" t="s">
        <v>695</v>
      </c>
      <c r="C51" s="955" t="s">
        <v>2840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695</v>
      </c>
      <c r="B52" s="955" t="s">
        <v>693</v>
      </c>
      <c r="C52" s="955" t="s">
        <v>2841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H52:I58" si="5">WEEKNUM(H52)</f>
        <v>3</v>
      </c>
      <c r="K52" s="155"/>
    </row>
    <row r="53" spans="1:11" s="14" customFormat="1" ht="20.100000000000001" hidden="1" customHeight="1">
      <c r="A53" s="874"/>
      <c r="B53" s="955" t="s">
        <v>2834</v>
      </c>
      <c r="C53" s="955" t="s">
        <v>2842</v>
      </c>
      <c r="D53" s="880" t="s">
        <v>391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2543</v>
      </c>
      <c r="C54" s="955" t="s">
        <v>2843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2844</v>
      </c>
      <c r="B55" s="955" t="s">
        <v>2845</v>
      </c>
      <c r="C55" s="955" t="s">
        <v>2846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695</v>
      </c>
      <c r="B56" s="955" t="s">
        <v>2033</v>
      </c>
      <c r="C56" s="955" t="s">
        <v>2847</v>
      </c>
      <c r="D56" s="880" t="s">
        <v>391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693</v>
      </c>
      <c r="C57" s="955" t="s">
        <v>2848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2834</v>
      </c>
      <c r="C58" s="955" t="s">
        <v>2849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2543</v>
      </c>
      <c r="C59" s="955" t="s">
        <v>2850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H59:I63" si="7">WEEKNUM(H59)</f>
        <v>10</v>
      </c>
      <c r="K59" s="155"/>
    </row>
    <row r="60" spans="1:11" s="14" customFormat="1" ht="20.100000000000001" hidden="1" customHeight="1">
      <c r="A60" s="874" t="s">
        <v>2844</v>
      </c>
      <c r="B60" s="955" t="s">
        <v>695</v>
      </c>
      <c r="C60" s="955" t="s">
        <v>2851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695</v>
      </c>
      <c r="B61" s="955" t="s">
        <v>2033</v>
      </c>
      <c r="C61" s="955" t="s">
        <v>2852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693</v>
      </c>
      <c r="B62" s="955" t="s">
        <v>1694</v>
      </c>
      <c r="C62" s="955" t="s">
        <v>2853</v>
      </c>
      <c r="D62" s="953">
        <v>45736</v>
      </c>
      <c r="E62" s="972" t="s">
        <v>391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2834</v>
      </c>
      <c r="C63" s="955" t="s">
        <v>2854</v>
      </c>
      <c r="D63" s="955">
        <v>45750</v>
      </c>
      <c r="E63" s="972" t="s">
        <v>391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2318</v>
      </c>
      <c r="C64" s="955" t="s">
        <v>2855</v>
      </c>
      <c r="D64" s="955">
        <v>45781</v>
      </c>
      <c r="E64" s="972" t="s">
        <v>391</v>
      </c>
      <c r="G64" s="758">
        <f t="shared" si="1"/>
        <v>45758</v>
      </c>
      <c r="H64" s="758">
        <f t="shared" si="1"/>
        <v>45758</v>
      </c>
      <c r="I64" s="332">
        <f t="shared" ref="H64:I69" si="8">WEEKNUM(H64)</f>
        <v>15</v>
      </c>
      <c r="K64" s="155"/>
    </row>
    <row r="65" spans="1:11" s="14" customFormat="1" ht="20.100000000000001" hidden="1" customHeight="1">
      <c r="A65" s="874" t="s">
        <v>2543</v>
      </c>
      <c r="B65" s="955" t="s">
        <v>2371</v>
      </c>
      <c r="C65" s="955" t="s">
        <v>2856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695</v>
      </c>
      <c r="C66" s="955" t="s">
        <v>2857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2033</v>
      </c>
      <c r="C67" s="955" t="s">
        <v>2858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1694</v>
      </c>
      <c r="C68" s="955" t="s">
        <v>2859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2834</v>
      </c>
      <c r="C69" s="955" t="s">
        <v>2860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2371</v>
      </c>
      <c r="C70" s="955" t="s">
        <v>2861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H70:I75" si="11">WEEKNUM(H70)</f>
        <v>21</v>
      </c>
      <c r="K70" s="155"/>
    </row>
    <row r="71" spans="1:11" s="14" customFormat="1" ht="20.100000000000001" hidden="1" customHeight="1">
      <c r="A71" s="874"/>
      <c r="B71" s="1026" t="s">
        <v>415</v>
      </c>
      <c r="C71" s="955" t="s">
        <v>2862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2318</v>
      </c>
      <c r="C72" s="955" t="s">
        <v>2863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695</v>
      </c>
      <c r="B73" s="955" t="s">
        <v>2864</v>
      </c>
      <c r="C73" s="955" t="s">
        <v>2865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2033</v>
      </c>
      <c r="B74" s="955" t="s">
        <v>1694</v>
      </c>
      <c r="C74" s="955" t="s">
        <v>2866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415</v>
      </c>
      <c r="C75" s="955" t="s">
        <v>2867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2834</v>
      </c>
      <c r="C76" s="955" t="s">
        <v>2868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H76:I76" si="13">WEEKNUM(H76)</f>
        <v>27</v>
      </c>
      <c r="K76" s="155"/>
    </row>
    <row r="77" spans="1:11" s="14" customFormat="1" ht="20.100000000000001" hidden="1" customHeight="1">
      <c r="A77" s="874" t="s">
        <v>518</v>
      </c>
      <c r="B77" s="955" t="s">
        <v>2371</v>
      </c>
      <c r="C77" s="955" t="s">
        <v>2869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H77:I77" si="15">WEEKNUM(H77)</f>
        <v>28</v>
      </c>
      <c r="K77" s="155"/>
    </row>
    <row r="78" spans="1:11" s="14" customFormat="1" ht="20.100000000000001" hidden="1" customHeight="1">
      <c r="A78" s="1091"/>
      <c r="B78" s="955" t="s">
        <v>2318</v>
      </c>
      <c r="C78" s="955" t="s">
        <v>2870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H78:I80" si="17">WEEKNUM(H78)</f>
        <v>29</v>
      </c>
      <c r="K78" s="155"/>
    </row>
    <row r="79" spans="1:11" s="14" customFormat="1" ht="20.100000000000001" hidden="1" customHeight="1">
      <c r="A79" s="874" t="s">
        <v>2871</v>
      </c>
      <c r="B79" s="955" t="s">
        <v>2864</v>
      </c>
      <c r="C79" s="955" t="s">
        <v>2872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419</v>
      </c>
      <c r="B80" s="955" t="s">
        <v>419</v>
      </c>
      <c r="C80" s="955" t="s">
        <v>1998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2873</v>
      </c>
      <c r="B81" s="955" t="s">
        <v>1705</v>
      </c>
      <c r="C81" s="955" t="s">
        <v>2874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H81:I86" si="19">WEEKNUM(H81)</f>
        <v>32</v>
      </c>
      <c r="K81" s="155"/>
    </row>
    <row r="82" spans="1:11" s="14" customFormat="1" ht="20.100000000000001" hidden="1" customHeight="1">
      <c r="A82" s="874" t="s">
        <v>2834</v>
      </c>
      <c r="B82" s="955" t="s">
        <v>2834</v>
      </c>
      <c r="C82" s="955" t="s">
        <v>2875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2371</v>
      </c>
      <c r="C83" s="955" t="s">
        <v>2876</v>
      </c>
      <c r="D83" s="972" t="s">
        <v>391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2318</v>
      </c>
      <c r="C84" s="955" t="s">
        <v>2877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2864</v>
      </c>
      <c r="C85" s="955" t="s">
        <v>2878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1705</v>
      </c>
      <c r="B86" s="955" t="s">
        <v>419</v>
      </c>
      <c r="C86" s="955" t="s">
        <v>2879</v>
      </c>
      <c r="D86" s="972" t="s">
        <v>391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2880</v>
      </c>
      <c r="B87" s="955" t="s">
        <v>2881</v>
      </c>
      <c r="C87" s="955" t="s">
        <v>2882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H87:I92" si="23">WEEKNUM(H87)</f>
        <v>38</v>
      </c>
      <c r="K87" s="155"/>
    </row>
    <row r="88" spans="1:11" s="14" customFormat="1" ht="20.100000000000001" hidden="1" customHeight="1">
      <c r="A88" s="874" t="s">
        <v>2834</v>
      </c>
      <c r="B88" s="955" t="s">
        <v>1705</v>
      </c>
      <c r="C88" s="955" t="s">
        <v>2883</v>
      </c>
      <c r="D88" s="955">
        <v>45927</v>
      </c>
      <c r="E88" s="972" t="s">
        <v>391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2371</v>
      </c>
      <c r="C89" s="955" t="s">
        <v>2884</v>
      </c>
      <c r="D89" s="955">
        <v>45938</v>
      </c>
      <c r="E89" s="972" t="s">
        <v>391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hidden="1" customHeight="1">
      <c r="A90" s="1091"/>
      <c r="B90" s="955" t="s">
        <v>2318</v>
      </c>
      <c r="C90" s="955" t="s">
        <v>2885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hidden="1" customHeight="1">
      <c r="A91" s="874" t="s">
        <v>2886</v>
      </c>
      <c r="B91" s="1126" t="s">
        <v>415</v>
      </c>
      <c r="C91" s="1061" t="s">
        <v>2887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hidden="1" customHeight="1">
      <c r="A92" s="874" t="s">
        <v>419</v>
      </c>
      <c r="B92" s="955" t="s">
        <v>2864</v>
      </c>
      <c r="C92" s="955" t="s">
        <v>2888</v>
      </c>
      <c r="D92" s="972" t="s">
        <v>391</v>
      </c>
      <c r="E92" s="972" t="s">
        <v>391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hidden="1" customHeight="1">
      <c r="A93" s="874" t="s">
        <v>2889</v>
      </c>
      <c r="B93" s="955" t="s">
        <v>419</v>
      </c>
      <c r="C93" s="955" t="s">
        <v>2890</v>
      </c>
      <c r="D93" s="953">
        <v>45964</v>
      </c>
      <c r="E93" s="972" t="s">
        <v>391</v>
      </c>
      <c r="G93" s="758">
        <f t="shared" si="21"/>
        <v>45960</v>
      </c>
      <c r="H93" s="758">
        <f t="shared" si="21"/>
        <v>45961</v>
      </c>
      <c r="I93" s="332">
        <f t="shared" ref="H93:I97" si="25">WEEKNUM(H93)</f>
        <v>44</v>
      </c>
      <c r="K93" s="155"/>
    </row>
    <row r="94" spans="1:11" s="14" customFormat="1" ht="20.100000000000001" customHeight="1">
      <c r="A94" s="874" t="s">
        <v>2889</v>
      </c>
      <c r="B94" s="1061" t="s">
        <v>2891</v>
      </c>
      <c r="C94" s="955" t="s">
        <v>2892</v>
      </c>
      <c r="D94" s="955">
        <v>45967</v>
      </c>
      <c r="E94" s="972" t="s">
        <v>391</v>
      </c>
      <c r="G94" s="758">
        <f t="shared" si="21"/>
        <v>45967</v>
      </c>
      <c r="H94" s="758">
        <f t="shared" si="21"/>
        <v>45968</v>
      </c>
      <c r="I94" s="332">
        <f t="shared" si="25"/>
        <v>45</v>
      </c>
      <c r="K94" s="155"/>
    </row>
    <row r="95" spans="1:11" s="14" customFormat="1" ht="20.100000000000001" customHeight="1">
      <c r="A95" s="874" t="s">
        <v>2893</v>
      </c>
      <c r="B95" s="1061" t="s">
        <v>688</v>
      </c>
      <c r="C95" s="955" t="s">
        <v>2894</v>
      </c>
      <c r="D95" s="955">
        <v>45974</v>
      </c>
      <c r="E95" s="972" t="s">
        <v>391</v>
      </c>
      <c r="G95" s="758">
        <f t="shared" si="21"/>
        <v>45974</v>
      </c>
      <c r="H95" s="758">
        <f t="shared" si="21"/>
        <v>45975</v>
      </c>
      <c r="I95" s="332">
        <f t="shared" si="25"/>
        <v>46</v>
      </c>
      <c r="K95" s="155"/>
    </row>
    <row r="96" spans="1:11" s="14" customFormat="1" ht="20.100000000000001" customHeight="1">
      <c r="A96" s="874" t="s">
        <v>2895</v>
      </c>
      <c r="B96" s="1126" t="s">
        <v>730</v>
      </c>
      <c r="C96" s="955" t="s">
        <v>2896</v>
      </c>
      <c r="D96" s="955">
        <v>45981</v>
      </c>
      <c r="E96" s="972" t="s">
        <v>391</v>
      </c>
      <c r="G96" s="758">
        <f t="shared" si="21"/>
        <v>45981</v>
      </c>
      <c r="H96" s="758">
        <f t="shared" si="21"/>
        <v>45982</v>
      </c>
      <c r="I96" s="332">
        <f t="shared" si="25"/>
        <v>47</v>
      </c>
      <c r="K96" s="155"/>
    </row>
    <row r="97" spans="1:18" s="14" customFormat="1" ht="20.100000000000001" customHeight="1">
      <c r="A97" s="874" t="s">
        <v>2897</v>
      </c>
      <c r="B97" s="955" t="s">
        <v>2541</v>
      </c>
      <c r="C97" s="955" t="s">
        <v>2898</v>
      </c>
      <c r="D97" s="953">
        <v>45988</v>
      </c>
      <c r="E97" s="972" t="s">
        <v>391</v>
      </c>
      <c r="G97" s="758">
        <f>G96+7</f>
        <v>45988</v>
      </c>
      <c r="H97" s="758">
        <f>H96+7</f>
        <v>45989</v>
      </c>
      <c r="I97" s="332">
        <f t="shared" si="25"/>
        <v>48</v>
      </c>
      <c r="K97" s="155"/>
    </row>
    <row r="98" spans="1:18" s="14" customFormat="1" ht="20.100000000000001" customHeight="1">
      <c r="A98" s="874" t="s">
        <v>2899</v>
      </c>
      <c r="B98" s="1126" t="s">
        <v>415</v>
      </c>
      <c r="C98" s="955" t="s">
        <v>2900</v>
      </c>
      <c r="D98" s="803">
        <v>45995</v>
      </c>
      <c r="E98" s="803">
        <f>D98+1</f>
        <v>45996</v>
      </c>
      <c r="G98" s="758">
        <f>G97+7</f>
        <v>45995</v>
      </c>
      <c r="H98" s="758">
        <f>H97+7</f>
        <v>45996</v>
      </c>
      <c r="I98" s="332">
        <f t="shared" ref="H98:I99" si="26">WEEKNUM(H98)</f>
        <v>49</v>
      </c>
      <c r="K98" s="155"/>
    </row>
    <row r="99" spans="1:18" s="14" customFormat="1" ht="20.100000000000001" customHeight="1">
      <c r="A99" s="874"/>
      <c r="B99" s="955" t="s">
        <v>2901</v>
      </c>
      <c r="C99" s="955" t="s">
        <v>2902</v>
      </c>
      <c r="D99" s="953">
        <v>46002</v>
      </c>
      <c r="E99" s="972" t="s">
        <v>391</v>
      </c>
      <c r="G99" s="758">
        <f>G98+7</f>
        <v>46002</v>
      </c>
      <c r="H99" s="758">
        <f>H98+7</f>
        <v>46003</v>
      </c>
      <c r="I99" s="332">
        <f t="shared" si="26"/>
        <v>50</v>
      </c>
      <c r="K99" s="155"/>
    </row>
    <row r="100" spans="1:18" s="14" customFormat="1" ht="20.100000000000001" customHeight="1">
      <c r="A100" s="874" t="s">
        <v>2903</v>
      </c>
      <c r="B100" s="1061" t="s">
        <v>2904</v>
      </c>
      <c r="C100" s="955" t="s">
        <v>2905</v>
      </c>
      <c r="D100" s="953">
        <v>46009</v>
      </c>
      <c r="E100" s="972" t="s">
        <v>391</v>
      </c>
      <c r="G100" s="758">
        <f>G99+7</f>
        <v>46009</v>
      </c>
      <c r="H100" s="758">
        <f>H99+7</f>
        <v>46010</v>
      </c>
      <c r="I100" s="332">
        <f t="shared" ref="I100:I101" si="27">WEEKNUM(H100)</f>
        <v>51</v>
      </c>
      <c r="K100" s="155"/>
    </row>
    <row r="101" spans="1:18" s="14" customFormat="1" ht="20.100000000000001" customHeight="1">
      <c r="A101" s="874" t="s">
        <v>2906</v>
      </c>
      <c r="B101" s="1061" t="s">
        <v>2907</v>
      </c>
      <c r="C101" s="955" t="s">
        <v>2908</v>
      </c>
      <c r="D101" s="953">
        <v>46016</v>
      </c>
      <c r="E101" s="972" t="s">
        <v>391</v>
      </c>
      <c r="G101" s="758">
        <f>G100+7</f>
        <v>46016</v>
      </c>
      <c r="H101" s="758">
        <f>H100+7</f>
        <v>46017</v>
      </c>
      <c r="I101" s="332">
        <f t="shared" si="27"/>
        <v>52</v>
      </c>
      <c r="K101" s="155"/>
    </row>
    <row r="102" spans="1:18" s="14" customFormat="1" ht="20.100000000000001" customHeight="1">
      <c r="A102" s="874"/>
      <c r="B102" s="1061" t="s">
        <v>2909</v>
      </c>
      <c r="C102" s="955" t="s">
        <v>2910</v>
      </c>
      <c r="D102" s="953">
        <v>46023</v>
      </c>
      <c r="E102" s="1170">
        <f>D102+1</f>
        <v>46024</v>
      </c>
      <c r="G102" s="758">
        <f>G101+7</f>
        <v>46023</v>
      </c>
      <c r="H102" s="758">
        <f>H101+7</f>
        <v>46024</v>
      </c>
      <c r="I102" s="332">
        <f t="shared" ref="I102:I103" si="28">WEEKNUM(H102)</f>
        <v>1</v>
      </c>
      <c r="K102" s="155"/>
    </row>
    <row r="103" spans="1:18" s="14" customFormat="1" ht="20.100000000000001" customHeight="1">
      <c r="A103" s="874"/>
      <c r="B103" s="1061" t="s">
        <v>2911</v>
      </c>
      <c r="C103" s="955" t="s">
        <v>2912</v>
      </c>
      <c r="D103" s="953">
        <v>46030</v>
      </c>
      <c r="E103" s="1170">
        <f>D103+1</f>
        <v>46031</v>
      </c>
      <c r="G103" s="758">
        <f>G102+7</f>
        <v>46030</v>
      </c>
      <c r="H103" s="758">
        <f>H102+7</f>
        <v>46031</v>
      </c>
      <c r="I103" s="332">
        <f t="shared" si="28"/>
        <v>2</v>
      </c>
      <c r="K103" s="155"/>
    </row>
    <row r="104" spans="1:18" s="14" customFormat="1" ht="20.100000000000001" customHeight="1">
      <c r="A104" s="874"/>
      <c r="B104" s="1126" t="s">
        <v>730</v>
      </c>
      <c r="C104" s="955" t="s">
        <v>2913</v>
      </c>
      <c r="D104" s="953">
        <v>46037</v>
      </c>
      <c r="E104" s="1170">
        <f t="shared" ref="E104:E105" si="29">D104+1</f>
        <v>46038</v>
      </c>
      <c r="G104" s="758">
        <f t="shared" ref="G104:G105" si="30">G103+7</f>
        <v>46037</v>
      </c>
      <c r="H104" s="758">
        <f t="shared" ref="H104:H105" si="31">H103+7</f>
        <v>46038</v>
      </c>
      <c r="I104" s="332">
        <f t="shared" ref="I104:I105" si="32">WEEKNUM(H104)</f>
        <v>3</v>
      </c>
      <c r="K104" s="155"/>
    </row>
    <row r="105" spans="1:18" s="14" customFormat="1" ht="20.100000000000001" customHeight="1">
      <c r="A105" s="874"/>
      <c r="B105" s="1061" t="s">
        <v>2914</v>
      </c>
      <c r="C105" s="955" t="s">
        <v>2915</v>
      </c>
      <c r="D105" s="953">
        <v>46044</v>
      </c>
      <c r="E105" s="1170">
        <f t="shared" si="29"/>
        <v>46045</v>
      </c>
      <c r="G105" s="758">
        <f t="shared" si="30"/>
        <v>46044</v>
      </c>
      <c r="H105" s="758">
        <f t="shared" si="31"/>
        <v>46045</v>
      </c>
      <c r="I105" s="332">
        <f t="shared" si="32"/>
        <v>4</v>
      </c>
      <c r="K105" s="155"/>
    </row>
    <row r="106" spans="1:18" s="149" customFormat="1" ht="20.100000000000001" customHeight="1">
      <c r="A106" s="1035"/>
      <c r="B106" s="147" t="s">
        <v>553</v>
      </c>
      <c r="C106" s="75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600"/>
      <c r="Q106" s="146"/>
      <c r="R106" s="146"/>
    </row>
    <row r="107" spans="1:18" s="14" customFormat="1" ht="20.100000000000001" hidden="1" customHeight="1">
      <c r="A107" s="874"/>
      <c r="B107" s="764"/>
      <c r="C107" s="764"/>
      <c r="D107" s="764"/>
      <c r="E107" s="801"/>
      <c r="G107" s="764"/>
      <c r="H107" s="764"/>
      <c r="I107" s="407"/>
      <c r="J107" s="407"/>
      <c r="K107" s="155"/>
    </row>
    <row r="108" spans="1:18" s="14" customFormat="1" ht="20.25" hidden="1" customHeight="1">
      <c r="A108" s="870"/>
      <c r="B108" s="425"/>
      <c r="C108" s="487"/>
      <c r="D108" s="9"/>
      <c r="E108" s="9"/>
      <c r="F108" s="9"/>
      <c r="G108" s="723"/>
      <c r="H108" s="723"/>
      <c r="I108" s="407"/>
      <c r="J108" s="407"/>
      <c r="K108" s="155"/>
    </row>
    <row r="109" spans="1:18" s="14" customFormat="1" ht="15.6" hidden="1">
      <c r="A109" s="806"/>
      <c r="B109" s="1205" t="s">
        <v>2916</v>
      </c>
      <c r="C109" s="1206"/>
      <c r="D109" s="1207" t="s">
        <v>355</v>
      </c>
      <c r="E109" s="941" t="s">
        <v>2917</v>
      </c>
      <c r="F109" s="941" t="s">
        <v>144</v>
      </c>
      <c r="I109" s="881"/>
    </row>
    <row r="110" spans="1:18" s="14" customFormat="1" ht="27" hidden="1" customHeight="1">
      <c r="A110" s="806"/>
      <c r="B110" s="944" t="s">
        <v>357</v>
      </c>
      <c r="C110" s="944" t="s">
        <v>358</v>
      </c>
      <c r="D110" s="1208"/>
      <c r="E110" s="951" t="s">
        <v>166</v>
      </c>
      <c r="F110" s="951" t="s">
        <v>223</v>
      </c>
      <c r="I110" s="1050" t="s">
        <v>359</v>
      </c>
    </row>
    <row r="111" spans="1:18" s="14" customFormat="1" ht="27" hidden="1" customHeight="1">
      <c r="A111" s="806" t="s">
        <v>2918</v>
      </c>
      <c r="B111" s="962" t="s">
        <v>1773</v>
      </c>
      <c r="C111" s="955" t="s">
        <v>2919</v>
      </c>
      <c r="D111" s="955">
        <v>45372</v>
      </c>
      <c r="E111" s="880" t="s">
        <v>391</v>
      </c>
      <c r="F111" s="802">
        <v>45375</v>
      </c>
      <c r="G111" s="758">
        <v>45361</v>
      </c>
      <c r="H111" s="758">
        <v>45361</v>
      </c>
      <c r="I111" s="193"/>
    </row>
    <row r="112" spans="1:18" s="14" customFormat="1" ht="27" hidden="1" customHeight="1">
      <c r="A112" s="806" t="s">
        <v>2920</v>
      </c>
      <c r="B112" s="962" t="s">
        <v>2921</v>
      </c>
      <c r="C112" s="955" t="s">
        <v>2922</v>
      </c>
      <c r="D112" s="955">
        <v>45373</v>
      </c>
      <c r="E112" s="880" t="s">
        <v>391</v>
      </c>
      <c r="F112" s="802">
        <f t="shared" ref="F112:F113" si="33">D112+6</f>
        <v>45379</v>
      </c>
      <c r="G112" s="758">
        <v>45368</v>
      </c>
      <c r="H112" s="758">
        <v>45368</v>
      </c>
      <c r="I112" s="193"/>
    </row>
    <row r="113" spans="1:9" s="14" customFormat="1" ht="27" hidden="1" customHeight="1">
      <c r="A113" s="806"/>
      <c r="B113" s="962" t="s">
        <v>2098</v>
      </c>
      <c r="C113" s="955" t="s">
        <v>2923</v>
      </c>
      <c r="D113" s="955">
        <v>45382</v>
      </c>
      <c r="E113" s="802">
        <f t="shared" ref="E113" si="34">D113+1</f>
        <v>45383</v>
      </c>
      <c r="F113" s="802">
        <f t="shared" si="33"/>
        <v>45388</v>
      </c>
      <c r="G113" s="758">
        <v>45375</v>
      </c>
      <c r="H113" s="758">
        <v>45375</v>
      </c>
      <c r="I113" s="193"/>
    </row>
    <row r="114" spans="1:9" s="14" customFormat="1" ht="27" hidden="1" customHeight="1">
      <c r="A114" s="806"/>
      <c r="B114" s="962" t="s">
        <v>2786</v>
      </c>
      <c r="C114" s="955" t="s">
        <v>2924</v>
      </c>
      <c r="D114" s="955">
        <v>45386</v>
      </c>
      <c r="E114" s="802">
        <f t="shared" ref="E114:E116" si="35">D114+1</f>
        <v>45387</v>
      </c>
      <c r="F114" s="802">
        <f t="shared" ref="F114:F118" si="36">D114+6</f>
        <v>45392</v>
      </c>
      <c r="G114" s="758">
        <v>45382</v>
      </c>
      <c r="H114" s="758">
        <v>45382</v>
      </c>
      <c r="I114" s="193"/>
    </row>
    <row r="115" spans="1:9" s="14" customFormat="1" ht="27" hidden="1" customHeight="1">
      <c r="A115" s="806"/>
      <c r="B115" s="962" t="s">
        <v>1796</v>
      </c>
      <c r="C115" s="955" t="s">
        <v>2925</v>
      </c>
      <c r="D115" s="955">
        <v>45389</v>
      </c>
      <c r="E115" s="802">
        <f t="shared" si="35"/>
        <v>45390</v>
      </c>
      <c r="F115" s="802">
        <f t="shared" si="36"/>
        <v>45395</v>
      </c>
      <c r="G115" s="758">
        <v>45389</v>
      </c>
      <c r="H115" s="758">
        <v>45389</v>
      </c>
      <c r="I115" s="193"/>
    </row>
    <row r="116" spans="1:9" s="14" customFormat="1" ht="27" hidden="1" customHeight="1">
      <c r="A116" s="806" t="s">
        <v>1773</v>
      </c>
      <c r="B116" s="918" t="s">
        <v>415</v>
      </c>
      <c r="C116" s="955" t="s">
        <v>2926</v>
      </c>
      <c r="D116" s="955">
        <v>45396</v>
      </c>
      <c r="E116" s="853">
        <f t="shared" si="35"/>
        <v>45397</v>
      </c>
      <c r="F116" s="853">
        <f t="shared" si="36"/>
        <v>45402</v>
      </c>
      <c r="G116" s="758">
        <v>45396</v>
      </c>
      <c r="H116" s="758">
        <v>45396</v>
      </c>
      <c r="I116" s="193"/>
    </row>
    <row r="117" spans="1:9" s="14" customFormat="1" ht="27" hidden="1" customHeight="1">
      <c r="A117" s="806"/>
      <c r="B117" s="962" t="s">
        <v>1773</v>
      </c>
      <c r="C117" s="955" t="s">
        <v>2927</v>
      </c>
      <c r="D117" s="955">
        <v>45412</v>
      </c>
      <c r="E117" s="1201" t="s">
        <v>391</v>
      </c>
      <c r="F117" s="1202"/>
      <c r="G117" s="758">
        <f t="shared" ref="G117:H135" si="37">G116+7</f>
        <v>45403</v>
      </c>
      <c r="H117" s="758">
        <f t="shared" si="37"/>
        <v>45403</v>
      </c>
      <c r="I117" s="193"/>
    </row>
    <row r="118" spans="1:9" s="14" customFormat="1" ht="20.100000000000001" hidden="1" customHeight="1">
      <c r="A118" s="806" t="s">
        <v>2928</v>
      </c>
      <c r="B118" s="962" t="s">
        <v>2921</v>
      </c>
      <c r="C118" s="955" t="s">
        <v>2929</v>
      </c>
      <c r="D118" s="955">
        <v>45421</v>
      </c>
      <c r="E118" s="802">
        <v>45419</v>
      </c>
      <c r="F118" s="802">
        <f t="shared" si="36"/>
        <v>45427</v>
      </c>
      <c r="G118" s="758">
        <f t="shared" si="37"/>
        <v>45410</v>
      </c>
      <c r="H118" s="758">
        <f t="shared" si="37"/>
        <v>45410</v>
      </c>
      <c r="I118" s="193"/>
    </row>
    <row r="119" spans="1:9" s="14" customFormat="1" ht="20.100000000000001" hidden="1" customHeight="1">
      <c r="A119" s="806"/>
      <c r="B119" s="962" t="s">
        <v>2098</v>
      </c>
      <c r="C119" s="955" t="s">
        <v>2930</v>
      </c>
      <c r="D119" s="955">
        <v>45426</v>
      </c>
      <c r="E119" s="802">
        <f t="shared" ref="E119:E123" si="38">D119+1</f>
        <v>45427</v>
      </c>
      <c r="F119" s="802">
        <f t="shared" ref="F119:F122" si="39">D119+6</f>
        <v>45432</v>
      </c>
      <c r="G119" s="758">
        <f t="shared" si="37"/>
        <v>45417</v>
      </c>
      <c r="H119" s="758">
        <f t="shared" si="37"/>
        <v>45417</v>
      </c>
      <c r="I119" s="193"/>
    </row>
    <row r="120" spans="1:9" s="14" customFormat="1" ht="20.100000000000001" hidden="1" customHeight="1">
      <c r="A120" s="806" t="s">
        <v>2786</v>
      </c>
      <c r="B120" s="880" t="s">
        <v>391</v>
      </c>
      <c r="C120" s="955" t="s">
        <v>2931</v>
      </c>
      <c r="D120" s="800">
        <v>45435</v>
      </c>
      <c r="E120" s="799" t="s">
        <v>391</v>
      </c>
      <c r="F120" s="853">
        <f t="shared" si="39"/>
        <v>45441</v>
      </c>
      <c r="G120" s="758">
        <f t="shared" si="37"/>
        <v>45424</v>
      </c>
      <c r="H120" s="758">
        <f t="shared" si="37"/>
        <v>45424</v>
      </c>
      <c r="I120" s="193"/>
    </row>
    <row r="121" spans="1:9" s="14" customFormat="1" ht="20.100000000000001" hidden="1" customHeight="1">
      <c r="A121" s="806"/>
      <c r="B121" s="955" t="s">
        <v>1796</v>
      </c>
      <c r="C121" s="955" t="s">
        <v>2932</v>
      </c>
      <c r="D121" s="955">
        <v>45443</v>
      </c>
      <c r="E121" s="802">
        <f t="shared" si="38"/>
        <v>45444</v>
      </c>
      <c r="F121" s="802">
        <f t="shared" si="39"/>
        <v>45449</v>
      </c>
      <c r="G121" s="758">
        <f t="shared" si="37"/>
        <v>45431</v>
      </c>
      <c r="H121" s="758">
        <f t="shared" si="37"/>
        <v>45431</v>
      </c>
      <c r="I121" s="193"/>
    </row>
    <row r="122" spans="1:9" s="14" customFormat="1" ht="20.100000000000001" hidden="1" customHeight="1">
      <c r="A122" s="806" t="s">
        <v>1773</v>
      </c>
      <c r="B122" s="1026" t="s">
        <v>2933</v>
      </c>
      <c r="C122" s="955" t="s">
        <v>2934</v>
      </c>
      <c r="D122" s="955">
        <v>45445</v>
      </c>
      <c r="E122" s="802">
        <f t="shared" si="38"/>
        <v>45446</v>
      </c>
      <c r="F122" s="802">
        <f t="shared" si="39"/>
        <v>45451</v>
      </c>
      <c r="G122" s="758">
        <f t="shared" si="37"/>
        <v>45438</v>
      </c>
      <c r="H122" s="758">
        <f t="shared" si="37"/>
        <v>45438</v>
      </c>
      <c r="I122" s="193"/>
    </row>
    <row r="123" spans="1:9" s="14" customFormat="1" ht="20.100000000000001" hidden="1" customHeight="1">
      <c r="A123" s="806"/>
      <c r="B123" s="955" t="s">
        <v>2921</v>
      </c>
      <c r="C123" s="955" t="s">
        <v>2935</v>
      </c>
      <c r="D123" s="955">
        <v>45464</v>
      </c>
      <c r="E123" s="802">
        <f t="shared" si="38"/>
        <v>45465</v>
      </c>
      <c r="F123" s="880" t="s">
        <v>391</v>
      </c>
      <c r="G123" s="758">
        <f t="shared" si="37"/>
        <v>45445</v>
      </c>
      <c r="H123" s="758">
        <f t="shared" si="37"/>
        <v>45445</v>
      </c>
      <c r="I123" s="193"/>
    </row>
    <row r="124" spans="1:9" s="14" customFormat="1" ht="20.100000000000001" hidden="1" customHeight="1">
      <c r="A124" s="806" t="s">
        <v>2098</v>
      </c>
      <c r="B124" s="880" t="s">
        <v>415</v>
      </c>
      <c r="C124" s="955" t="s">
        <v>2936</v>
      </c>
      <c r="D124" s="800">
        <v>45452</v>
      </c>
      <c r="E124" s="853">
        <f t="shared" ref="E124:E129" si="40">D124+1</f>
        <v>45453</v>
      </c>
      <c r="F124" s="853">
        <f t="shared" ref="F124:F129" si="41">D124+6</f>
        <v>45458</v>
      </c>
      <c r="G124" s="758">
        <f t="shared" si="37"/>
        <v>45452</v>
      </c>
      <c r="H124" s="758">
        <f t="shared" si="37"/>
        <v>45452</v>
      </c>
      <c r="I124" s="193"/>
    </row>
    <row r="125" spans="1:9" s="14" customFormat="1" ht="20.100000000000001" hidden="1" customHeight="1">
      <c r="A125" s="874" t="s">
        <v>2786</v>
      </c>
      <c r="B125" s="955" t="s">
        <v>2098</v>
      </c>
      <c r="C125" s="955" t="s">
        <v>2937</v>
      </c>
      <c r="D125" s="955">
        <v>45469</v>
      </c>
      <c r="E125" s="802">
        <f t="shared" si="40"/>
        <v>45470</v>
      </c>
      <c r="F125" s="880" t="s">
        <v>391</v>
      </c>
      <c r="G125" s="758">
        <f t="shared" si="37"/>
        <v>45459</v>
      </c>
      <c r="H125" s="758">
        <f t="shared" si="37"/>
        <v>45459</v>
      </c>
      <c r="I125" s="193"/>
    </row>
    <row r="126" spans="1:9" s="14" customFormat="1" ht="20.100000000000001" hidden="1" customHeight="1">
      <c r="A126" s="874" t="s">
        <v>2938</v>
      </c>
      <c r="B126" s="955" t="s">
        <v>2543</v>
      </c>
      <c r="C126" s="955" t="s">
        <v>2939</v>
      </c>
      <c r="D126" s="955">
        <v>45478</v>
      </c>
      <c r="E126" s="802">
        <f t="shared" si="40"/>
        <v>45479</v>
      </c>
      <c r="F126" s="880" t="s">
        <v>391</v>
      </c>
      <c r="G126" s="758">
        <f t="shared" si="37"/>
        <v>45466</v>
      </c>
      <c r="H126" s="758">
        <f t="shared" si="37"/>
        <v>45466</v>
      </c>
      <c r="I126" s="193"/>
    </row>
    <row r="127" spans="1:9" s="14" customFormat="1" ht="20.100000000000001" hidden="1" customHeight="1">
      <c r="A127" s="842" t="s">
        <v>1773</v>
      </c>
      <c r="B127" s="955" t="s">
        <v>1796</v>
      </c>
      <c r="C127" s="955" t="s">
        <v>2940</v>
      </c>
      <c r="D127" s="955">
        <v>45485</v>
      </c>
      <c r="E127" s="802">
        <f t="shared" si="40"/>
        <v>45486</v>
      </c>
      <c r="F127" s="880" t="s">
        <v>391</v>
      </c>
      <c r="G127" s="758">
        <f t="shared" si="37"/>
        <v>45473</v>
      </c>
      <c r="H127" s="758">
        <f t="shared" si="37"/>
        <v>45473</v>
      </c>
      <c r="I127" s="193"/>
    </row>
    <row r="128" spans="1:9" s="14" customFormat="1" ht="20.100000000000001" hidden="1" customHeight="1">
      <c r="A128" s="874" t="s">
        <v>2033</v>
      </c>
      <c r="B128" s="955" t="s">
        <v>2933</v>
      </c>
      <c r="C128" s="955" t="s">
        <v>2941</v>
      </c>
      <c r="D128" s="955">
        <v>45483</v>
      </c>
      <c r="E128" s="802">
        <f t="shared" si="40"/>
        <v>45484</v>
      </c>
      <c r="F128" s="802">
        <f t="shared" si="41"/>
        <v>45489</v>
      </c>
      <c r="G128" s="758">
        <f t="shared" si="37"/>
        <v>45480</v>
      </c>
      <c r="H128" s="758">
        <f t="shared" si="37"/>
        <v>45480</v>
      </c>
      <c r="I128" s="193"/>
    </row>
    <row r="129" spans="1:9" s="14" customFormat="1" ht="20.100000000000001" hidden="1" customHeight="1">
      <c r="A129" s="806"/>
      <c r="B129" s="955" t="s">
        <v>2921</v>
      </c>
      <c r="C129" s="955" t="s">
        <v>2942</v>
      </c>
      <c r="D129" s="955">
        <v>45491</v>
      </c>
      <c r="E129" s="802">
        <f t="shared" si="40"/>
        <v>45492</v>
      </c>
      <c r="F129" s="802">
        <f t="shared" si="41"/>
        <v>45497</v>
      </c>
      <c r="G129" s="758">
        <f t="shared" si="37"/>
        <v>45487</v>
      </c>
      <c r="H129" s="758">
        <f t="shared" si="37"/>
        <v>45487</v>
      </c>
      <c r="I129" s="193"/>
    </row>
    <row r="130" spans="1:9" s="14" customFormat="1" ht="20.100000000000001" hidden="1" customHeight="1">
      <c r="A130" s="874"/>
      <c r="B130" s="955" t="s">
        <v>2098</v>
      </c>
      <c r="C130" s="955" t="s">
        <v>2943</v>
      </c>
      <c r="D130" s="880" t="s">
        <v>391</v>
      </c>
      <c r="E130" s="853" t="e">
        <f t="shared" ref="E130:E138" si="42">D130+1</f>
        <v>#VALUE!</v>
      </c>
      <c r="F130" s="853" t="e">
        <f t="shared" ref="F130" si="43">D130+6</f>
        <v>#VALUE!</v>
      </c>
      <c r="G130" s="758">
        <f t="shared" si="37"/>
        <v>45494</v>
      </c>
      <c r="H130" s="758">
        <f t="shared" si="37"/>
        <v>45494</v>
      </c>
      <c r="I130" s="193"/>
    </row>
    <row r="131" spans="1:9" s="14" customFormat="1" ht="20.100000000000001" hidden="1" customHeight="1">
      <c r="A131" s="874"/>
      <c r="B131" s="955" t="s">
        <v>2543</v>
      </c>
      <c r="C131" s="955" t="s">
        <v>2944</v>
      </c>
      <c r="D131" s="880" t="s">
        <v>391</v>
      </c>
      <c r="E131" s="853" t="e">
        <f t="shared" si="42"/>
        <v>#VALUE!</v>
      </c>
      <c r="F131" s="799" t="s">
        <v>391</v>
      </c>
      <c r="G131" s="758">
        <f t="shared" si="37"/>
        <v>45501</v>
      </c>
      <c r="H131" s="758">
        <f t="shared" si="37"/>
        <v>45501</v>
      </c>
      <c r="I131" s="193"/>
    </row>
    <row r="132" spans="1:9" s="14" customFormat="1" ht="20.100000000000001" hidden="1" customHeight="1">
      <c r="A132" s="842" t="s">
        <v>1773</v>
      </c>
      <c r="B132" s="955" t="s">
        <v>1796</v>
      </c>
      <c r="C132" s="955" t="s">
        <v>2945</v>
      </c>
      <c r="D132" s="955">
        <v>45519</v>
      </c>
      <c r="E132" s="880" t="s">
        <v>391</v>
      </c>
      <c r="F132" s="880" t="s">
        <v>391</v>
      </c>
      <c r="G132" s="758">
        <f t="shared" si="37"/>
        <v>45508</v>
      </c>
      <c r="H132" s="758">
        <f t="shared" si="37"/>
        <v>45508</v>
      </c>
      <c r="I132" s="193"/>
    </row>
    <row r="133" spans="1:9" s="14" customFormat="1" ht="20.100000000000001" hidden="1" customHeight="1">
      <c r="A133" s="874" t="s">
        <v>2033</v>
      </c>
      <c r="B133" s="955" t="s">
        <v>2933</v>
      </c>
      <c r="C133" s="955" t="s">
        <v>2946</v>
      </c>
      <c r="D133" s="955">
        <v>45531</v>
      </c>
      <c r="E133" s="880" t="s">
        <v>391</v>
      </c>
      <c r="F133" s="880" t="s">
        <v>391</v>
      </c>
      <c r="G133" s="758">
        <f t="shared" si="37"/>
        <v>45515</v>
      </c>
      <c r="H133" s="758">
        <f t="shared" si="37"/>
        <v>45515</v>
      </c>
      <c r="I133" s="193"/>
    </row>
    <row r="134" spans="1:9" s="14" customFormat="1" ht="20.100000000000001" hidden="1" customHeight="1">
      <c r="A134" s="806"/>
      <c r="B134" s="955" t="s">
        <v>2921</v>
      </c>
      <c r="C134" s="955" t="s">
        <v>2947</v>
      </c>
      <c r="D134" s="955">
        <v>45532</v>
      </c>
      <c r="E134" s="802">
        <f t="shared" si="42"/>
        <v>45533</v>
      </c>
      <c r="F134" s="802">
        <v>45543</v>
      </c>
      <c r="G134" s="758">
        <f t="shared" si="37"/>
        <v>45522</v>
      </c>
      <c r="H134" s="758">
        <f t="shared" si="37"/>
        <v>45522</v>
      </c>
      <c r="I134" s="193"/>
    </row>
    <row r="135" spans="1:9" s="14" customFormat="1" ht="20.100000000000001" hidden="1" customHeight="1">
      <c r="A135" s="806" t="s">
        <v>2948</v>
      </c>
      <c r="B135" s="955" t="s">
        <v>2090</v>
      </c>
      <c r="C135" s="955" t="s">
        <v>2949</v>
      </c>
      <c r="D135" s="955">
        <v>45536</v>
      </c>
      <c r="E135" s="880" t="s">
        <v>391</v>
      </c>
      <c r="F135" s="880" t="s">
        <v>391</v>
      </c>
      <c r="G135" s="758">
        <f t="shared" si="37"/>
        <v>45529</v>
      </c>
      <c r="H135" s="758">
        <f t="shared" si="37"/>
        <v>45529</v>
      </c>
      <c r="I135" s="193"/>
    </row>
    <row r="136" spans="1:9" s="14" customFormat="1" ht="20.100000000000001" hidden="1" customHeight="1">
      <c r="A136" s="806" t="s">
        <v>2950</v>
      </c>
      <c r="B136" s="955" t="s">
        <v>2543</v>
      </c>
      <c r="C136" s="955" t="s">
        <v>2951</v>
      </c>
      <c r="D136" s="955">
        <v>45538</v>
      </c>
      <c r="E136" s="802">
        <f t="shared" si="42"/>
        <v>45539</v>
      </c>
      <c r="F136" s="802">
        <v>45545</v>
      </c>
      <c r="I136" s="758">
        <f>G135+7</f>
        <v>45536</v>
      </c>
    </row>
    <row r="137" spans="1:9" s="14" customFormat="1" ht="20.100000000000001" hidden="1" customHeight="1">
      <c r="A137" s="806"/>
      <c r="B137" s="955" t="s">
        <v>1796</v>
      </c>
      <c r="C137" s="955" t="s">
        <v>2952</v>
      </c>
      <c r="D137" s="955">
        <v>45546</v>
      </c>
      <c r="E137" s="802">
        <f t="shared" si="42"/>
        <v>45547</v>
      </c>
      <c r="F137" s="802">
        <v>45553</v>
      </c>
      <c r="I137" s="758">
        <f>I136+7</f>
        <v>45543</v>
      </c>
    </row>
    <row r="138" spans="1:9" s="14" customFormat="1" ht="20.100000000000001" hidden="1" customHeight="1">
      <c r="A138" s="806"/>
      <c r="B138" s="955" t="s">
        <v>2792</v>
      </c>
      <c r="C138" s="955" t="s">
        <v>2953</v>
      </c>
      <c r="D138" s="955">
        <v>45564</v>
      </c>
      <c r="E138" s="802">
        <f t="shared" si="42"/>
        <v>45565</v>
      </c>
      <c r="F138" s="880" t="s">
        <v>391</v>
      </c>
      <c r="I138" s="758">
        <f>I137+7</f>
        <v>45550</v>
      </c>
    </row>
    <row r="139" spans="1:9" s="14" customFormat="1" ht="20.100000000000001" hidden="1" customHeight="1">
      <c r="A139" s="806"/>
      <c r="B139" s="955" t="s">
        <v>2954</v>
      </c>
      <c r="C139" s="955" t="s">
        <v>2955</v>
      </c>
      <c r="D139" s="955">
        <v>45558</v>
      </c>
      <c r="E139" s="880" t="s">
        <v>391</v>
      </c>
      <c r="F139" s="802">
        <f>D139+6</f>
        <v>45564</v>
      </c>
      <c r="I139" s="758">
        <f>I138+7</f>
        <v>45557</v>
      </c>
    </row>
    <row r="140" spans="1:9" s="14" customFormat="1" ht="20.100000000000001" hidden="1" customHeight="1">
      <c r="A140" s="806" t="s">
        <v>2098</v>
      </c>
      <c r="B140" s="955" t="s">
        <v>2792</v>
      </c>
      <c r="C140" s="955" t="s">
        <v>2956</v>
      </c>
      <c r="D140" s="955">
        <v>45572</v>
      </c>
      <c r="E140" s="880" t="s">
        <v>391</v>
      </c>
      <c r="F140" s="880" t="s">
        <v>391</v>
      </c>
      <c r="I140" s="758">
        <f>I139+7</f>
        <v>45564</v>
      </c>
    </row>
    <row r="141" spans="1:9" s="14" customFormat="1" ht="20.100000000000001" hidden="1" customHeight="1">
      <c r="A141" s="806" t="s">
        <v>2543</v>
      </c>
      <c r="B141" s="955" t="s">
        <v>2543</v>
      </c>
      <c r="C141" s="955" t="s">
        <v>2957</v>
      </c>
      <c r="D141" s="955">
        <v>45568</v>
      </c>
      <c r="E141" s="802">
        <f t="shared" ref="E141:E144" si="44">D141+1</f>
        <v>45569</v>
      </c>
      <c r="F141" s="802">
        <f t="shared" ref="F141:F144" si="45">D141+6</f>
        <v>45574</v>
      </c>
      <c r="I141" s="758">
        <f>I140+7</f>
        <v>45571</v>
      </c>
    </row>
    <row r="142" spans="1:9" s="14" customFormat="1" ht="20.100000000000001" hidden="1" customHeight="1">
      <c r="A142" s="806" t="s">
        <v>2921</v>
      </c>
      <c r="B142" s="955" t="s">
        <v>2958</v>
      </c>
      <c r="C142" s="955" t="s">
        <v>2959</v>
      </c>
      <c r="D142" s="955">
        <v>45583</v>
      </c>
      <c r="E142" s="880" t="s">
        <v>391</v>
      </c>
      <c r="F142" s="802">
        <f t="shared" si="45"/>
        <v>45589</v>
      </c>
      <c r="I142" s="758">
        <v>45576</v>
      </c>
    </row>
    <row r="143" spans="1:9" s="14" customFormat="1" ht="20.100000000000001" hidden="1" customHeight="1">
      <c r="A143" s="806" t="s">
        <v>1796</v>
      </c>
      <c r="B143" s="955" t="s">
        <v>2503</v>
      </c>
      <c r="C143" s="955" t="s">
        <v>2960</v>
      </c>
      <c r="D143" s="955">
        <v>45585</v>
      </c>
      <c r="E143" s="880" t="s">
        <v>391</v>
      </c>
      <c r="F143" s="802">
        <f t="shared" si="45"/>
        <v>45591</v>
      </c>
      <c r="I143" s="758">
        <f>I142+7</f>
        <v>45583</v>
      </c>
    </row>
    <row r="144" spans="1:9" s="14" customFormat="1" ht="20.100000000000001" hidden="1" customHeight="1">
      <c r="A144" s="806" t="s">
        <v>2961</v>
      </c>
      <c r="B144" s="955" t="s">
        <v>2834</v>
      </c>
      <c r="C144" s="955" t="s">
        <v>2962</v>
      </c>
      <c r="D144" s="955">
        <v>45590</v>
      </c>
      <c r="E144" s="802">
        <f t="shared" si="44"/>
        <v>45591</v>
      </c>
      <c r="F144" s="802">
        <f t="shared" si="45"/>
        <v>45596</v>
      </c>
      <c r="I144" s="758">
        <f>I143+7</f>
        <v>45590</v>
      </c>
    </row>
    <row r="145" spans="1:11" s="14" customFormat="1" ht="20.100000000000001" hidden="1" customHeight="1">
      <c r="A145" s="806" t="s">
        <v>1796</v>
      </c>
      <c r="B145" s="955" t="s">
        <v>695</v>
      </c>
      <c r="C145" s="955" t="s">
        <v>2963</v>
      </c>
      <c r="D145" s="955">
        <v>45595</v>
      </c>
      <c r="E145" s="802">
        <f t="shared" ref="E145:E148" si="46">D145+1</f>
        <v>45596</v>
      </c>
      <c r="F145" s="758">
        <f>D145+6</f>
        <v>45601</v>
      </c>
      <c r="I145" s="758">
        <f>I144+7</f>
        <v>45597</v>
      </c>
    </row>
    <row r="146" spans="1:11" s="14" customFormat="1" ht="20.100000000000001" hidden="1" customHeight="1">
      <c r="A146" s="806" t="s">
        <v>2964</v>
      </c>
      <c r="B146" s="955" t="s">
        <v>2421</v>
      </c>
      <c r="C146" s="1026" t="s">
        <v>2965</v>
      </c>
      <c r="D146" s="955">
        <v>45604</v>
      </c>
      <c r="E146" s="802">
        <f t="shared" si="46"/>
        <v>45605</v>
      </c>
      <c r="F146" s="758">
        <f>D146+6</f>
        <v>45610</v>
      </c>
      <c r="I146" s="758">
        <f t="shared" ref="I146" si="47">I145+7</f>
        <v>45604</v>
      </c>
    </row>
    <row r="147" spans="1:11" s="14" customFormat="1" ht="20.100000000000001" hidden="1" customHeight="1">
      <c r="A147" s="806"/>
      <c r="B147" s="955" t="s">
        <v>2543</v>
      </c>
      <c r="C147" s="955" t="s">
        <v>2966</v>
      </c>
      <c r="D147" s="955">
        <v>45612</v>
      </c>
      <c r="E147" s="802">
        <f>D147+2</f>
        <v>45614</v>
      </c>
      <c r="F147" s="802">
        <f t="shared" ref="F147:F148" si="48">D147+6</f>
        <v>45618</v>
      </c>
      <c r="I147" s="758">
        <f t="shared" ref="I147" si="49">I146+7</f>
        <v>45611</v>
      </c>
    </row>
    <row r="148" spans="1:11" s="14" customFormat="1" ht="20.100000000000001" hidden="1" customHeight="1">
      <c r="A148" s="806" t="s">
        <v>2958</v>
      </c>
      <c r="B148" s="1026" t="s">
        <v>415</v>
      </c>
      <c r="C148" s="955" t="s">
        <v>2967</v>
      </c>
      <c r="D148" s="800">
        <v>45617</v>
      </c>
      <c r="E148" s="853">
        <f t="shared" si="46"/>
        <v>45618</v>
      </c>
      <c r="F148" s="853">
        <f t="shared" si="48"/>
        <v>45623</v>
      </c>
      <c r="I148" s="758">
        <f t="shared" ref="I148" si="50">I147+7</f>
        <v>45618</v>
      </c>
    </row>
    <row r="149" spans="1:11" s="14" customFormat="1" ht="20.100000000000001" hidden="1" customHeight="1">
      <c r="A149" s="806"/>
      <c r="B149" s="955" t="s">
        <v>2503</v>
      </c>
      <c r="C149" s="955" t="s">
        <v>2968</v>
      </c>
      <c r="D149" s="955">
        <v>45625</v>
      </c>
      <c r="E149" s="802">
        <f>D149+2</f>
        <v>45627</v>
      </c>
      <c r="F149" s="880" t="s">
        <v>391</v>
      </c>
      <c r="I149" s="758">
        <f t="shared" ref="I149:I150" si="51">I148+7</f>
        <v>45625</v>
      </c>
    </row>
    <row r="150" spans="1:11" s="14" customFormat="1" ht="20.100000000000001" hidden="1" customHeight="1">
      <c r="A150" s="806"/>
      <c r="B150" s="955" t="s">
        <v>693</v>
      </c>
      <c r="C150" s="955" t="s">
        <v>2969</v>
      </c>
      <c r="D150" s="955">
        <v>45639</v>
      </c>
      <c r="E150" s="802">
        <f t="shared" ref="E150:E153" si="52">D150+2</f>
        <v>45641</v>
      </c>
      <c r="F150" s="802">
        <f t="shared" ref="F150" si="53">D150+6</f>
        <v>45645</v>
      </c>
      <c r="I150" s="758">
        <f t="shared" si="51"/>
        <v>45632</v>
      </c>
    </row>
    <row r="151" spans="1:11" s="14" customFormat="1" ht="20.100000000000001" hidden="1" customHeight="1">
      <c r="A151" s="806"/>
      <c r="B151" s="955" t="s">
        <v>695</v>
      </c>
      <c r="C151" s="955" t="s">
        <v>2970</v>
      </c>
      <c r="D151" s="955">
        <v>45648</v>
      </c>
      <c r="E151" s="802">
        <f t="shared" si="52"/>
        <v>45650</v>
      </c>
      <c r="F151" s="880" t="s">
        <v>391</v>
      </c>
      <c r="I151" s="758">
        <f>I150+7</f>
        <v>45639</v>
      </c>
    </row>
    <row r="152" spans="1:11" s="14" customFormat="1" ht="20.100000000000001" hidden="1" customHeight="1">
      <c r="A152" s="806"/>
      <c r="B152" s="955" t="s">
        <v>2834</v>
      </c>
      <c r="C152" s="955" t="s">
        <v>2971</v>
      </c>
      <c r="D152" s="955">
        <v>45649</v>
      </c>
      <c r="E152" s="802">
        <f t="shared" si="52"/>
        <v>45651</v>
      </c>
      <c r="F152" s="880" t="s">
        <v>391</v>
      </c>
      <c r="I152" s="758">
        <f t="shared" ref="I152:I154" si="54">I151+7</f>
        <v>45646</v>
      </c>
    </row>
    <row r="153" spans="1:11" s="14" customFormat="1" ht="20.100000000000001" hidden="1" customHeight="1">
      <c r="A153" s="806"/>
      <c r="B153" s="955" t="s">
        <v>2543</v>
      </c>
      <c r="C153" s="955" t="s">
        <v>2972</v>
      </c>
      <c r="D153" s="955">
        <v>45651</v>
      </c>
      <c r="E153" s="802">
        <f t="shared" si="52"/>
        <v>45653</v>
      </c>
      <c r="F153" s="880" t="s">
        <v>391</v>
      </c>
      <c r="I153" s="758">
        <f t="shared" si="54"/>
        <v>45653</v>
      </c>
    </row>
    <row r="154" spans="1:11" s="14" customFormat="1" ht="20.100000000000001" hidden="1" customHeight="1">
      <c r="A154" s="806" t="s">
        <v>2503</v>
      </c>
      <c r="B154" s="955" t="s">
        <v>2503</v>
      </c>
      <c r="C154" s="955" t="s">
        <v>2973</v>
      </c>
      <c r="D154" s="955">
        <v>45660</v>
      </c>
      <c r="E154" s="802">
        <f t="shared" ref="E154" si="55">D154+2</f>
        <v>45662</v>
      </c>
      <c r="F154" s="880" t="s">
        <v>391</v>
      </c>
      <c r="I154" s="758">
        <f t="shared" si="54"/>
        <v>45660</v>
      </c>
    </row>
    <row r="155" spans="1:11" s="14" customFormat="1" ht="20.100000000000001" hidden="1" customHeight="1">
      <c r="A155" s="806"/>
      <c r="B155" s="764"/>
      <c r="C155" s="764"/>
      <c r="D155" s="764"/>
      <c r="E155" s="764"/>
      <c r="F155" s="764"/>
      <c r="G155" s="764"/>
      <c r="H155" s="764"/>
      <c r="I155" s="764"/>
      <c r="J155" s="331"/>
      <c r="K155" s="764"/>
    </row>
    <row r="156" spans="1:11" s="14" customFormat="1" ht="27" hidden="1" customHeight="1">
      <c r="A156" s="806"/>
      <c r="B156" s="1205" t="s">
        <v>2916</v>
      </c>
      <c r="C156" s="1206"/>
      <c r="D156" s="1207" t="s">
        <v>355</v>
      </c>
      <c r="E156" s="941" t="s">
        <v>2974</v>
      </c>
      <c r="F156" s="941" t="s">
        <v>2975</v>
      </c>
      <c r="I156" s="881"/>
    </row>
    <row r="157" spans="1:11" s="14" customFormat="1" ht="16.5" hidden="1" customHeight="1">
      <c r="A157" s="806"/>
      <c r="B157" s="944" t="s">
        <v>357</v>
      </c>
      <c r="C157" s="944" t="s">
        <v>358</v>
      </c>
      <c r="D157" s="1208"/>
      <c r="E157" s="951" t="s">
        <v>145</v>
      </c>
      <c r="F157" s="951" t="s">
        <v>175</v>
      </c>
      <c r="I157" s="1050" t="s">
        <v>359</v>
      </c>
      <c r="J157" s="985" t="s">
        <v>360</v>
      </c>
    </row>
    <row r="158" spans="1:11" s="14" customFormat="1" ht="27" hidden="1" customHeight="1">
      <c r="A158" s="806"/>
      <c r="B158" s="821" t="s">
        <v>1544</v>
      </c>
      <c r="C158" s="618" t="s">
        <v>2976</v>
      </c>
      <c r="D158" s="802">
        <v>45306</v>
      </c>
      <c r="E158" s="803">
        <f t="shared" ref="E158:E166" si="56">D158+1</f>
        <v>45307</v>
      </c>
      <c r="F158" s="802">
        <f t="shared" ref="F158:F166" si="57">D158+6</f>
        <v>45312</v>
      </c>
      <c r="G158" s="862" t="e">
        <f>#REF!+7</f>
        <v>#REF!</v>
      </c>
      <c r="H158" s="862" t="e">
        <f>#REF!+7</f>
        <v>#REF!</v>
      </c>
      <c r="I158" s="193"/>
    </row>
    <row r="159" spans="1:11" s="14" customFormat="1" ht="27" hidden="1" customHeight="1">
      <c r="A159" s="806" t="s">
        <v>2977</v>
      </c>
      <c r="B159" s="821" t="s">
        <v>2098</v>
      </c>
      <c r="C159" s="618" t="s">
        <v>2978</v>
      </c>
      <c r="D159" s="802">
        <v>45310</v>
      </c>
      <c r="E159" s="803">
        <f t="shared" si="56"/>
        <v>45311</v>
      </c>
      <c r="F159" s="803">
        <f t="shared" si="57"/>
        <v>45316</v>
      </c>
      <c r="G159" s="862" t="e">
        <f t="shared" ref="G159:H161" si="58">G158+7</f>
        <v>#REF!</v>
      </c>
      <c r="H159" s="862" t="e">
        <f t="shared" si="58"/>
        <v>#REF!</v>
      </c>
      <c r="I159" s="193"/>
    </row>
    <row r="160" spans="1:11" s="14" customFormat="1" ht="27" hidden="1" customHeight="1">
      <c r="A160" s="806"/>
      <c r="B160" s="821" t="s">
        <v>2786</v>
      </c>
      <c r="C160" s="618" t="s">
        <v>2979</v>
      </c>
      <c r="D160" s="802">
        <v>45318</v>
      </c>
      <c r="E160" s="802">
        <f t="shared" si="56"/>
        <v>45319</v>
      </c>
      <c r="F160" s="802">
        <f t="shared" si="57"/>
        <v>45324</v>
      </c>
      <c r="G160" s="862" t="e">
        <f t="shared" si="58"/>
        <v>#REF!</v>
      </c>
      <c r="H160" s="862" t="e">
        <f t="shared" si="58"/>
        <v>#REF!</v>
      </c>
      <c r="I160" s="193"/>
    </row>
    <row r="161" spans="1:9" s="14" customFormat="1" ht="27" hidden="1" customHeight="1">
      <c r="A161" s="806"/>
      <c r="B161" s="821" t="s">
        <v>1796</v>
      </c>
      <c r="C161" s="618" t="s">
        <v>2980</v>
      </c>
      <c r="D161" s="802">
        <v>45322</v>
      </c>
      <c r="E161" s="802">
        <f t="shared" si="56"/>
        <v>45323</v>
      </c>
      <c r="F161" s="802">
        <f t="shared" si="57"/>
        <v>45328</v>
      </c>
      <c r="G161" s="862" t="e">
        <f t="shared" si="58"/>
        <v>#REF!</v>
      </c>
      <c r="H161" s="862" t="e">
        <f t="shared" si="58"/>
        <v>#REF!</v>
      </c>
      <c r="I161" s="193"/>
    </row>
    <row r="162" spans="1:9" s="14" customFormat="1" ht="27" hidden="1" customHeight="1">
      <c r="A162" s="806"/>
      <c r="B162" s="821" t="s">
        <v>1773</v>
      </c>
      <c r="C162" s="618" t="s">
        <v>2981</v>
      </c>
      <c r="D162" s="802">
        <v>45330</v>
      </c>
      <c r="E162" s="802">
        <f t="shared" si="56"/>
        <v>45331</v>
      </c>
      <c r="F162" s="802">
        <f t="shared" si="57"/>
        <v>45336</v>
      </c>
      <c r="G162" s="862">
        <v>45326</v>
      </c>
      <c r="H162" s="862">
        <v>45326</v>
      </c>
      <c r="I162" s="193"/>
    </row>
    <row r="163" spans="1:9" s="14" customFormat="1" ht="27" hidden="1" customHeight="1">
      <c r="A163" s="806" t="s">
        <v>2982</v>
      </c>
      <c r="B163" s="821" t="s">
        <v>1544</v>
      </c>
      <c r="C163" s="618" t="s">
        <v>2983</v>
      </c>
      <c r="D163" s="853">
        <v>45335</v>
      </c>
      <c r="E163" s="853">
        <f t="shared" si="56"/>
        <v>45336</v>
      </c>
      <c r="F163" s="853">
        <f t="shared" si="57"/>
        <v>45341</v>
      </c>
      <c r="G163" s="862">
        <v>45333</v>
      </c>
      <c r="H163" s="862">
        <v>45333</v>
      </c>
      <c r="I163" s="193"/>
    </row>
    <row r="164" spans="1:9" s="14" customFormat="1" ht="27" hidden="1" customHeight="1">
      <c r="A164" s="806"/>
      <c r="B164" s="821" t="s">
        <v>2098</v>
      </c>
      <c r="C164" s="618" t="s">
        <v>2984</v>
      </c>
      <c r="D164" s="802">
        <v>45345</v>
      </c>
      <c r="E164" s="802">
        <f t="shared" si="56"/>
        <v>45346</v>
      </c>
      <c r="F164" s="802">
        <f t="shared" si="57"/>
        <v>45351</v>
      </c>
      <c r="G164" s="862">
        <v>45340</v>
      </c>
      <c r="H164" s="862">
        <v>45340</v>
      </c>
      <c r="I164" s="193"/>
    </row>
    <row r="165" spans="1:9" s="14" customFormat="1" ht="27" hidden="1" customHeight="1">
      <c r="A165" s="806"/>
      <c r="B165" s="821" t="s">
        <v>2786</v>
      </c>
      <c r="C165" s="618" t="s">
        <v>2985</v>
      </c>
      <c r="D165" s="802">
        <v>45348</v>
      </c>
      <c r="E165" s="802">
        <f t="shared" si="56"/>
        <v>45349</v>
      </c>
      <c r="F165" s="802">
        <f t="shared" si="57"/>
        <v>45354</v>
      </c>
      <c r="G165" s="862">
        <v>45347</v>
      </c>
      <c r="H165" s="862">
        <v>45347</v>
      </c>
      <c r="I165" s="193"/>
    </row>
    <row r="166" spans="1:9" s="14" customFormat="1" ht="27" hidden="1" customHeight="1">
      <c r="A166" s="806"/>
      <c r="B166" s="821" t="s">
        <v>1796</v>
      </c>
      <c r="C166" s="618" t="s">
        <v>2986</v>
      </c>
      <c r="D166" s="802">
        <v>45359</v>
      </c>
      <c r="E166" s="802">
        <f t="shared" si="56"/>
        <v>45360</v>
      </c>
      <c r="F166" s="802">
        <f t="shared" si="57"/>
        <v>45365</v>
      </c>
      <c r="G166" s="862">
        <v>45354</v>
      </c>
      <c r="H166" s="862">
        <v>45354</v>
      </c>
      <c r="I166" s="193"/>
    </row>
    <row r="167" spans="1:9" s="14" customFormat="1" ht="27" hidden="1" customHeight="1">
      <c r="A167" s="806" t="s">
        <v>2918</v>
      </c>
      <c r="B167" s="962" t="s">
        <v>1773</v>
      </c>
      <c r="C167" s="955" t="s">
        <v>2919</v>
      </c>
      <c r="D167" s="955">
        <v>45372</v>
      </c>
      <c r="E167" s="880" t="s">
        <v>391</v>
      </c>
      <c r="F167" s="802">
        <v>45375</v>
      </c>
      <c r="G167" s="758">
        <v>45361</v>
      </c>
      <c r="H167" s="758">
        <v>45361</v>
      </c>
      <c r="I167" s="193"/>
    </row>
    <row r="168" spans="1:9" s="14" customFormat="1" ht="27" hidden="1" customHeight="1">
      <c r="A168" s="806" t="s">
        <v>2920</v>
      </c>
      <c r="B168" s="962" t="s">
        <v>2921</v>
      </c>
      <c r="C168" s="955" t="s">
        <v>2922</v>
      </c>
      <c r="D168" s="955">
        <v>45373</v>
      </c>
      <c r="E168" s="880" t="s">
        <v>391</v>
      </c>
      <c r="F168" s="802">
        <f t="shared" ref="F168:F172" si="59">D168+6</f>
        <v>45379</v>
      </c>
      <c r="G168" s="758">
        <v>45368</v>
      </c>
      <c r="H168" s="758">
        <v>45368</v>
      </c>
      <c r="I168" s="193"/>
    </row>
    <row r="169" spans="1:9" s="14" customFormat="1" ht="27" hidden="1" customHeight="1">
      <c r="A169" s="806"/>
      <c r="B169" s="962" t="s">
        <v>2098</v>
      </c>
      <c r="C169" s="955" t="s">
        <v>2923</v>
      </c>
      <c r="D169" s="955">
        <v>45382</v>
      </c>
      <c r="E169" s="802">
        <f t="shared" ref="E169:E172" si="60">D169+1</f>
        <v>45383</v>
      </c>
      <c r="F169" s="802">
        <f t="shared" si="59"/>
        <v>45388</v>
      </c>
      <c r="G169" s="758">
        <v>45375</v>
      </c>
      <c r="H169" s="758">
        <v>45375</v>
      </c>
      <c r="I169" s="193"/>
    </row>
    <row r="170" spans="1:9" s="14" customFormat="1" ht="27" hidden="1" customHeight="1">
      <c r="A170" s="806"/>
      <c r="B170" s="962" t="s">
        <v>2786</v>
      </c>
      <c r="C170" s="955" t="s">
        <v>2924</v>
      </c>
      <c r="D170" s="955">
        <v>45386</v>
      </c>
      <c r="E170" s="802">
        <f t="shared" si="60"/>
        <v>45387</v>
      </c>
      <c r="F170" s="802">
        <f t="shared" si="59"/>
        <v>45392</v>
      </c>
      <c r="G170" s="758">
        <v>45382</v>
      </c>
      <c r="H170" s="758">
        <v>45382</v>
      </c>
      <c r="I170" s="193"/>
    </row>
    <row r="171" spans="1:9" s="14" customFormat="1" ht="27" hidden="1" customHeight="1">
      <c r="A171" s="806"/>
      <c r="B171" s="962" t="s">
        <v>1796</v>
      </c>
      <c r="C171" s="955" t="s">
        <v>2925</v>
      </c>
      <c r="D171" s="955">
        <v>45389</v>
      </c>
      <c r="E171" s="802">
        <f t="shared" si="60"/>
        <v>45390</v>
      </c>
      <c r="F171" s="802">
        <f t="shared" si="59"/>
        <v>45395</v>
      </c>
      <c r="G171" s="758">
        <v>45389</v>
      </c>
      <c r="H171" s="758">
        <v>45389</v>
      </c>
      <c r="I171" s="193"/>
    </row>
    <row r="172" spans="1:9" s="14" customFormat="1" ht="27" hidden="1" customHeight="1">
      <c r="A172" s="806" t="s">
        <v>1773</v>
      </c>
      <c r="B172" s="918" t="s">
        <v>415</v>
      </c>
      <c r="C172" s="955" t="s">
        <v>2926</v>
      </c>
      <c r="D172" s="955">
        <v>45396</v>
      </c>
      <c r="E172" s="853">
        <f t="shared" si="60"/>
        <v>45397</v>
      </c>
      <c r="F172" s="853">
        <f t="shared" si="59"/>
        <v>45402</v>
      </c>
      <c r="G172" s="758">
        <v>45396</v>
      </c>
      <c r="H172" s="758">
        <v>45396</v>
      </c>
      <c r="I172" s="193"/>
    </row>
    <row r="173" spans="1:9" s="14" customFormat="1" ht="27" hidden="1" customHeight="1">
      <c r="A173" s="806"/>
      <c r="B173" s="962" t="s">
        <v>1773</v>
      </c>
      <c r="C173" s="955" t="s">
        <v>2927</v>
      </c>
      <c r="D173" s="955">
        <v>45412</v>
      </c>
      <c r="E173" s="1201" t="s">
        <v>391</v>
      </c>
      <c r="F173" s="1202"/>
      <c r="G173" s="758">
        <f t="shared" ref="G173:H191" si="61">G172+7</f>
        <v>45403</v>
      </c>
      <c r="H173" s="758">
        <f t="shared" si="61"/>
        <v>45403</v>
      </c>
      <c r="I173" s="193"/>
    </row>
    <row r="174" spans="1:9" s="14" customFormat="1" ht="20.100000000000001" hidden="1" customHeight="1">
      <c r="A174" s="806" t="s">
        <v>2928</v>
      </c>
      <c r="B174" s="962" t="s">
        <v>2921</v>
      </c>
      <c r="C174" s="955" t="s">
        <v>2929</v>
      </c>
      <c r="D174" s="955">
        <v>45421</v>
      </c>
      <c r="E174" s="802">
        <v>45419</v>
      </c>
      <c r="F174" s="802">
        <f t="shared" ref="F174:F178" si="62">D174+6</f>
        <v>45427</v>
      </c>
      <c r="G174" s="758">
        <f t="shared" si="61"/>
        <v>45410</v>
      </c>
      <c r="H174" s="758">
        <f t="shared" si="61"/>
        <v>45410</v>
      </c>
      <c r="I174" s="193"/>
    </row>
    <row r="175" spans="1:9" s="14" customFormat="1" ht="20.100000000000001" hidden="1" customHeight="1">
      <c r="A175" s="806"/>
      <c r="B175" s="962" t="s">
        <v>2098</v>
      </c>
      <c r="C175" s="955" t="s">
        <v>2930</v>
      </c>
      <c r="D175" s="955">
        <v>45426</v>
      </c>
      <c r="E175" s="802">
        <f t="shared" ref="E175" si="63">D175+1</f>
        <v>45427</v>
      </c>
      <c r="F175" s="802">
        <f t="shared" si="62"/>
        <v>45432</v>
      </c>
      <c r="G175" s="758">
        <f t="shared" si="61"/>
        <v>45417</v>
      </c>
      <c r="H175" s="758">
        <f t="shared" si="61"/>
        <v>45417</v>
      </c>
      <c r="I175" s="193"/>
    </row>
    <row r="176" spans="1:9" s="14" customFormat="1" ht="20.100000000000001" hidden="1" customHeight="1">
      <c r="A176" s="806" t="s">
        <v>2786</v>
      </c>
      <c r="B176" s="880" t="s">
        <v>391</v>
      </c>
      <c r="C176" s="955" t="s">
        <v>2931</v>
      </c>
      <c r="D176" s="800">
        <v>45435</v>
      </c>
      <c r="E176" s="799" t="s">
        <v>391</v>
      </c>
      <c r="F176" s="853">
        <f t="shared" si="62"/>
        <v>45441</v>
      </c>
      <c r="G176" s="758">
        <f t="shared" si="61"/>
        <v>45424</v>
      </c>
      <c r="H176" s="758">
        <f t="shared" si="61"/>
        <v>45424</v>
      </c>
      <c r="I176" s="193"/>
    </row>
    <row r="177" spans="1:9" s="14" customFormat="1" ht="20.100000000000001" hidden="1" customHeight="1">
      <c r="A177" s="806"/>
      <c r="B177" s="955" t="s">
        <v>1796</v>
      </c>
      <c r="C177" s="955" t="s">
        <v>2932</v>
      </c>
      <c r="D177" s="955">
        <v>45443</v>
      </c>
      <c r="E177" s="802">
        <f t="shared" ref="E177:E187" si="64">D177+1</f>
        <v>45444</v>
      </c>
      <c r="F177" s="802">
        <f t="shared" si="62"/>
        <v>45449</v>
      </c>
      <c r="G177" s="758">
        <f t="shared" si="61"/>
        <v>45431</v>
      </c>
      <c r="H177" s="758">
        <f t="shared" si="61"/>
        <v>45431</v>
      </c>
      <c r="I177" s="193"/>
    </row>
    <row r="178" spans="1:9" s="14" customFormat="1" ht="20.100000000000001" hidden="1" customHeight="1">
      <c r="A178" s="806" t="s">
        <v>1773</v>
      </c>
      <c r="B178" s="1026" t="s">
        <v>2933</v>
      </c>
      <c r="C178" s="955" t="s">
        <v>2934</v>
      </c>
      <c r="D178" s="955">
        <v>45445</v>
      </c>
      <c r="E178" s="802">
        <f t="shared" si="64"/>
        <v>45446</v>
      </c>
      <c r="F178" s="802">
        <f t="shared" si="62"/>
        <v>45451</v>
      </c>
      <c r="G178" s="758">
        <f t="shared" si="61"/>
        <v>45438</v>
      </c>
      <c r="H178" s="758">
        <f t="shared" si="61"/>
        <v>45438</v>
      </c>
      <c r="I178" s="193"/>
    </row>
    <row r="179" spans="1:9" s="14" customFormat="1" ht="20.100000000000001" hidden="1" customHeight="1">
      <c r="A179" s="806"/>
      <c r="B179" s="955" t="s">
        <v>2921</v>
      </c>
      <c r="C179" s="955" t="s">
        <v>2935</v>
      </c>
      <c r="D179" s="955">
        <v>45464</v>
      </c>
      <c r="E179" s="802">
        <f t="shared" si="64"/>
        <v>45465</v>
      </c>
      <c r="F179" s="880" t="s">
        <v>391</v>
      </c>
      <c r="G179" s="758">
        <f t="shared" si="61"/>
        <v>45445</v>
      </c>
      <c r="H179" s="758">
        <f t="shared" si="61"/>
        <v>45445</v>
      </c>
      <c r="I179" s="193"/>
    </row>
    <row r="180" spans="1:9" s="14" customFormat="1" ht="20.100000000000001" hidden="1" customHeight="1">
      <c r="A180" s="806" t="s">
        <v>2098</v>
      </c>
      <c r="B180" s="880" t="s">
        <v>415</v>
      </c>
      <c r="C180" s="955" t="s">
        <v>2936</v>
      </c>
      <c r="D180" s="800">
        <v>45452</v>
      </c>
      <c r="E180" s="853">
        <f t="shared" si="64"/>
        <v>45453</v>
      </c>
      <c r="F180" s="853">
        <f t="shared" ref="F180" si="65">D180+6</f>
        <v>45458</v>
      </c>
      <c r="G180" s="758">
        <f t="shared" si="61"/>
        <v>45452</v>
      </c>
      <c r="H180" s="758">
        <f t="shared" si="61"/>
        <v>45452</v>
      </c>
      <c r="I180" s="193"/>
    </row>
    <row r="181" spans="1:9" s="14" customFormat="1" ht="20.100000000000001" hidden="1" customHeight="1">
      <c r="A181" s="874" t="s">
        <v>2786</v>
      </c>
      <c r="B181" s="955" t="s">
        <v>2098</v>
      </c>
      <c r="C181" s="955" t="s">
        <v>2937</v>
      </c>
      <c r="D181" s="955">
        <v>45469</v>
      </c>
      <c r="E181" s="802">
        <f t="shared" si="64"/>
        <v>45470</v>
      </c>
      <c r="F181" s="880" t="s">
        <v>391</v>
      </c>
      <c r="G181" s="758">
        <f t="shared" si="61"/>
        <v>45459</v>
      </c>
      <c r="H181" s="758">
        <f t="shared" si="61"/>
        <v>45459</v>
      </c>
      <c r="I181" s="193"/>
    </row>
    <row r="182" spans="1:9" s="14" customFormat="1" ht="20.100000000000001" hidden="1" customHeight="1">
      <c r="A182" s="874" t="s">
        <v>2938</v>
      </c>
      <c r="B182" s="955" t="s">
        <v>2543</v>
      </c>
      <c r="C182" s="955" t="s">
        <v>2939</v>
      </c>
      <c r="D182" s="955">
        <v>45478</v>
      </c>
      <c r="E182" s="802">
        <f t="shared" si="64"/>
        <v>45479</v>
      </c>
      <c r="F182" s="880" t="s">
        <v>391</v>
      </c>
      <c r="G182" s="758">
        <f t="shared" si="61"/>
        <v>45466</v>
      </c>
      <c r="H182" s="758">
        <f t="shared" si="61"/>
        <v>45466</v>
      </c>
      <c r="I182" s="193"/>
    </row>
    <row r="183" spans="1:9" s="14" customFormat="1" ht="20.100000000000001" hidden="1" customHeight="1">
      <c r="A183" s="842" t="s">
        <v>1773</v>
      </c>
      <c r="B183" s="955" t="s">
        <v>1796</v>
      </c>
      <c r="C183" s="955" t="s">
        <v>2940</v>
      </c>
      <c r="D183" s="955">
        <v>45485</v>
      </c>
      <c r="E183" s="802">
        <f t="shared" si="64"/>
        <v>45486</v>
      </c>
      <c r="F183" s="880" t="s">
        <v>391</v>
      </c>
      <c r="G183" s="758">
        <f t="shared" si="61"/>
        <v>45473</v>
      </c>
      <c r="H183" s="758">
        <f t="shared" si="61"/>
        <v>45473</v>
      </c>
      <c r="I183" s="193"/>
    </row>
    <row r="184" spans="1:9" s="14" customFormat="1" ht="20.100000000000001" hidden="1" customHeight="1">
      <c r="A184" s="874" t="s">
        <v>2033</v>
      </c>
      <c r="B184" s="955" t="s">
        <v>2933</v>
      </c>
      <c r="C184" s="955" t="s">
        <v>2941</v>
      </c>
      <c r="D184" s="955">
        <v>45483</v>
      </c>
      <c r="E184" s="802">
        <f t="shared" si="64"/>
        <v>45484</v>
      </c>
      <c r="F184" s="802">
        <f t="shared" ref="F184:F186" si="66">D184+6</f>
        <v>45489</v>
      </c>
      <c r="G184" s="758">
        <f t="shared" si="61"/>
        <v>45480</v>
      </c>
      <c r="H184" s="758">
        <f t="shared" si="61"/>
        <v>45480</v>
      </c>
      <c r="I184" s="193"/>
    </row>
    <row r="185" spans="1:9" s="14" customFormat="1" ht="20.100000000000001" hidden="1" customHeight="1">
      <c r="A185" s="806"/>
      <c r="B185" s="955" t="s">
        <v>2921</v>
      </c>
      <c r="C185" s="955" t="s">
        <v>2942</v>
      </c>
      <c r="D185" s="955">
        <v>45491</v>
      </c>
      <c r="E185" s="802">
        <f t="shared" si="64"/>
        <v>45492</v>
      </c>
      <c r="F185" s="802">
        <f t="shared" si="66"/>
        <v>45497</v>
      </c>
      <c r="G185" s="758">
        <f t="shared" si="61"/>
        <v>45487</v>
      </c>
      <c r="H185" s="758">
        <f t="shared" si="61"/>
        <v>45487</v>
      </c>
      <c r="I185" s="193"/>
    </row>
    <row r="186" spans="1:9" s="14" customFormat="1" ht="20.100000000000001" hidden="1" customHeight="1">
      <c r="A186" s="874"/>
      <c r="B186" s="955" t="s">
        <v>2098</v>
      </c>
      <c r="C186" s="955" t="s">
        <v>2943</v>
      </c>
      <c r="D186" s="880" t="s">
        <v>391</v>
      </c>
      <c r="E186" s="853" t="e">
        <f t="shared" si="64"/>
        <v>#VALUE!</v>
      </c>
      <c r="F186" s="853" t="e">
        <f t="shared" si="66"/>
        <v>#VALUE!</v>
      </c>
      <c r="G186" s="758">
        <f t="shared" si="61"/>
        <v>45494</v>
      </c>
      <c r="H186" s="758">
        <f t="shared" si="61"/>
        <v>45494</v>
      </c>
      <c r="I186" s="193"/>
    </row>
    <row r="187" spans="1:9" s="14" customFormat="1" ht="20.100000000000001" hidden="1" customHeight="1">
      <c r="A187" s="874"/>
      <c r="B187" s="955" t="s">
        <v>2543</v>
      </c>
      <c r="C187" s="955" t="s">
        <v>2944</v>
      </c>
      <c r="D187" s="880" t="s">
        <v>391</v>
      </c>
      <c r="E187" s="853" t="e">
        <f t="shared" si="64"/>
        <v>#VALUE!</v>
      </c>
      <c r="F187" s="799" t="s">
        <v>391</v>
      </c>
      <c r="G187" s="758">
        <f t="shared" si="61"/>
        <v>45501</v>
      </c>
      <c r="H187" s="758">
        <f t="shared" si="61"/>
        <v>45501</v>
      </c>
      <c r="I187" s="193"/>
    </row>
    <row r="188" spans="1:9" s="14" customFormat="1" ht="20.100000000000001" hidden="1" customHeight="1">
      <c r="A188" s="842" t="s">
        <v>1773</v>
      </c>
      <c r="B188" s="955" t="s">
        <v>1796</v>
      </c>
      <c r="C188" s="955" t="s">
        <v>2945</v>
      </c>
      <c r="D188" s="955">
        <v>45519</v>
      </c>
      <c r="E188" s="880" t="s">
        <v>391</v>
      </c>
      <c r="F188" s="880" t="s">
        <v>391</v>
      </c>
      <c r="G188" s="758">
        <f t="shared" si="61"/>
        <v>45508</v>
      </c>
      <c r="H188" s="758">
        <f t="shared" si="61"/>
        <v>45508</v>
      </c>
      <c r="I188" s="193"/>
    </row>
    <row r="189" spans="1:9" s="14" customFormat="1" ht="20.100000000000001" hidden="1" customHeight="1">
      <c r="A189" s="874" t="s">
        <v>2033</v>
      </c>
      <c r="B189" s="955" t="s">
        <v>2933</v>
      </c>
      <c r="C189" s="955" t="s">
        <v>2946</v>
      </c>
      <c r="D189" s="955">
        <v>45531</v>
      </c>
      <c r="E189" s="880" t="s">
        <v>391</v>
      </c>
      <c r="F189" s="880" t="s">
        <v>391</v>
      </c>
      <c r="G189" s="758">
        <f t="shared" si="61"/>
        <v>45515</v>
      </c>
      <c r="H189" s="758">
        <f t="shared" si="61"/>
        <v>45515</v>
      </c>
      <c r="I189" s="193"/>
    </row>
    <row r="190" spans="1:9" s="14" customFormat="1" ht="20.100000000000001" hidden="1" customHeight="1">
      <c r="A190" s="806"/>
      <c r="B190" s="955" t="s">
        <v>2921</v>
      </c>
      <c r="C190" s="955" t="s">
        <v>2947</v>
      </c>
      <c r="D190" s="955">
        <v>45532</v>
      </c>
      <c r="E190" s="802">
        <f t="shared" ref="E190" si="67">D190+1</f>
        <v>45533</v>
      </c>
      <c r="F190" s="802">
        <v>45543</v>
      </c>
      <c r="G190" s="758">
        <f t="shared" si="61"/>
        <v>45522</v>
      </c>
      <c r="H190" s="758">
        <f t="shared" si="61"/>
        <v>45522</v>
      </c>
      <c r="I190" s="193"/>
    </row>
    <row r="191" spans="1:9" s="14" customFormat="1" ht="20.100000000000001" hidden="1" customHeight="1">
      <c r="A191" s="806" t="s">
        <v>2948</v>
      </c>
      <c r="B191" s="955" t="s">
        <v>2090</v>
      </c>
      <c r="C191" s="955" t="s">
        <v>2949</v>
      </c>
      <c r="D191" s="955">
        <v>45536</v>
      </c>
      <c r="E191" s="880" t="s">
        <v>391</v>
      </c>
      <c r="F191" s="880" t="s">
        <v>391</v>
      </c>
      <c r="G191" s="758">
        <f t="shared" si="61"/>
        <v>45529</v>
      </c>
      <c r="H191" s="758">
        <f t="shared" si="61"/>
        <v>45529</v>
      </c>
      <c r="I191" s="193"/>
    </row>
    <row r="192" spans="1:9" s="14" customFormat="1" ht="20.100000000000001" hidden="1" customHeight="1">
      <c r="A192" s="806" t="s">
        <v>2950</v>
      </c>
      <c r="B192" s="955" t="s">
        <v>2543</v>
      </c>
      <c r="C192" s="955" t="s">
        <v>2951</v>
      </c>
      <c r="D192" s="955">
        <v>45538</v>
      </c>
      <c r="E192" s="802">
        <f t="shared" ref="E192:E194" si="68">D192+1</f>
        <v>45539</v>
      </c>
      <c r="F192" s="802">
        <v>45545</v>
      </c>
      <c r="I192" s="758">
        <f>G191+7</f>
        <v>45536</v>
      </c>
    </row>
    <row r="193" spans="1:10" s="14" customFormat="1" ht="20.100000000000001" hidden="1" customHeight="1">
      <c r="A193" s="806"/>
      <c r="B193" s="955" t="s">
        <v>1796</v>
      </c>
      <c r="C193" s="955" t="s">
        <v>2952</v>
      </c>
      <c r="D193" s="955">
        <v>45546</v>
      </c>
      <c r="E193" s="802">
        <f t="shared" si="68"/>
        <v>45547</v>
      </c>
      <c r="F193" s="802">
        <v>45553</v>
      </c>
      <c r="I193" s="758">
        <f>I192+7</f>
        <v>45543</v>
      </c>
    </row>
    <row r="194" spans="1:10" s="14" customFormat="1" ht="20.100000000000001" hidden="1" customHeight="1">
      <c r="A194" s="806"/>
      <c r="B194" s="955" t="s">
        <v>2792</v>
      </c>
      <c r="C194" s="955" t="s">
        <v>2953</v>
      </c>
      <c r="D194" s="955">
        <v>45564</v>
      </c>
      <c r="E194" s="802">
        <f t="shared" si="68"/>
        <v>45565</v>
      </c>
      <c r="F194" s="880" t="s">
        <v>391</v>
      </c>
      <c r="I194" s="758">
        <f>I193+7</f>
        <v>45550</v>
      </c>
    </row>
    <row r="195" spans="1:10" s="14" customFormat="1" ht="20.100000000000001" hidden="1" customHeight="1">
      <c r="A195" s="806"/>
      <c r="B195" s="955" t="s">
        <v>2954</v>
      </c>
      <c r="C195" s="955" t="s">
        <v>2955</v>
      </c>
      <c r="D195" s="955">
        <v>45558</v>
      </c>
      <c r="E195" s="880" t="s">
        <v>391</v>
      </c>
      <c r="F195" s="802">
        <f>D195+6</f>
        <v>45564</v>
      </c>
      <c r="I195" s="758">
        <f>I194+7</f>
        <v>45557</v>
      </c>
    </row>
    <row r="196" spans="1:10" s="14" customFormat="1" ht="20.100000000000001" hidden="1" customHeight="1">
      <c r="A196" s="806" t="s">
        <v>2098</v>
      </c>
      <c r="B196" s="955" t="s">
        <v>2792</v>
      </c>
      <c r="C196" s="955" t="s">
        <v>2956</v>
      </c>
      <c r="D196" s="955">
        <v>45572</v>
      </c>
      <c r="E196" s="880" t="s">
        <v>391</v>
      </c>
      <c r="F196" s="880" t="s">
        <v>391</v>
      </c>
      <c r="I196" s="758">
        <f>I195+7</f>
        <v>45564</v>
      </c>
    </row>
    <row r="197" spans="1:10" s="14" customFormat="1" ht="20.100000000000001" hidden="1" customHeight="1">
      <c r="A197" s="806" t="s">
        <v>2543</v>
      </c>
      <c r="B197" s="955" t="s">
        <v>2543</v>
      </c>
      <c r="C197" s="955" t="s">
        <v>2957</v>
      </c>
      <c r="D197" s="955">
        <v>45568</v>
      </c>
      <c r="E197" s="802">
        <f t="shared" ref="E197" si="69">D197+1</f>
        <v>45569</v>
      </c>
      <c r="F197" s="802">
        <f t="shared" ref="F197:F200" si="70">D197+6</f>
        <v>45574</v>
      </c>
      <c r="I197" s="758">
        <f>I196+7</f>
        <v>45571</v>
      </c>
    </row>
    <row r="198" spans="1:10" s="14" customFormat="1" ht="20.100000000000001" hidden="1" customHeight="1">
      <c r="A198" s="806" t="s">
        <v>2921</v>
      </c>
      <c r="B198" s="955" t="s">
        <v>2958</v>
      </c>
      <c r="C198" s="955" t="s">
        <v>2959</v>
      </c>
      <c r="D198" s="955">
        <v>45583</v>
      </c>
      <c r="E198" s="880" t="s">
        <v>391</v>
      </c>
      <c r="F198" s="802">
        <f t="shared" si="70"/>
        <v>45589</v>
      </c>
      <c r="I198" s="758">
        <v>45576</v>
      </c>
    </row>
    <row r="199" spans="1:10" s="14" customFormat="1" ht="20.100000000000001" hidden="1" customHeight="1">
      <c r="A199" s="806" t="s">
        <v>1796</v>
      </c>
      <c r="B199" s="955" t="s">
        <v>2503</v>
      </c>
      <c r="C199" s="955" t="s">
        <v>2960</v>
      </c>
      <c r="D199" s="955">
        <v>45585</v>
      </c>
      <c r="E199" s="880" t="s">
        <v>391</v>
      </c>
      <c r="F199" s="802">
        <f t="shared" si="70"/>
        <v>45591</v>
      </c>
      <c r="I199" s="758">
        <f>I198+7</f>
        <v>45583</v>
      </c>
    </row>
    <row r="200" spans="1:10" s="14" customFormat="1" ht="20.100000000000001" hidden="1" customHeight="1">
      <c r="A200" s="806" t="s">
        <v>2961</v>
      </c>
      <c r="B200" s="955" t="s">
        <v>2834</v>
      </c>
      <c r="C200" s="955" t="s">
        <v>2962</v>
      </c>
      <c r="D200" s="955">
        <v>45590</v>
      </c>
      <c r="E200" s="802">
        <f t="shared" ref="E200:E202" si="71">D200+1</f>
        <v>45591</v>
      </c>
      <c r="F200" s="802">
        <f t="shared" si="70"/>
        <v>45596</v>
      </c>
      <c r="I200" s="758">
        <f>I199+7</f>
        <v>45590</v>
      </c>
    </row>
    <row r="201" spans="1:10" s="14" customFormat="1" ht="20.100000000000001" hidden="1" customHeight="1">
      <c r="A201" s="806" t="s">
        <v>1796</v>
      </c>
      <c r="B201" s="955" t="s">
        <v>695</v>
      </c>
      <c r="C201" s="955" t="s">
        <v>2963</v>
      </c>
      <c r="D201" s="955">
        <v>45595</v>
      </c>
      <c r="E201" s="802">
        <f t="shared" si="71"/>
        <v>45596</v>
      </c>
      <c r="F201" s="758">
        <f>D201+6</f>
        <v>45601</v>
      </c>
      <c r="I201" s="758">
        <f>I200+7</f>
        <v>45597</v>
      </c>
    </row>
    <row r="202" spans="1:10" s="14" customFormat="1" ht="20.100000000000001" hidden="1" customHeight="1">
      <c r="A202" s="806" t="s">
        <v>2964</v>
      </c>
      <c r="B202" s="955" t="s">
        <v>2421</v>
      </c>
      <c r="C202" s="1026" t="s">
        <v>2965</v>
      </c>
      <c r="D202" s="955">
        <v>45604</v>
      </c>
      <c r="E202" s="802">
        <f t="shared" si="71"/>
        <v>45605</v>
      </c>
      <c r="F202" s="758">
        <f>D202+6</f>
        <v>45610</v>
      </c>
      <c r="I202" s="758">
        <f t="shared" ref="I202:I206" si="72">I201+7</f>
        <v>45604</v>
      </c>
    </row>
    <row r="203" spans="1:10" s="14" customFormat="1" ht="20.100000000000001" hidden="1" customHeight="1">
      <c r="A203" s="806"/>
      <c r="B203" s="955" t="s">
        <v>2543</v>
      </c>
      <c r="C203" s="955" t="s">
        <v>2966</v>
      </c>
      <c r="D203" s="955">
        <v>45612</v>
      </c>
      <c r="E203" s="802">
        <f>D203+2</f>
        <v>45614</v>
      </c>
      <c r="F203" s="802">
        <f t="shared" ref="F203:F204" si="73">D203+6</f>
        <v>45618</v>
      </c>
      <c r="I203" s="758">
        <f t="shared" si="72"/>
        <v>45611</v>
      </c>
    </row>
    <row r="204" spans="1:10" s="14" customFormat="1" ht="20.100000000000001" hidden="1" customHeight="1">
      <c r="A204" s="806" t="s">
        <v>2958</v>
      </c>
      <c r="B204" s="1026" t="s">
        <v>415</v>
      </c>
      <c r="C204" s="955" t="s">
        <v>2967</v>
      </c>
      <c r="D204" s="800">
        <v>45617</v>
      </c>
      <c r="E204" s="853">
        <f t="shared" ref="E204" si="74">D204+1</f>
        <v>45618</v>
      </c>
      <c r="F204" s="853">
        <f t="shared" si="73"/>
        <v>45623</v>
      </c>
      <c r="I204" s="758">
        <f t="shared" si="72"/>
        <v>45618</v>
      </c>
    </row>
    <row r="205" spans="1:10" s="14" customFormat="1" ht="20.100000000000001" hidden="1" customHeight="1">
      <c r="A205" s="806"/>
      <c r="B205" s="955" t="s">
        <v>2503</v>
      </c>
      <c r="C205" s="955" t="s">
        <v>2968</v>
      </c>
      <c r="D205" s="955">
        <v>45625</v>
      </c>
      <c r="E205" s="802">
        <f>D205+2</f>
        <v>45627</v>
      </c>
      <c r="F205" s="880" t="s">
        <v>391</v>
      </c>
      <c r="I205" s="758">
        <f t="shared" si="72"/>
        <v>45625</v>
      </c>
    </row>
    <row r="206" spans="1:10" s="14" customFormat="1" ht="20.100000000000001" hidden="1" customHeight="1">
      <c r="A206" s="806"/>
      <c r="B206" s="955" t="s">
        <v>693</v>
      </c>
      <c r="C206" s="955" t="s">
        <v>2969</v>
      </c>
      <c r="D206" s="955">
        <v>45639</v>
      </c>
      <c r="E206" s="802">
        <f t="shared" ref="E206" si="75">D206+2</f>
        <v>45641</v>
      </c>
      <c r="F206" s="802">
        <f t="shared" ref="F206" si="76">D206+6</f>
        <v>45645</v>
      </c>
      <c r="I206" s="758">
        <f t="shared" si="72"/>
        <v>45632</v>
      </c>
    </row>
    <row r="207" spans="1:10" s="14" customFormat="1" ht="20.100000000000001" hidden="1" customHeight="1">
      <c r="A207" s="806"/>
      <c r="B207" s="955" t="s">
        <v>2845</v>
      </c>
      <c r="C207" s="955" t="s">
        <v>2987</v>
      </c>
      <c r="D207" s="955">
        <v>45677</v>
      </c>
      <c r="E207" s="802">
        <f>D207+4</f>
        <v>45681</v>
      </c>
      <c r="F207" s="802">
        <f>E207+10</f>
        <v>45691</v>
      </c>
      <c r="I207" s="758">
        <v>45673</v>
      </c>
      <c r="J207" s="332">
        <f>WEEKNUM(I207)</f>
        <v>3</v>
      </c>
    </row>
    <row r="208" spans="1:10" s="14" customFormat="1" ht="20.100000000000001" hidden="1" customHeight="1">
      <c r="A208" s="806"/>
      <c r="B208" s="955" t="s">
        <v>693</v>
      </c>
      <c r="C208" s="955" t="s">
        <v>2988</v>
      </c>
      <c r="D208" s="955">
        <v>45687</v>
      </c>
      <c r="E208" s="802">
        <f t="shared" ref="E208:E212" si="77">D208+4</f>
        <v>45691</v>
      </c>
      <c r="F208" s="802">
        <f t="shared" ref="F208:F213" si="78">E208+10</f>
        <v>45701</v>
      </c>
      <c r="I208" s="758">
        <f>I207+7</f>
        <v>45680</v>
      </c>
      <c r="J208" s="332">
        <f>WEEKNUM(I208)</f>
        <v>4</v>
      </c>
    </row>
    <row r="209" spans="1:18" s="14" customFormat="1" ht="20.100000000000001" hidden="1" customHeight="1">
      <c r="A209" s="806"/>
      <c r="B209" s="955" t="s">
        <v>2834</v>
      </c>
      <c r="C209" s="955" t="s">
        <v>2989</v>
      </c>
      <c r="D209" s="955">
        <v>45686</v>
      </c>
      <c r="E209" s="802">
        <f t="shared" si="77"/>
        <v>45690</v>
      </c>
      <c r="F209" s="802">
        <f t="shared" si="78"/>
        <v>45700</v>
      </c>
      <c r="I209" s="758">
        <f t="shared" ref="I209:I214" si="79">I208+7</f>
        <v>45687</v>
      </c>
      <c r="J209" s="332">
        <f>WEEKNUM(I209)</f>
        <v>5</v>
      </c>
    </row>
    <row r="210" spans="1:18" s="14" customFormat="1" ht="20.100000000000001" hidden="1" customHeight="1">
      <c r="A210" s="806"/>
      <c r="B210" s="955" t="s">
        <v>2543</v>
      </c>
      <c r="C210" s="955" t="s">
        <v>2990</v>
      </c>
      <c r="D210" s="955">
        <v>45692</v>
      </c>
      <c r="E210" s="802">
        <f t="shared" si="77"/>
        <v>45696</v>
      </c>
      <c r="F210" s="802">
        <f t="shared" si="78"/>
        <v>45706</v>
      </c>
      <c r="I210" s="758">
        <f t="shared" si="79"/>
        <v>45694</v>
      </c>
      <c r="J210" s="332">
        <f>WEEKNUM(I210)</f>
        <v>6</v>
      </c>
    </row>
    <row r="211" spans="1:18" s="14" customFormat="1" ht="20.100000000000001" hidden="1" customHeight="1">
      <c r="A211" s="806" t="s">
        <v>2921</v>
      </c>
      <c r="B211" s="955" t="s">
        <v>695</v>
      </c>
      <c r="C211" s="955" t="s">
        <v>2991</v>
      </c>
      <c r="D211" s="955">
        <v>45699</v>
      </c>
      <c r="E211" s="802">
        <f t="shared" si="77"/>
        <v>45703</v>
      </c>
      <c r="F211" s="802">
        <f t="shared" si="78"/>
        <v>45713</v>
      </c>
      <c r="I211" s="758">
        <f t="shared" si="79"/>
        <v>45701</v>
      </c>
      <c r="J211" s="332">
        <f t="shared" ref="J211:J213" si="80">WEEKNUM(I211)</f>
        <v>7</v>
      </c>
    </row>
    <row r="212" spans="1:18" s="14" customFormat="1" ht="20.100000000000001" hidden="1" customHeight="1">
      <c r="A212" s="806"/>
      <c r="B212" s="955" t="s">
        <v>2921</v>
      </c>
      <c r="C212" s="955" t="s">
        <v>2992</v>
      </c>
      <c r="D212" s="955">
        <v>45709</v>
      </c>
      <c r="E212" s="802">
        <f t="shared" si="77"/>
        <v>45713</v>
      </c>
      <c r="F212" s="802">
        <f t="shared" si="78"/>
        <v>45723</v>
      </c>
      <c r="I212" s="758">
        <f t="shared" si="79"/>
        <v>45708</v>
      </c>
      <c r="J212" s="332">
        <f t="shared" si="80"/>
        <v>8</v>
      </c>
    </row>
    <row r="213" spans="1:18" s="14" customFormat="1" ht="20.100000000000001" hidden="1" customHeight="1">
      <c r="A213" s="806"/>
      <c r="B213" s="955" t="s">
        <v>693</v>
      </c>
      <c r="C213" s="955" t="s">
        <v>2993</v>
      </c>
      <c r="D213" s="955">
        <v>45716</v>
      </c>
      <c r="E213" s="802">
        <v>45352</v>
      </c>
      <c r="F213" s="802">
        <f t="shared" si="78"/>
        <v>45362</v>
      </c>
      <c r="I213" s="758">
        <f t="shared" si="79"/>
        <v>45715</v>
      </c>
      <c r="J213" s="332">
        <f t="shared" si="80"/>
        <v>9</v>
      </c>
    </row>
    <row r="214" spans="1:18" s="14" customFormat="1" ht="20.100000000000001" hidden="1" customHeight="1">
      <c r="A214" s="806"/>
      <c r="B214" s="955" t="s">
        <v>2834</v>
      </c>
      <c r="C214" s="955" t="s">
        <v>2994</v>
      </c>
      <c r="D214" s="955">
        <v>45725</v>
      </c>
      <c r="E214" s="802">
        <f t="shared" ref="E214" si="81">D214+4</f>
        <v>45729</v>
      </c>
      <c r="F214" s="802">
        <f t="shared" ref="F214" si="82">E214+10</f>
        <v>45739</v>
      </c>
      <c r="I214" s="758">
        <f t="shared" si="79"/>
        <v>45722</v>
      </c>
      <c r="J214" s="332">
        <f>WEEKNUM(I214)</f>
        <v>10</v>
      </c>
    </row>
    <row r="215" spans="1:18" s="149" customFormat="1" ht="20.100000000000001" hidden="1" customHeight="1">
      <c r="A215" s="1035"/>
      <c r="B215" s="147" t="s">
        <v>553</v>
      </c>
      <c r="C215" s="750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600"/>
      <c r="Q215" s="146"/>
      <c r="R215" s="146"/>
    </row>
    <row r="216" spans="1:18" s="14" customFormat="1" ht="20.100000000000001" hidden="1" customHeight="1">
      <c r="A216" s="806"/>
      <c r="B216" s="764"/>
      <c r="C216" s="764"/>
      <c r="D216" s="764"/>
      <c r="E216" s="801"/>
      <c r="F216" s="801"/>
      <c r="I216" s="764"/>
      <c r="J216" s="169"/>
    </row>
    <row r="217" spans="1:18" s="14" customFormat="1" ht="20.100000000000001" customHeight="1">
      <c r="A217" s="806"/>
      <c r="B217" s="764"/>
      <c r="C217" s="764"/>
      <c r="D217" s="764"/>
      <c r="E217" s="801"/>
      <c r="F217" s="801"/>
      <c r="I217" s="764"/>
      <c r="J217" s="169"/>
    </row>
    <row r="218" spans="1:18" s="149" customFormat="1" ht="20.100000000000001" customHeight="1">
      <c r="A218" s="1033"/>
      <c r="B218" s="1203" t="s">
        <v>1060</v>
      </c>
      <c r="C218" s="1203"/>
      <c r="D218" s="1203"/>
      <c r="E218" s="1203"/>
      <c r="F218" s="1203"/>
      <c r="G218" s="1203"/>
      <c r="H218" s="1034"/>
      <c r="I218" s="1037"/>
      <c r="J218" s="1037"/>
      <c r="K218" s="1037"/>
      <c r="L218" s="1037"/>
      <c r="M218" s="1037"/>
    </row>
    <row r="219" spans="1:18" s="14" customFormat="1" ht="20.100000000000001" customHeight="1">
      <c r="A219" s="806"/>
      <c r="B219" s="764"/>
      <c r="C219" s="764"/>
      <c r="D219" s="764"/>
      <c r="E219" s="801"/>
      <c r="F219" s="801"/>
      <c r="G219" s="801"/>
      <c r="H219" s="801"/>
      <c r="I219" s="801"/>
      <c r="J219" s="193"/>
      <c r="K219" s="764"/>
    </row>
    <row r="220" spans="1:18" s="14" customFormat="1" ht="42" hidden="1" customHeight="1">
      <c r="A220" s="806"/>
      <c r="B220" s="1205" t="s">
        <v>2995</v>
      </c>
      <c r="C220" s="1206"/>
      <c r="D220" s="1207" t="s">
        <v>355</v>
      </c>
      <c r="E220" s="1047" t="s">
        <v>329</v>
      </c>
      <c r="F220" s="941" t="s">
        <v>2975</v>
      </c>
      <c r="G220" s="881"/>
      <c r="H220" s="881"/>
      <c r="I220" s="407"/>
    </row>
    <row r="221" spans="1:18" s="14" customFormat="1" ht="18" hidden="1" customHeight="1">
      <c r="A221" s="806"/>
      <c r="B221" s="944" t="s">
        <v>357</v>
      </c>
      <c r="C221" s="944" t="s">
        <v>358</v>
      </c>
      <c r="D221" s="1208"/>
      <c r="E221" s="949" t="s">
        <v>166</v>
      </c>
      <c r="F221" s="949" t="s">
        <v>219</v>
      </c>
      <c r="I221" s="968" t="s">
        <v>359</v>
      </c>
      <c r="J221" s="985" t="s">
        <v>360</v>
      </c>
    </row>
    <row r="222" spans="1:18" s="14" customFormat="1" ht="24.95" hidden="1" customHeight="1">
      <c r="A222" s="806"/>
      <c r="B222" s="821" t="s">
        <v>2313</v>
      </c>
      <c r="C222" s="802" t="s">
        <v>2996</v>
      </c>
      <c r="D222" s="802">
        <v>44946</v>
      </c>
      <c r="E222" s="802"/>
      <c r="F222" s="802">
        <f t="shared" ref="F222:F244" si="83">D222+1</f>
        <v>44947</v>
      </c>
      <c r="G222" s="758"/>
      <c r="H222" s="758"/>
      <c r="I222" s="862" t="e">
        <f>#REF!+7</f>
        <v>#REF!</v>
      </c>
      <c r="J222" s="1071" t="e">
        <f>#REF!+7</f>
        <v>#REF!</v>
      </c>
    </row>
    <row r="223" spans="1:18" s="14" customFormat="1" ht="24.95" hidden="1" customHeight="1">
      <c r="A223" s="806" t="s">
        <v>2997</v>
      </c>
      <c r="B223" s="821" t="s">
        <v>1539</v>
      </c>
      <c r="C223" s="802" t="s">
        <v>2998</v>
      </c>
      <c r="D223" s="802">
        <v>44952</v>
      </c>
      <c r="E223" s="802"/>
      <c r="F223" s="802">
        <f t="shared" si="83"/>
        <v>44953</v>
      </c>
      <c r="G223" s="758"/>
      <c r="H223" s="758"/>
      <c r="I223" s="862" t="e">
        <f t="shared" ref="I223" si="84">I222+7</f>
        <v>#REF!</v>
      </c>
      <c r="J223" s="1071" t="e">
        <f t="shared" ref="J223:J244" si="85">J222+7</f>
        <v>#REF!</v>
      </c>
    </row>
    <row r="224" spans="1:18" s="693" customFormat="1" ht="24.95" hidden="1" customHeight="1">
      <c r="A224" s="871"/>
      <c r="B224" s="851" t="s">
        <v>1570</v>
      </c>
      <c r="C224" s="852" t="s">
        <v>2999</v>
      </c>
      <c r="D224" s="852">
        <v>44963</v>
      </c>
      <c r="E224" s="852"/>
      <c r="F224" s="852">
        <f t="shared" si="83"/>
        <v>44964</v>
      </c>
      <c r="G224" s="758"/>
      <c r="H224" s="758"/>
      <c r="I224" s="862" t="e">
        <f t="shared" ref="I224:I239" si="86">I223+7</f>
        <v>#REF!</v>
      </c>
      <c r="J224" s="1072" t="e">
        <f t="shared" si="85"/>
        <v>#REF!</v>
      </c>
    </row>
    <row r="225" spans="1:10" s="693" customFormat="1" ht="24.95" hidden="1" customHeight="1">
      <c r="A225" s="871" t="s">
        <v>3000</v>
      </c>
      <c r="B225" s="851" t="s">
        <v>3001</v>
      </c>
      <c r="C225" s="852" t="s">
        <v>3002</v>
      </c>
      <c r="D225" s="852">
        <v>44968</v>
      </c>
      <c r="E225" s="852"/>
      <c r="F225" s="852">
        <f t="shared" si="83"/>
        <v>44969</v>
      </c>
      <c r="G225" s="758"/>
      <c r="H225" s="758"/>
      <c r="I225" s="862" t="e">
        <f t="shared" si="86"/>
        <v>#REF!</v>
      </c>
      <c r="J225" s="1072" t="e">
        <f t="shared" si="85"/>
        <v>#REF!</v>
      </c>
    </row>
    <row r="226" spans="1:10" s="693" customFormat="1" ht="24.95" hidden="1" customHeight="1">
      <c r="A226" s="871"/>
      <c r="B226" s="851" t="s">
        <v>2094</v>
      </c>
      <c r="C226" s="852" t="s">
        <v>3003</v>
      </c>
      <c r="D226" s="852">
        <v>44973</v>
      </c>
      <c r="E226" s="852"/>
      <c r="F226" s="852">
        <f t="shared" si="83"/>
        <v>44974</v>
      </c>
      <c r="G226" s="758"/>
      <c r="H226" s="758"/>
      <c r="I226" s="862" t="e">
        <f t="shared" si="86"/>
        <v>#REF!</v>
      </c>
      <c r="J226" s="1072" t="e">
        <f t="shared" si="85"/>
        <v>#REF!</v>
      </c>
    </row>
    <row r="227" spans="1:10" s="693" customFormat="1" ht="24.95" hidden="1" customHeight="1">
      <c r="A227" s="871" t="s">
        <v>3004</v>
      </c>
      <c r="B227" s="821" t="s">
        <v>3005</v>
      </c>
      <c r="C227" s="852" t="s">
        <v>3006</v>
      </c>
      <c r="D227" s="852">
        <f t="shared" ref="D227:D230" si="87">D226+7</f>
        <v>44980</v>
      </c>
      <c r="E227" s="852"/>
      <c r="F227" s="852">
        <f t="shared" si="83"/>
        <v>44981</v>
      </c>
      <c r="G227" s="758"/>
      <c r="H227" s="758"/>
      <c r="I227" s="862" t="e">
        <f t="shared" si="86"/>
        <v>#REF!</v>
      </c>
      <c r="J227" s="1072" t="e">
        <f t="shared" si="85"/>
        <v>#REF!</v>
      </c>
    </row>
    <row r="228" spans="1:10" s="14" customFormat="1" ht="24.95" hidden="1" customHeight="1">
      <c r="A228" s="806" t="s">
        <v>3007</v>
      </c>
      <c r="B228" s="821" t="s">
        <v>2786</v>
      </c>
      <c r="C228" s="802" t="s">
        <v>3008</v>
      </c>
      <c r="D228" s="802">
        <f t="shared" si="87"/>
        <v>44987</v>
      </c>
      <c r="E228" s="802"/>
      <c r="F228" s="802">
        <f t="shared" si="83"/>
        <v>44988</v>
      </c>
      <c r="G228" s="758"/>
      <c r="H228" s="758"/>
      <c r="I228" s="862" t="e">
        <f t="shared" si="86"/>
        <v>#REF!</v>
      </c>
      <c r="J228" s="1071" t="e">
        <f t="shared" si="85"/>
        <v>#REF!</v>
      </c>
    </row>
    <row r="229" spans="1:10" s="14" customFormat="1" ht="24.95" hidden="1" customHeight="1">
      <c r="A229" s="806" t="s">
        <v>3009</v>
      </c>
      <c r="B229" s="821" t="s">
        <v>1539</v>
      </c>
      <c r="C229" s="802" t="s">
        <v>3010</v>
      </c>
      <c r="D229" s="802">
        <f t="shared" si="87"/>
        <v>44994</v>
      </c>
      <c r="E229" s="802"/>
      <c r="F229" s="802">
        <f t="shared" si="83"/>
        <v>44995</v>
      </c>
      <c r="G229" s="758"/>
      <c r="H229" s="758"/>
      <c r="I229" s="862" t="e">
        <f t="shared" si="86"/>
        <v>#REF!</v>
      </c>
      <c r="J229" s="1071" t="e">
        <f t="shared" si="85"/>
        <v>#REF!</v>
      </c>
    </row>
    <row r="230" spans="1:10" s="14" customFormat="1" ht="20.25" hidden="1" customHeight="1">
      <c r="A230" s="806"/>
      <c r="B230" s="821" t="s">
        <v>1997</v>
      </c>
      <c r="C230" s="802" t="s">
        <v>3011</v>
      </c>
      <c r="D230" s="802">
        <f t="shared" si="87"/>
        <v>45001</v>
      </c>
      <c r="E230" s="802"/>
      <c r="F230" s="802">
        <f t="shared" si="83"/>
        <v>45002</v>
      </c>
      <c r="G230" s="758"/>
      <c r="H230" s="758"/>
      <c r="I230" s="862" t="e">
        <f t="shared" si="86"/>
        <v>#REF!</v>
      </c>
      <c r="J230" s="1071" t="e">
        <f t="shared" si="85"/>
        <v>#REF!</v>
      </c>
    </row>
    <row r="231" spans="1:10" s="14" customFormat="1" ht="23.25" hidden="1" customHeight="1">
      <c r="A231" s="806" t="s">
        <v>3012</v>
      </c>
      <c r="B231" s="821" t="s">
        <v>2094</v>
      </c>
      <c r="C231" s="802" t="s">
        <v>3013</v>
      </c>
      <c r="D231" s="802">
        <v>45008</v>
      </c>
      <c r="E231" s="802"/>
      <c r="F231" s="803">
        <f t="shared" si="83"/>
        <v>45009</v>
      </c>
      <c r="G231" s="758"/>
      <c r="H231" s="758"/>
      <c r="I231" s="862" t="e">
        <f t="shared" si="86"/>
        <v>#REF!</v>
      </c>
      <c r="J231" s="1071" t="e">
        <f t="shared" si="85"/>
        <v>#REF!</v>
      </c>
    </row>
    <row r="232" spans="1:10" s="14" customFormat="1" ht="42.6" hidden="1" customHeight="1">
      <c r="A232" s="806" t="s">
        <v>3014</v>
      </c>
      <c r="B232" s="821" t="s">
        <v>1544</v>
      </c>
      <c r="C232" s="802" t="s">
        <v>3015</v>
      </c>
      <c r="D232" s="802">
        <f t="shared" ref="D232" si="88">D231+7</f>
        <v>45015</v>
      </c>
      <c r="E232" s="802"/>
      <c r="F232" s="802">
        <f t="shared" si="83"/>
        <v>45016</v>
      </c>
      <c r="G232" s="758"/>
      <c r="H232" s="758"/>
      <c r="I232" s="862" t="e">
        <f t="shared" si="86"/>
        <v>#REF!</v>
      </c>
      <c r="J232" s="1071" t="e">
        <f t="shared" si="85"/>
        <v>#REF!</v>
      </c>
    </row>
    <row r="233" spans="1:10" s="14" customFormat="1" ht="27" hidden="1" customHeight="1">
      <c r="A233" s="806"/>
      <c r="B233" s="821" t="s">
        <v>3005</v>
      </c>
      <c r="C233" s="802" t="s">
        <v>3016</v>
      </c>
      <c r="D233" s="802">
        <v>45027</v>
      </c>
      <c r="E233" s="802"/>
      <c r="F233" s="802">
        <f t="shared" si="83"/>
        <v>45028</v>
      </c>
      <c r="G233" s="758"/>
      <c r="H233" s="758"/>
      <c r="I233" s="862" t="e">
        <f t="shared" si="86"/>
        <v>#REF!</v>
      </c>
      <c r="J233" s="1071" t="e">
        <f t="shared" si="85"/>
        <v>#REF!</v>
      </c>
    </row>
    <row r="234" spans="1:10" s="14" customFormat="1" ht="27" hidden="1" customHeight="1">
      <c r="A234" s="806"/>
      <c r="B234" s="821" t="s">
        <v>1688</v>
      </c>
      <c r="C234" s="802" t="s">
        <v>3017</v>
      </c>
      <c r="D234" s="802">
        <v>45034</v>
      </c>
      <c r="E234" s="802"/>
      <c r="F234" s="802">
        <f t="shared" si="83"/>
        <v>45035</v>
      </c>
      <c r="G234" s="758"/>
      <c r="H234" s="758"/>
      <c r="I234" s="862" t="e">
        <f t="shared" si="86"/>
        <v>#REF!</v>
      </c>
      <c r="J234" s="1071" t="e">
        <f t="shared" si="85"/>
        <v>#REF!</v>
      </c>
    </row>
    <row r="235" spans="1:10" s="14" customFormat="1" ht="27" hidden="1" customHeight="1">
      <c r="A235" s="806"/>
      <c r="B235" s="821" t="s">
        <v>1539</v>
      </c>
      <c r="C235" s="802" t="s">
        <v>3018</v>
      </c>
      <c r="D235" s="802">
        <v>45039</v>
      </c>
      <c r="E235" s="802"/>
      <c r="F235" s="802">
        <f t="shared" si="83"/>
        <v>45040</v>
      </c>
      <c r="G235" s="758"/>
      <c r="H235" s="758"/>
      <c r="I235" s="862" t="e">
        <f t="shared" si="86"/>
        <v>#REF!</v>
      </c>
      <c r="J235" s="1071" t="e">
        <f t="shared" si="85"/>
        <v>#REF!</v>
      </c>
    </row>
    <row r="236" spans="1:10" s="14" customFormat="1" ht="27" hidden="1" customHeight="1">
      <c r="A236" s="806" t="s">
        <v>3019</v>
      </c>
      <c r="B236" s="830" t="s">
        <v>691</v>
      </c>
      <c r="C236" s="802" t="s">
        <v>3020</v>
      </c>
      <c r="D236" s="802">
        <v>45043</v>
      </c>
      <c r="E236" s="802"/>
      <c r="F236" s="802">
        <f t="shared" si="83"/>
        <v>45044</v>
      </c>
      <c r="G236" s="758"/>
      <c r="H236" s="758"/>
      <c r="I236" s="862" t="e">
        <f t="shared" si="86"/>
        <v>#REF!</v>
      </c>
      <c r="J236" s="1071" t="e">
        <f t="shared" si="85"/>
        <v>#REF!</v>
      </c>
    </row>
    <row r="237" spans="1:10" s="14" customFormat="1" ht="27" hidden="1" customHeight="1">
      <c r="A237" s="806" t="s">
        <v>3021</v>
      </c>
      <c r="B237" s="821" t="s">
        <v>2094</v>
      </c>
      <c r="C237" s="802" t="s">
        <v>3022</v>
      </c>
      <c r="D237" s="802">
        <v>45059</v>
      </c>
      <c r="E237" s="802"/>
      <c r="F237" s="802">
        <f t="shared" si="83"/>
        <v>45060</v>
      </c>
      <c r="G237" s="758"/>
      <c r="H237" s="758"/>
      <c r="I237" s="862" t="e">
        <f t="shared" si="86"/>
        <v>#REF!</v>
      </c>
      <c r="J237" s="1071" t="e">
        <f t="shared" si="85"/>
        <v>#REF!</v>
      </c>
    </row>
    <row r="238" spans="1:10" s="14" customFormat="1" ht="27" hidden="1" customHeight="1">
      <c r="A238" s="806" t="s">
        <v>3014</v>
      </c>
      <c r="B238" s="821" t="s">
        <v>1544</v>
      </c>
      <c r="C238" s="802" t="s">
        <v>3023</v>
      </c>
      <c r="D238" s="802">
        <v>45065</v>
      </c>
      <c r="E238" s="802"/>
      <c r="F238" s="802">
        <f t="shared" si="83"/>
        <v>45066</v>
      </c>
      <c r="G238" s="758"/>
      <c r="H238" s="758"/>
      <c r="I238" s="862" t="e">
        <f t="shared" si="86"/>
        <v>#REF!</v>
      </c>
      <c r="J238" s="1071" t="e">
        <f t="shared" si="85"/>
        <v>#REF!</v>
      </c>
    </row>
    <row r="239" spans="1:10" s="14" customFormat="1" ht="27" hidden="1" customHeight="1">
      <c r="A239" s="806"/>
      <c r="B239" s="821" t="s">
        <v>3005</v>
      </c>
      <c r="C239" s="802" t="s">
        <v>3024</v>
      </c>
      <c r="D239" s="802">
        <v>45066</v>
      </c>
      <c r="E239" s="802"/>
      <c r="F239" s="802">
        <f t="shared" si="83"/>
        <v>45067</v>
      </c>
      <c r="G239" s="758"/>
      <c r="H239" s="758"/>
      <c r="I239" s="862" t="e">
        <f t="shared" si="86"/>
        <v>#REF!</v>
      </c>
      <c r="J239" s="1071" t="e">
        <f t="shared" si="85"/>
        <v>#REF!</v>
      </c>
    </row>
    <row r="240" spans="1:10" s="14" customFormat="1" ht="27" hidden="1" customHeight="1">
      <c r="A240" s="806"/>
      <c r="B240" s="821" t="s">
        <v>1688</v>
      </c>
      <c r="C240" s="802" t="s">
        <v>3025</v>
      </c>
      <c r="D240" s="802">
        <v>45075</v>
      </c>
      <c r="E240" s="802"/>
      <c r="F240" s="802">
        <f t="shared" si="83"/>
        <v>45076</v>
      </c>
      <c r="I240" s="862" t="e">
        <f t="shared" ref="I240:I255" si="89">I239+7</f>
        <v>#REF!</v>
      </c>
      <c r="J240" s="1071" t="e">
        <f t="shared" si="85"/>
        <v>#REF!</v>
      </c>
    </row>
    <row r="241" spans="1:10" s="14" customFormat="1" ht="27" hidden="1" customHeight="1">
      <c r="A241" s="806"/>
      <c r="B241" s="821" t="s">
        <v>1539</v>
      </c>
      <c r="C241" s="802" t="s">
        <v>3026</v>
      </c>
      <c r="D241" s="802">
        <v>45081</v>
      </c>
      <c r="E241" s="802"/>
      <c r="F241" s="802">
        <f t="shared" si="83"/>
        <v>45082</v>
      </c>
      <c r="I241" s="862" t="e">
        <f t="shared" si="89"/>
        <v>#REF!</v>
      </c>
      <c r="J241" s="1071" t="e">
        <f t="shared" si="85"/>
        <v>#REF!</v>
      </c>
    </row>
    <row r="242" spans="1:10" s="14" customFormat="1" ht="27" hidden="1" customHeight="1">
      <c r="A242" s="806" t="s">
        <v>3027</v>
      </c>
      <c r="B242" s="821" t="s">
        <v>698</v>
      </c>
      <c r="C242" s="802" t="s">
        <v>3028</v>
      </c>
      <c r="D242" s="802">
        <v>45089</v>
      </c>
      <c r="E242" s="802"/>
      <c r="F242" s="802">
        <f t="shared" si="83"/>
        <v>45090</v>
      </c>
      <c r="I242" s="862" t="e">
        <f t="shared" si="89"/>
        <v>#REF!</v>
      </c>
      <c r="J242" s="1071" t="e">
        <f t="shared" si="85"/>
        <v>#REF!</v>
      </c>
    </row>
    <row r="243" spans="1:10" s="14" customFormat="1" ht="27" hidden="1" customHeight="1">
      <c r="A243" s="806"/>
      <c r="B243" s="821" t="s">
        <v>2094</v>
      </c>
      <c r="C243" s="802" t="s">
        <v>3029</v>
      </c>
      <c r="D243" s="802">
        <v>45097</v>
      </c>
      <c r="E243" s="802"/>
      <c r="F243" s="802">
        <f t="shared" si="83"/>
        <v>45098</v>
      </c>
      <c r="I243" s="862" t="e">
        <f t="shared" si="89"/>
        <v>#REF!</v>
      </c>
      <c r="J243" s="1071" t="e">
        <f t="shared" si="85"/>
        <v>#REF!</v>
      </c>
    </row>
    <row r="244" spans="1:10" s="14" customFormat="1" ht="27" hidden="1" customHeight="1">
      <c r="A244" s="806"/>
      <c r="B244" s="821" t="s">
        <v>1544</v>
      </c>
      <c r="C244" s="802" t="s">
        <v>3030</v>
      </c>
      <c r="D244" s="803">
        <f t="shared" ref="D244" si="90">D243+7</f>
        <v>45104</v>
      </c>
      <c r="E244" s="803"/>
      <c r="F244" s="803">
        <f t="shared" si="83"/>
        <v>45105</v>
      </c>
      <c r="I244" s="862" t="e">
        <f t="shared" si="89"/>
        <v>#REF!</v>
      </c>
      <c r="J244" s="1071" t="e">
        <f t="shared" si="85"/>
        <v>#REF!</v>
      </c>
    </row>
    <row r="245" spans="1:10" s="14" customFormat="1" ht="19.5" hidden="1" customHeight="1">
      <c r="A245" s="806"/>
      <c r="B245" s="850"/>
      <c r="C245" s="801"/>
      <c r="D245" s="801"/>
      <c r="E245" s="801"/>
      <c r="F245" s="801"/>
      <c r="I245" s="862" t="e">
        <f t="shared" si="89"/>
        <v>#REF!</v>
      </c>
      <c r="J245" s="1071"/>
    </row>
    <row r="246" spans="1:10" s="14" customFormat="1" ht="27" hidden="1" customHeight="1">
      <c r="A246" s="806" t="s">
        <v>3031</v>
      </c>
      <c r="B246" s="821" t="s">
        <v>3032</v>
      </c>
      <c r="C246" s="618" t="s">
        <v>3033</v>
      </c>
      <c r="D246" s="802">
        <v>45191</v>
      </c>
      <c r="E246" s="802"/>
      <c r="F246" s="802">
        <f t="shared" ref="F246:F272" si="91">D246+2</f>
        <v>45193</v>
      </c>
      <c r="I246" s="862" t="e">
        <f>#REF!+7</f>
        <v>#REF!</v>
      </c>
      <c r="J246" s="1071"/>
    </row>
    <row r="247" spans="1:10" s="14" customFormat="1" ht="27" hidden="1" customHeight="1">
      <c r="A247" s="806" t="s">
        <v>3034</v>
      </c>
      <c r="B247" s="821" t="s">
        <v>1773</v>
      </c>
      <c r="C247" s="618" t="s">
        <v>3035</v>
      </c>
      <c r="D247" s="802">
        <f t="shared" ref="D247:D264" si="92">D246+7</f>
        <v>45198</v>
      </c>
      <c r="E247" s="802"/>
      <c r="F247" s="802">
        <f t="shared" si="91"/>
        <v>45200</v>
      </c>
      <c r="I247" s="862" t="e">
        <f t="shared" si="89"/>
        <v>#REF!</v>
      </c>
      <c r="J247" s="1071"/>
    </row>
    <row r="248" spans="1:10" s="14" customFormat="1" ht="27" hidden="1" customHeight="1">
      <c r="A248" s="806" t="s">
        <v>3036</v>
      </c>
      <c r="B248" s="821" t="s">
        <v>1544</v>
      </c>
      <c r="C248" s="618" t="s">
        <v>3037</v>
      </c>
      <c r="D248" s="802">
        <f t="shared" si="92"/>
        <v>45205</v>
      </c>
      <c r="E248" s="802"/>
      <c r="F248" s="802">
        <f t="shared" si="91"/>
        <v>45207</v>
      </c>
      <c r="I248" s="862" t="e">
        <f t="shared" si="89"/>
        <v>#REF!</v>
      </c>
      <c r="J248" s="1071"/>
    </row>
    <row r="249" spans="1:10" s="14" customFormat="1" ht="27" hidden="1" customHeight="1">
      <c r="A249" s="806" t="s">
        <v>3021</v>
      </c>
      <c r="B249" s="807" t="s">
        <v>2786</v>
      </c>
      <c r="C249" s="618" t="s">
        <v>3038</v>
      </c>
      <c r="D249" s="802">
        <v>45213</v>
      </c>
      <c r="E249" s="802"/>
      <c r="F249" s="802">
        <f t="shared" si="91"/>
        <v>45215</v>
      </c>
      <c r="I249" s="862" t="e">
        <f t="shared" si="89"/>
        <v>#REF!</v>
      </c>
      <c r="J249" s="1071"/>
    </row>
    <row r="250" spans="1:10" s="14" customFormat="1" ht="27" hidden="1" customHeight="1">
      <c r="A250" s="806" t="s">
        <v>3039</v>
      </c>
      <c r="B250" s="807" t="s">
        <v>3040</v>
      </c>
      <c r="C250" s="618" t="s">
        <v>3041</v>
      </c>
      <c r="D250" s="802">
        <v>45219</v>
      </c>
      <c r="E250" s="802"/>
      <c r="F250" s="802">
        <f t="shared" si="91"/>
        <v>45221</v>
      </c>
      <c r="I250" s="862" t="e">
        <f t="shared" si="89"/>
        <v>#REF!</v>
      </c>
      <c r="J250" s="1071"/>
    </row>
    <row r="251" spans="1:10" s="14" customFormat="1" ht="27" hidden="1" customHeight="1">
      <c r="A251" s="806"/>
      <c r="B251" s="821" t="s">
        <v>3032</v>
      </c>
      <c r="C251" s="618" t="s">
        <v>3042</v>
      </c>
      <c r="D251" s="802">
        <f t="shared" si="92"/>
        <v>45226</v>
      </c>
      <c r="E251" s="802"/>
      <c r="F251" s="802">
        <f t="shared" si="91"/>
        <v>45228</v>
      </c>
      <c r="I251" s="862" t="e">
        <f t="shared" si="89"/>
        <v>#REF!</v>
      </c>
      <c r="J251" s="1071"/>
    </row>
    <row r="252" spans="1:10" s="14" customFormat="1" ht="27" hidden="1" customHeight="1">
      <c r="A252" s="806"/>
      <c r="B252" s="807" t="s">
        <v>1773</v>
      </c>
      <c r="C252" s="618" t="s">
        <v>3043</v>
      </c>
      <c r="D252" s="802">
        <f>D251+7</f>
        <v>45233</v>
      </c>
      <c r="E252" s="802"/>
      <c r="F252" s="802">
        <f t="shared" si="91"/>
        <v>45235</v>
      </c>
      <c r="I252" s="862" t="e">
        <f>I251+7</f>
        <v>#REF!</v>
      </c>
      <c r="J252" s="1071"/>
    </row>
    <row r="253" spans="1:10" s="14" customFormat="1" ht="27" hidden="1" customHeight="1">
      <c r="A253" s="806" t="s">
        <v>2982</v>
      </c>
      <c r="B253" s="821" t="s">
        <v>1796</v>
      </c>
      <c r="C253" s="618" t="s">
        <v>3044</v>
      </c>
      <c r="D253" s="802">
        <f t="shared" si="92"/>
        <v>45240</v>
      </c>
      <c r="E253" s="802"/>
      <c r="F253" s="802">
        <f t="shared" si="91"/>
        <v>45242</v>
      </c>
      <c r="I253" s="862" t="e">
        <f t="shared" si="89"/>
        <v>#REF!</v>
      </c>
      <c r="J253" s="1071"/>
    </row>
    <row r="254" spans="1:10" s="14" customFormat="1" ht="27" hidden="1" customHeight="1">
      <c r="A254" s="806" t="s">
        <v>3045</v>
      </c>
      <c r="B254" s="807" t="s">
        <v>1544</v>
      </c>
      <c r="C254" s="618" t="s">
        <v>3046</v>
      </c>
      <c r="D254" s="802">
        <f t="shared" si="92"/>
        <v>45247</v>
      </c>
      <c r="E254" s="802"/>
      <c r="F254" s="802">
        <f t="shared" si="91"/>
        <v>45249</v>
      </c>
      <c r="G254" s="802"/>
      <c r="H254" s="802"/>
      <c r="I254" s="862" t="e">
        <f t="shared" si="89"/>
        <v>#REF!</v>
      </c>
      <c r="J254" s="1071"/>
    </row>
    <row r="255" spans="1:10" s="14" customFormat="1" ht="27" hidden="1" customHeight="1">
      <c r="A255" s="806" t="s">
        <v>3047</v>
      </c>
      <c r="B255" s="807" t="s">
        <v>3040</v>
      </c>
      <c r="C255" s="618" t="s">
        <v>3048</v>
      </c>
      <c r="D255" s="802">
        <f t="shared" si="92"/>
        <v>45254</v>
      </c>
      <c r="E255" s="802"/>
      <c r="F255" s="802">
        <f t="shared" si="91"/>
        <v>45256</v>
      </c>
      <c r="G255" s="802"/>
      <c r="H255" s="802"/>
      <c r="I255" s="862" t="e">
        <f t="shared" si="89"/>
        <v>#REF!</v>
      </c>
      <c r="J255" s="1071"/>
    </row>
    <row r="256" spans="1:10" s="14" customFormat="1" ht="27" hidden="1" customHeight="1">
      <c r="A256" s="806"/>
      <c r="B256" s="821" t="s">
        <v>3032</v>
      </c>
      <c r="C256" s="618" t="s">
        <v>3049</v>
      </c>
      <c r="D256" s="802">
        <f t="shared" si="92"/>
        <v>45261</v>
      </c>
      <c r="E256" s="802"/>
      <c r="F256" s="802">
        <f t="shared" si="91"/>
        <v>45263</v>
      </c>
      <c r="G256" s="802"/>
      <c r="H256" s="802"/>
      <c r="I256" s="862" t="e">
        <f t="shared" ref="I256:I264" si="93">I255+7</f>
        <v>#REF!</v>
      </c>
      <c r="J256" s="1071"/>
    </row>
    <row r="257" spans="1:10" s="14" customFormat="1" ht="27" hidden="1" customHeight="1">
      <c r="A257" s="806" t="s">
        <v>3036</v>
      </c>
      <c r="B257" s="807" t="s">
        <v>2786</v>
      </c>
      <c r="C257" s="618" t="s">
        <v>3050</v>
      </c>
      <c r="D257" s="802">
        <v>45271</v>
      </c>
      <c r="E257" s="802"/>
      <c r="F257" s="802">
        <f t="shared" si="91"/>
        <v>45273</v>
      </c>
      <c r="G257" s="802"/>
      <c r="H257" s="802"/>
      <c r="I257" s="862" t="e">
        <f t="shared" si="93"/>
        <v>#REF!</v>
      </c>
      <c r="J257" s="1071"/>
    </row>
    <row r="258" spans="1:10" s="14" customFormat="1" ht="27" hidden="1" customHeight="1">
      <c r="A258" s="806"/>
      <c r="B258" s="807" t="s">
        <v>1796</v>
      </c>
      <c r="C258" s="618" t="s">
        <v>3051</v>
      </c>
      <c r="D258" s="802">
        <v>45276</v>
      </c>
      <c r="E258" s="802"/>
      <c r="F258" s="802">
        <f t="shared" si="91"/>
        <v>45278</v>
      </c>
      <c r="G258" s="802"/>
      <c r="H258" s="802"/>
      <c r="I258" s="862" t="e">
        <f t="shared" si="93"/>
        <v>#REF!</v>
      </c>
      <c r="J258" s="1071"/>
    </row>
    <row r="259" spans="1:10" s="14" customFormat="1" ht="27" hidden="1" customHeight="1">
      <c r="A259" s="806" t="s">
        <v>3021</v>
      </c>
      <c r="B259" s="807" t="s">
        <v>1773</v>
      </c>
      <c r="C259" s="618" t="s">
        <v>3052</v>
      </c>
      <c r="D259" s="802">
        <v>45284</v>
      </c>
      <c r="E259" s="802"/>
      <c r="F259" s="802">
        <f t="shared" si="91"/>
        <v>45286</v>
      </c>
      <c r="G259" s="802"/>
      <c r="H259" s="802"/>
      <c r="I259" s="862" t="e">
        <f t="shared" si="93"/>
        <v>#REF!</v>
      </c>
      <c r="J259" s="1071"/>
    </row>
    <row r="260" spans="1:10" s="14" customFormat="1" ht="27" hidden="1" customHeight="1">
      <c r="A260" s="806" t="s">
        <v>3053</v>
      </c>
      <c r="B260" s="807" t="s">
        <v>1544</v>
      </c>
      <c r="C260" s="618" t="s">
        <v>3054</v>
      </c>
      <c r="D260" s="802">
        <v>45289</v>
      </c>
      <c r="E260" s="802"/>
      <c r="F260" s="802">
        <f t="shared" si="91"/>
        <v>45291</v>
      </c>
      <c r="G260" s="802"/>
      <c r="H260" s="802"/>
      <c r="I260" s="862" t="e">
        <f t="shared" si="93"/>
        <v>#REF!</v>
      </c>
      <c r="J260" s="1071"/>
    </row>
    <row r="261" spans="1:10" s="14" customFormat="1" ht="27" hidden="1" customHeight="1">
      <c r="A261" s="806" t="s">
        <v>2977</v>
      </c>
      <c r="B261" s="846" t="s">
        <v>2098</v>
      </c>
      <c r="C261" s="618" t="s">
        <v>3055</v>
      </c>
      <c r="D261" s="802">
        <v>44933</v>
      </c>
      <c r="E261" s="802"/>
      <c r="F261" s="802">
        <f t="shared" si="91"/>
        <v>44935</v>
      </c>
      <c r="G261" s="802"/>
      <c r="H261" s="802"/>
      <c r="I261" s="862" t="e">
        <f t="shared" si="93"/>
        <v>#REF!</v>
      </c>
      <c r="J261" s="1071"/>
    </row>
    <row r="262" spans="1:10" s="14" customFormat="1" ht="27" hidden="1" customHeight="1">
      <c r="A262" s="806"/>
      <c r="B262" s="821" t="s">
        <v>2786</v>
      </c>
      <c r="C262" s="618" t="s">
        <v>3056</v>
      </c>
      <c r="D262" s="802">
        <v>44938</v>
      </c>
      <c r="E262" s="802"/>
      <c r="F262" s="802">
        <f t="shared" si="91"/>
        <v>44940</v>
      </c>
      <c r="G262" s="802"/>
      <c r="H262" s="802"/>
      <c r="I262" s="862" t="e">
        <f t="shared" si="93"/>
        <v>#REF!</v>
      </c>
      <c r="J262" s="1071"/>
    </row>
    <row r="263" spans="1:10" s="14" customFormat="1" ht="27" hidden="1" customHeight="1">
      <c r="A263" s="806"/>
      <c r="B263" s="821" t="s">
        <v>1796</v>
      </c>
      <c r="C263" s="618" t="s">
        <v>3057</v>
      </c>
      <c r="D263" s="802">
        <f>D262+7</f>
        <v>44945</v>
      </c>
      <c r="E263" s="802"/>
      <c r="F263" s="802">
        <f t="shared" si="91"/>
        <v>44947</v>
      </c>
      <c r="G263" s="802"/>
      <c r="H263" s="802"/>
      <c r="I263" s="862" t="e">
        <f t="shared" si="93"/>
        <v>#REF!</v>
      </c>
      <c r="J263" s="1071"/>
    </row>
    <row r="264" spans="1:10" s="14" customFormat="1" ht="27" hidden="1" customHeight="1">
      <c r="A264" s="806"/>
      <c r="B264" s="807" t="s">
        <v>1773</v>
      </c>
      <c r="C264" s="618" t="s">
        <v>3058</v>
      </c>
      <c r="D264" s="802">
        <f t="shared" si="92"/>
        <v>44952</v>
      </c>
      <c r="E264" s="802"/>
      <c r="F264" s="802">
        <f t="shared" si="91"/>
        <v>44954</v>
      </c>
      <c r="G264" s="802"/>
      <c r="H264" s="802"/>
      <c r="I264" s="862" t="e">
        <f t="shared" si="93"/>
        <v>#REF!</v>
      </c>
      <c r="J264" s="1071"/>
    </row>
    <row r="265" spans="1:10" s="14" customFormat="1" ht="27" hidden="1" customHeight="1">
      <c r="A265" s="806"/>
      <c r="B265" s="821" t="s">
        <v>1544</v>
      </c>
      <c r="C265" s="618" t="s">
        <v>3059</v>
      </c>
      <c r="D265" s="802">
        <v>45329</v>
      </c>
      <c r="E265" s="802"/>
      <c r="F265" s="802">
        <f t="shared" si="91"/>
        <v>45331</v>
      </c>
      <c r="G265" s="802"/>
      <c r="H265" s="802"/>
      <c r="I265" s="862">
        <v>45325</v>
      </c>
      <c r="J265" s="1071"/>
    </row>
    <row r="266" spans="1:10" s="14" customFormat="1" ht="27" hidden="1" customHeight="1">
      <c r="A266" s="806"/>
      <c r="B266" s="821" t="s">
        <v>2098</v>
      </c>
      <c r="C266" s="618" t="s">
        <v>3060</v>
      </c>
      <c r="D266" s="802">
        <v>45336</v>
      </c>
      <c r="E266" s="802"/>
      <c r="F266" s="802">
        <f t="shared" si="91"/>
        <v>45338</v>
      </c>
      <c r="G266" s="802"/>
      <c r="H266" s="802"/>
      <c r="I266" s="862">
        <v>45332</v>
      </c>
      <c r="J266" s="1071"/>
    </row>
    <row r="267" spans="1:10" s="14" customFormat="1" ht="27" hidden="1" customHeight="1">
      <c r="A267" s="806"/>
      <c r="B267" s="821" t="s">
        <v>2786</v>
      </c>
      <c r="C267" s="618" t="s">
        <v>3061</v>
      </c>
      <c r="D267" s="802">
        <v>45342</v>
      </c>
      <c r="E267" s="802"/>
      <c r="F267" s="802">
        <f t="shared" si="91"/>
        <v>45344</v>
      </c>
      <c r="G267" s="802"/>
      <c r="H267" s="802"/>
      <c r="I267" s="862">
        <v>45339</v>
      </c>
      <c r="J267" s="1071"/>
    </row>
    <row r="268" spans="1:10" s="14" customFormat="1" ht="27" hidden="1" customHeight="1">
      <c r="A268" s="806"/>
      <c r="B268" s="821" t="s">
        <v>1796</v>
      </c>
      <c r="C268" s="618" t="s">
        <v>3062</v>
      </c>
      <c r="D268" s="802">
        <v>45348</v>
      </c>
      <c r="E268" s="802"/>
      <c r="F268" s="802">
        <f t="shared" si="91"/>
        <v>45350</v>
      </c>
      <c r="G268" s="802"/>
      <c r="H268" s="802"/>
      <c r="I268" s="862">
        <v>45346</v>
      </c>
      <c r="J268" s="1071"/>
    </row>
    <row r="269" spans="1:10" s="14" customFormat="1" ht="27" hidden="1" customHeight="1">
      <c r="A269" s="806"/>
      <c r="B269" s="807" t="s">
        <v>1773</v>
      </c>
      <c r="C269" s="618" t="s">
        <v>3063</v>
      </c>
      <c r="D269" s="802">
        <v>45359</v>
      </c>
      <c r="E269" s="802"/>
      <c r="F269" s="802">
        <f t="shared" si="91"/>
        <v>45361</v>
      </c>
      <c r="G269" s="802"/>
      <c r="H269" s="802"/>
      <c r="I269" s="862">
        <v>45353</v>
      </c>
      <c r="J269" s="1071"/>
    </row>
    <row r="270" spans="1:10" s="14" customFormat="1" ht="27" hidden="1" customHeight="1">
      <c r="A270" s="806" t="s">
        <v>2982</v>
      </c>
      <c r="B270" s="821" t="s">
        <v>2033</v>
      </c>
      <c r="C270" s="618" t="s">
        <v>3064</v>
      </c>
      <c r="D270" s="802">
        <v>45359</v>
      </c>
      <c r="E270" s="802"/>
      <c r="F270" s="802">
        <f t="shared" si="91"/>
        <v>45361</v>
      </c>
      <c r="G270" s="802"/>
      <c r="H270" s="802"/>
      <c r="I270" s="862">
        <f>I269+7</f>
        <v>45360</v>
      </c>
      <c r="J270" s="1071"/>
    </row>
    <row r="271" spans="1:10" s="14" customFormat="1" ht="27" hidden="1" customHeight="1">
      <c r="A271" s="806"/>
      <c r="B271" s="821" t="s">
        <v>2098</v>
      </c>
      <c r="C271" s="618" t="s">
        <v>3065</v>
      </c>
      <c r="D271" s="802">
        <v>45370</v>
      </c>
      <c r="E271" s="802"/>
      <c r="F271" s="802">
        <f t="shared" si="91"/>
        <v>45372</v>
      </c>
      <c r="G271" s="802"/>
      <c r="H271" s="802"/>
      <c r="I271" s="862">
        <f t="shared" ref="I271:I293" si="94">I270+7</f>
        <v>45367</v>
      </c>
      <c r="J271" s="1071"/>
    </row>
    <row r="272" spans="1:10" s="14" customFormat="1" ht="27" hidden="1" customHeight="1">
      <c r="A272" s="806"/>
      <c r="B272" s="904" t="s">
        <v>2786</v>
      </c>
      <c r="C272" s="903" t="s">
        <v>3066</v>
      </c>
      <c r="D272" s="802">
        <v>45378</v>
      </c>
      <c r="E272" s="802"/>
      <c r="F272" s="802">
        <f t="shared" si="91"/>
        <v>45380</v>
      </c>
      <c r="G272" s="802"/>
      <c r="H272" s="802"/>
      <c r="I272" s="862">
        <f t="shared" si="94"/>
        <v>45374</v>
      </c>
      <c r="J272" s="1071"/>
    </row>
    <row r="273" spans="1:10" s="14" customFormat="1" ht="27" hidden="1" customHeight="1">
      <c r="A273" s="806"/>
      <c r="B273" s="962" t="s">
        <v>1796</v>
      </c>
      <c r="C273" s="955" t="s">
        <v>2782</v>
      </c>
      <c r="D273" s="953">
        <v>45389</v>
      </c>
      <c r="E273" s="953"/>
      <c r="F273" s="880" t="s">
        <v>391</v>
      </c>
      <c r="G273" s="880"/>
      <c r="H273" s="880"/>
      <c r="I273" s="758">
        <f t="shared" si="94"/>
        <v>45381</v>
      </c>
      <c r="J273" s="1071"/>
    </row>
    <row r="274" spans="1:10" s="14" customFormat="1" ht="27" hidden="1" customHeight="1">
      <c r="A274" s="842" t="s">
        <v>1773</v>
      </c>
      <c r="B274" s="918" t="s">
        <v>415</v>
      </c>
      <c r="C274" s="939" t="s">
        <v>2783</v>
      </c>
      <c r="D274" s="853">
        <v>45394</v>
      </c>
      <c r="E274" s="853"/>
      <c r="F274" s="853">
        <f>D274+2</f>
        <v>45396</v>
      </c>
      <c r="G274" s="853"/>
      <c r="H274" s="853"/>
      <c r="I274" s="758">
        <f t="shared" si="94"/>
        <v>45388</v>
      </c>
      <c r="J274" s="1071"/>
    </row>
    <row r="275" spans="1:10" s="14" customFormat="1" ht="27" hidden="1" customHeight="1">
      <c r="A275" s="842" t="s">
        <v>2033</v>
      </c>
      <c r="B275" s="962" t="s">
        <v>1773</v>
      </c>
      <c r="C275" s="955" t="s">
        <v>2784</v>
      </c>
      <c r="D275" s="953">
        <v>45400</v>
      </c>
      <c r="E275" s="953"/>
      <c r="F275" s="802">
        <f>D275+2</f>
        <v>45402</v>
      </c>
      <c r="G275" s="802"/>
      <c r="H275" s="802"/>
      <c r="I275" s="758">
        <f t="shared" si="94"/>
        <v>45395</v>
      </c>
      <c r="J275" s="1071"/>
    </row>
    <row r="276" spans="1:10" s="14" customFormat="1" ht="27" hidden="1" customHeight="1">
      <c r="A276" s="874" t="s">
        <v>2098</v>
      </c>
      <c r="B276" s="962" t="s">
        <v>2033</v>
      </c>
      <c r="C276" s="955" t="s">
        <v>2785</v>
      </c>
      <c r="D276" s="953">
        <v>45405</v>
      </c>
      <c r="E276" s="953"/>
      <c r="F276" s="802">
        <f>D276+2</f>
        <v>45407</v>
      </c>
      <c r="G276" s="802"/>
      <c r="H276" s="802"/>
      <c r="I276" s="758">
        <f t="shared" si="94"/>
        <v>45402</v>
      </c>
      <c r="J276" s="1071"/>
    </row>
    <row r="277" spans="1:10" s="14" customFormat="1" ht="27" hidden="1" customHeight="1">
      <c r="A277" s="874" t="s">
        <v>2786</v>
      </c>
      <c r="B277" s="962" t="s">
        <v>2098</v>
      </c>
      <c r="C277" s="955" t="s">
        <v>2787</v>
      </c>
      <c r="D277" s="953">
        <v>45413</v>
      </c>
      <c r="E277" s="953"/>
      <c r="F277" s="802">
        <f>D277+2</f>
        <v>45415</v>
      </c>
      <c r="G277" s="802"/>
      <c r="H277" s="802"/>
      <c r="I277" s="758">
        <f t="shared" si="94"/>
        <v>45409</v>
      </c>
      <c r="J277" s="1071"/>
    </row>
    <row r="278" spans="1:10" s="14" customFormat="1" ht="20.100000000000001" hidden="1" customHeight="1">
      <c r="A278" s="874" t="s">
        <v>1796</v>
      </c>
      <c r="B278" s="962" t="s">
        <v>2786</v>
      </c>
      <c r="C278" s="955" t="s">
        <v>2788</v>
      </c>
      <c r="D278" s="953">
        <v>45421</v>
      </c>
      <c r="E278" s="953"/>
      <c r="F278" s="802">
        <f>D278+2</f>
        <v>45423</v>
      </c>
      <c r="G278" s="802"/>
      <c r="H278" s="802"/>
      <c r="I278" s="758">
        <f t="shared" si="94"/>
        <v>45416</v>
      </c>
      <c r="J278" s="1071"/>
    </row>
    <row r="279" spans="1:10" s="14" customFormat="1" ht="20.100000000000001" hidden="1" customHeight="1">
      <c r="A279" s="874" t="s">
        <v>2789</v>
      </c>
      <c r="B279" s="955" t="s">
        <v>1796</v>
      </c>
      <c r="C279" s="955" t="s">
        <v>2790</v>
      </c>
      <c r="D279" s="953">
        <v>45434</v>
      </c>
      <c r="E279" s="953"/>
      <c r="F279" s="880" t="s">
        <v>391</v>
      </c>
      <c r="G279" s="880"/>
      <c r="H279" s="880"/>
      <c r="I279" s="758">
        <f t="shared" si="94"/>
        <v>45423</v>
      </c>
      <c r="J279" s="1071"/>
    </row>
    <row r="280" spans="1:10" s="14" customFormat="1" ht="20.100000000000001" hidden="1" customHeight="1">
      <c r="A280" s="842" t="s">
        <v>2791</v>
      </c>
      <c r="B280" s="955" t="s">
        <v>2792</v>
      </c>
      <c r="C280" s="955" t="s">
        <v>2793</v>
      </c>
      <c r="D280" s="953">
        <v>45443</v>
      </c>
      <c r="E280" s="953"/>
      <c r="F280" s="880" t="s">
        <v>391</v>
      </c>
      <c r="G280" s="880"/>
      <c r="H280" s="880"/>
      <c r="I280" s="758">
        <f t="shared" si="94"/>
        <v>45430</v>
      </c>
      <c r="J280" s="1071"/>
    </row>
    <row r="281" spans="1:10" s="14" customFormat="1" ht="20.100000000000001" hidden="1" customHeight="1">
      <c r="A281" s="842" t="s">
        <v>2794</v>
      </c>
      <c r="B281" s="955" t="s">
        <v>2033</v>
      </c>
      <c r="C281" s="955" t="s">
        <v>2795</v>
      </c>
      <c r="D281" s="953">
        <v>45453</v>
      </c>
      <c r="E281" s="953"/>
      <c r="F281" s="880" t="s">
        <v>391</v>
      </c>
      <c r="G281" s="880"/>
      <c r="H281" s="880"/>
      <c r="I281" s="758">
        <f t="shared" si="94"/>
        <v>45437</v>
      </c>
      <c r="J281" s="1071"/>
    </row>
    <row r="282" spans="1:10" s="14" customFormat="1" ht="20.100000000000001" hidden="1" customHeight="1">
      <c r="A282" s="874" t="s">
        <v>2098</v>
      </c>
      <c r="B282" s="880" t="s">
        <v>415</v>
      </c>
      <c r="C282" s="955" t="s">
        <v>2796</v>
      </c>
      <c r="D282" s="853">
        <v>45443</v>
      </c>
      <c r="E282" s="853"/>
      <c r="F282" s="853">
        <f>D282+2</f>
        <v>45445</v>
      </c>
      <c r="G282" s="853"/>
      <c r="H282" s="853"/>
      <c r="I282" s="758">
        <f t="shared" si="94"/>
        <v>45444</v>
      </c>
      <c r="J282" s="1071"/>
    </row>
    <row r="283" spans="1:10" s="14" customFormat="1" ht="20.100000000000001" hidden="1" customHeight="1">
      <c r="A283" s="874" t="s">
        <v>2797</v>
      </c>
      <c r="B283" s="955" t="s">
        <v>2098</v>
      </c>
      <c r="C283" s="955" t="s">
        <v>2798</v>
      </c>
      <c r="D283" s="953">
        <v>45458</v>
      </c>
      <c r="E283" s="953"/>
      <c r="F283" s="880" t="s">
        <v>391</v>
      </c>
      <c r="G283" s="880"/>
      <c r="H283" s="880"/>
      <c r="I283" s="758">
        <f t="shared" si="94"/>
        <v>45451</v>
      </c>
      <c r="J283" s="1071"/>
    </row>
    <row r="284" spans="1:10" s="14" customFormat="1" ht="20.100000000000001" hidden="1" customHeight="1">
      <c r="A284" s="874" t="s">
        <v>2799</v>
      </c>
      <c r="B284" s="955" t="s">
        <v>2543</v>
      </c>
      <c r="C284" s="955" t="s">
        <v>2800</v>
      </c>
      <c r="D284" s="953">
        <v>45468</v>
      </c>
      <c r="E284" s="953"/>
      <c r="F284" s="880" t="s">
        <v>391</v>
      </c>
      <c r="G284" s="880"/>
      <c r="H284" s="880"/>
      <c r="I284" s="758">
        <f t="shared" si="94"/>
        <v>45458</v>
      </c>
      <c r="J284" s="1071"/>
    </row>
    <row r="285" spans="1:10" s="14" customFormat="1" ht="20.100000000000001" hidden="1" customHeight="1">
      <c r="A285" s="842" t="s">
        <v>2789</v>
      </c>
      <c r="B285" s="955" t="s">
        <v>1796</v>
      </c>
      <c r="C285" s="955" t="s">
        <v>2801</v>
      </c>
      <c r="D285" s="953">
        <v>45476</v>
      </c>
      <c r="E285" s="953"/>
      <c r="F285" s="880" t="s">
        <v>391</v>
      </c>
      <c r="G285" s="880"/>
      <c r="H285" s="880"/>
      <c r="I285" s="758">
        <f t="shared" si="94"/>
        <v>45465</v>
      </c>
      <c r="J285" s="1071"/>
    </row>
    <row r="286" spans="1:10" s="14" customFormat="1" ht="20.100000000000001" hidden="1" customHeight="1">
      <c r="A286" s="874" t="s">
        <v>2802</v>
      </c>
      <c r="B286" s="955" t="s">
        <v>2792</v>
      </c>
      <c r="C286" s="955" t="s">
        <v>2803</v>
      </c>
      <c r="D286" s="880" t="s">
        <v>391</v>
      </c>
      <c r="E286" s="880"/>
      <c r="F286" s="799" t="s">
        <v>391</v>
      </c>
      <c r="G286" s="799"/>
      <c r="H286" s="799"/>
      <c r="I286" s="758">
        <f t="shared" si="94"/>
        <v>45472</v>
      </c>
      <c r="J286" s="1071"/>
    </row>
    <row r="287" spans="1:10" s="14" customFormat="1" ht="20.100000000000001" hidden="1" customHeight="1">
      <c r="A287" s="874" t="s">
        <v>2804</v>
      </c>
      <c r="B287" s="955" t="s">
        <v>2033</v>
      </c>
      <c r="C287" s="955" t="s">
        <v>2805</v>
      </c>
      <c r="D287" s="880" t="s">
        <v>391</v>
      </c>
      <c r="E287" s="880"/>
      <c r="F287" s="799" t="s">
        <v>391</v>
      </c>
      <c r="G287" s="799"/>
      <c r="H287" s="799"/>
      <c r="I287" s="758">
        <f t="shared" si="94"/>
        <v>45479</v>
      </c>
      <c r="J287" s="1071"/>
    </row>
    <row r="288" spans="1:10" s="14" customFormat="1" ht="20.100000000000001" hidden="1" customHeight="1">
      <c r="A288" s="842" t="s">
        <v>2806</v>
      </c>
      <c r="B288" s="955" t="s">
        <v>2098</v>
      </c>
      <c r="C288" s="955" t="s">
        <v>2807</v>
      </c>
      <c r="D288" s="953">
        <v>45500</v>
      </c>
      <c r="E288" s="953"/>
      <c r="F288" s="880" t="s">
        <v>391</v>
      </c>
      <c r="G288" s="880"/>
      <c r="H288" s="880"/>
      <c r="I288" s="758">
        <f t="shared" si="94"/>
        <v>45486</v>
      </c>
      <c r="J288" s="1071"/>
    </row>
    <row r="289" spans="1:12" s="14" customFormat="1" ht="20.100000000000001" hidden="1" customHeight="1">
      <c r="A289" s="842" t="s">
        <v>2806</v>
      </c>
      <c r="B289" s="955" t="s">
        <v>2543</v>
      </c>
      <c r="C289" s="955" t="s">
        <v>2808</v>
      </c>
      <c r="D289" s="880" t="s">
        <v>391</v>
      </c>
      <c r="E289" s="880"/>
      <c r="F289" s="799" t="s">
        <v>391</v>
      </c>
      <c r="G289" s="799"/>
      <c r="H289" s="799"/>
      <c r="I289" s="758">
        <f t="shared" si="94"/>
        <v>45493</v>
      </c>
      <c r="J289" s="1071"/>
    </row>
    <row r="290" spans="1:12" s="14" customFormat="1" ht="20.100000000000001" hidden="1" customHeight="1">
      <c r="A290" s="842" t="s">
        <v>2806</v>
      </c>
      <c r="B290" s="955" t="s">
        <v>1796</v>
      </c>
      <c r="C290" s="955" t="s">
        <v>2809</v>
      </c>
      <c r="D290" s="953">
        <v>45514</v>
      </c>
      <c r="E290" s="953"/>
      <c r="F290" s="880" t="s">
        <v>391</v>
      </c>
      <c r="G290" s="880"/>
      <c r="H290" s="880"/>
      <c r="I290" s="758">
        <f t="shared" si="94"/>
        <v>45500</v>
      </c>
      <c r="J290" s="1071"/>
    </row>
    <row r="291" spans="1:12" s="14" customFormat="1" ht="20.100000000000001" hidden="1" customHeight="1">
      <c r="A291" s="842" t="s">
        <v>2806</v>
      </c>
      <c r="B291" s="955" t="s">
        <v>2792</v>
      </c>
      <c r="C291" s="955" t="s">
        <v>2810</v>
      </c>
      <c r="D291" s="953">
        <v>45523</v>
      </c>
      <c r="E291" s="953"/>
      <c r="F291" s="880" t="s">
        <v>391</v>
      </c>
      <c r="G291" s="880"/>
      <c r="H291" s="880"/>
      <c r="I291" s="758">
        <f t="shared" si="94"/>
        <v>45507</v>
      </c>
      <c r="J291" s="1071"/>
    </row>
    <row r="292" spans="1:12" s="14" customFormat="1" ht="20.100000000000001" hidden="1" customHeight="1">
      <c r="A292" s="842" t="s">
        <v>2806</v>
      </c>
      <c r="B292" s="955" t="s">
        <v>2033</v>
      </c>
      <c r="C292" s="955" t="s">
        <v>2811</v>
      </c>
      <c r="D292" s="953">
        <v>45523</v>
      </c>
      <c r="E292" s="953"/>
      <c r="F292" s="880" t="s">
        <v>391</v>
      </c>
      <c r="G292" s="880"/>
      <c r="H292" s="880"/>
      <c r="I292" s="758">
        <f t="shared" si="94"/>
        <v>45514</v>
      </c>
      <c r="J292" s="1071"/>
    </row>
    <row r="293" spans="1:12" s="14" customFormat="1" ht="20.100000000000001" hidden="1" customHeight="1">
      <c r="A293" s="874" t="s">
        <v>2098</v>
      </c>
      <c r="B293" s="955" t="s">
        <v>2090</v>
      </c>
      <c r="C293" s="955" t="s">
        <v>2812</v>
      </c>
      <c r="D293" s="880" t="s">
        <v>391</v>
      </c>
      <c r="E293" s="880"/>
      <c r="F293" s="853" t="e">
        <f>D293+2</f>
        <v>#VALUE!</v>
      </c>
      <c r="G293" s="853"/>
      <c r="H293" s="853"/>
      <c r="I293" s="758">
        <f t="shared" si="94"/>
        <v>45521</v>
      </c>
      <c r="J293" s="1071"/>
    </row>
    <row r="294" spans="1:12" s="14" customFormat="1" ht="20.100000000000001" hidden="1" customHeight="1">
      <c r="A294" s="874"/>
      <c r="B294" s="1026" t="s">
        <v>415</v>
      </c>
      <c r="C294" s="955" t="s">
        <v>3067</v>
      </c>
      <c r="D294" s="853">
        <v>45541</v>
      </c>
      <c r="E294" s="853"/>
      <c r="F294" s="853">
        <f t="shared" ref="F294:F300" si="95">D294+8</f>
        <v>45549</v>
      </c>
      <c r="G294" s="853"/>
      <c r="H294" s="853"/>
      <c r="I294" s="758">
        <v>45537</v>
      </c>
      <c r="J294" s="1071"/>
      <c r="K294" s="407"/>
      <c r="L294" s="155"/>
    </row>
    <row r="295" spans="1:12" s="14" customFormat="1" ht="20.100000000000001" hidden="1" customHeight="1">
      <c r="A295" s="874"/>
      <c r="B295" s="955" t="s">
        <v>2033</v>
      </c>
      <c r="C295" s="955" t="s">
        <v>3068</v>
      </c>
      <c r="D295" s="953">
        <v>45545</v>
      </c>
      <c r="E295" s="953">
        <f>D295+2</f>
        <v>45547</v>
      </c>
      <c r="F295" s="802">
        <f t="shared" si="95"/>
        <v>45553</v>
      </c>
      <c r="G295" s="802"/>
      <c r="H295" s="802"/>
      <c r="I295" s="758">
        <f>I294+7</f>
        <v>45544</v>
      </c>
      <c r="J295" s="1071"/>
      <c r="K295" s="407"/>
      <c r="L295" s="155"/>
    </row>
    <row r="296" spans="1:12" s="14" customFormat="1" ht="20.100000000000001" hidden="1" customHeight="1">
      <c r="A296" s="874"/>
      <c r="B296" s="1026" t="s">
        <v>415</v>
      </c>
      <c r="C296" s="955" t="s">
        <v>3069</v>
      </c>
      <c r="D296" s="853">
        <v>45551</v>
      </c>
      <c r="E296" s="853">
        <f>D296+3</f>
        <v>45554</v>
      </c>
      <c r="F296" s="853">
        <f t="shared" si="95"/>
        <v>45559</v>
      </c>
      <c r="G296" s="853"/>
      <c r="H296" s="853"/>
      <c r="I296" s="758">
        <f t="shared" ref="I296:I299" si="96">I295+7</f>
        <v>45551</v>
      </c>
      <c r="J296" s="1071"/>
      <c r="K296" s="407"/>
      <c r="L296" s="155"/>
    </row>
    <row r="297" spans="1:12" s="14" customFormat="1" ht="20.100000000000001" hidden="1" customHeight="1">
      <c r="A297" s="842"/>
      <c r="B297" s="955" t="s">
        <v>1796</v>
      </c>
      <c r="C297" s="955" t="s">
        <v>3070</v>
      </c>
      <c r="D297" s="955">
        <v>45559</v>
      </c>
      <c r="E297" s="953">
        <f>D297+3</f>
        <v>45562</v>
      </c>
      <c r="F297" s="802">
        <f t="shared" si="95"/>
        <v>45567</v>
      </c>
      <c r="G297" s="802"/>
      <c r="H297" s="802"/>
      <c r="I297" s="758">
        <f t="shared" si="96"/>
        <v>45558</v>
      </c>
      <c r="J297" s="332">
        <f t="shared" ref="J297:J313" si="97">WEEKNUM(I297)</f>
        <v>39</v>
      </c>
      <c r="K297" s="407"/>
      <c r="L297" s="155"/>
    </row>
    <row r="298" spans="1:12" s="14" customFormat="1" ht="20.100000000000001" hidden="1" customHeight="1">
      <c r="A298" s="874" t="s">
        <v>2954</v>
      </c>
      <c r="B298" s="1026" t="s">
        <v>415</v>
      </c>
      <c r="C298" s="955" t="s">
        <v>3071</v>
      </c>
      <c r="D298" s="800">
        <v>45565</v>
      </c>
      <c r="E298" s="853">
        <f>D298+3</f>
        <v>45568</v>
      </c>
      <c r="F298" s="853">
        <f t="shared" si="95"/>
        <v>45573</v>
      </c>
      <c r="G298" s="853"/>
      <c r="H298" s="853"/>
      <c r="I298" s="758">
        <f t="shared" si="96"/>
        <v>45565</v>
      </c>
      <c r="J298" s="332">
        <f t="shared" si="97"/>
        <v>40</v>
      </c>
      <c r="K298" s="407"/>
      <c r="L298" s="155"/>
    </row>
    <row r="299" spans="1:12" s="14" customFormat="1" ht="20.100000000000001" hidden="1" customHeight="1">
      <c r="A299" s="874"/>
      <c r="B299" s="955" t="s">
        <v>2792</v>
      </c>
      <c r="C299" s="955" t="s">
        <v>3072</v>
      </c>
      <c r="D299" s="880" t="s">
        <v>391</v>
      </c>
      <c r="E299" s="853" t="e">
        <f>D299+3</f>
        <v>#VALUE!</v>
      </c>
      <c r="F299" s="853" t="e">
        <f t="shared" si="95"/>
        <v>#VALUE!</v>
      </c>
      <c r="G299" s="853"/>
      <c r="H299" s="853"/>
      <c r="I299" s="758">
        <f t="shared" si="96"/>
        <v>45572</v>
      </c>
      <c r="J299" s="332">
        <f t="shared" si="97"/>
        <v>41</v>
      </c>
      <c r="K299" s="407"/>
      <c r="L299" s="155"/>
    </row>
    <row r="300" spans="1:12" s="14" customFormat="1" ht="20.100000000000001" hidden="1" customHeight="1">
      <c r="A300" s="874"/>
      <c r="B300" s="955" t="s">
        <v>3073</v>
      </c>
      <c r="C300" s="955" t="s">
        <v>3074</v>
      </c>
      <c r="D300" s="953">
        <v>45579</v>
      </c>
      <c r="E300" s="953">
        <f>D300+3</f>
        <v>45582</v>
      </c>
      <c r="F300" s="802">
        <f t="shared" si="95"/>
        <v>45587</v>
      </c>
      <c r="G300" s="802"/>
      <c r="H300" s="802"/>
      <c r="I300" s="758">
        <f t="shared" ref="I300" si="98">I299+7</f>
        <v>45579</v>
      </c>
      <c r="J300" s="332">
        <f t="shared" si="97"/>
        <v>42</v>
      </c>
      <c r="K300" s="407"/>
      <c r="L300" s="155"/>
    </row>
    <row r="301" spans="1:12" s="14" customFormat="1" ht="20.100000000000001" hidden="1" customHeight="1">
      <c r="A301" s="874" t="s">
        <v>2033</v>
      </c>
      <c r="B301" s="1026" t="s">
        <v>415</v>
      </c>
      <c r="C301" s="955" t="s">
        <v>3075</v>
      </c>
      <c r="D301" s="800"/>
      <c r="E301" s="800"/>
      <c r="F301" s="800"/>
      <c r="G301" s="800"/>
      <c r="H301" s="800"/>
      <c r="I301" s="758">
        <f>I300+7</f>
        <v>45586</v>
      </c>
      <c r="J301" s="332">
        <f t="shared" si="97"/>
        <v>43</v>
      </c>
      <c r="K301" s="407"/>
      <c r="L301" s="155"/>
    </row>
    <row r="302" spans="1:12" s="14" customFormat="1" ht="20.100000000000001" hidden="1" customHeight="1">
      <c r="A302" s="874"/>
      <c r="B302" s="955" t="s">
        <v>3076</v>
      </c>
      <c r="C302" s="955" t="s">
        <v>3077</v>
      </c>
      <c r="D302" s="953">
        <v>45593</v>
      </c>
      <c r="E302" s="802">
        <f t="shared" ref="E302:E304" si="99">D302+3</f>
        <v>45596</v>
      </c>
      <c r="F302" s="802">
        <f t="shared" ref="F302:F310" si="100">D302+8</f>
        <v>45601</v>
      </c>
      <c r="I302" s="758">
        <f t="shared" ref="I302:I312" si="101">I301+7</f>
        <v>45593</v>
      </c>
      <c r="J302" s="332">
        <f t="shared" si="97"/>
        <v>44</v>
      </c>
      <c r="K302" s="407"/>
      <c r="L302" s="155"/>
    </row>
    <row r="303" spans="1:12" s="14" customFormat="1" ht="20.100000000000001" hidden="1" customHeight="1">
      <c r="A303" s="874" t="s">
        <v>3078</v>
      </c>
      <c r="B303" s="955" t="s">
        <v>693</v>
      </c>
      <c r="C303" s="955" t="s">
        <v>3079</v>
      </c>
      <c r="D303" s="953">
        <v>45601</v>
      </c>
      <c r="E303" s="802">
        <f t="shared" si="99"/>
        <v>45604</v>
      </c>
      <c r="F303" s="802">
        <f t="shared" si="100"/>
        <v>45609</v>
      </c>
      <c r="G303" s="801"/>
      <c r="H303" s="801"/>
      <c r="I303" s="758">
        <f t="shared" si="101"/>
        <v>45600</v>
      </c>
      <c r="J303" s="332">
        <f t="shared" si="97"/>
        <v>45</v>
      </c>
      <c r="K303" s="407"/>
      <c r="L303" s="155"/>
    </row>
    <row r="304" spans="1:12" s="14" customFormat="1" ht="20.100000000000001" hidden="1" customHeight="1">
      <c r="A304" s="874" t="s">
        <v>1796</v>
      </c>
      <c r="B304" s="955" t="s">
        <v>695</v>
      </c>
      <c r="C304" s="955" t="s">
        <v>3080</v>
      </c>
      <c r="D304" s="953">
        <v>45608</v>
      </c>
      <c r="E304" s="802">
        <f t="shared" si="99"/>
        <v>45611</v>
      </c>
      <c r="F304" s="802">
        <f t="shared" si="100"/>
        <v>45616</v>
      </c>
      <c r="G304" s="678"/>
      <c r="H304" s="678"/>
      <c r="I304" s="758">
        <f t="shared" si="101"/>
        <v>45607</v>
      </c>
      <c r="J304" s="332">
        <f t="shared" si="97"/>
        <v>46</v>
      </c>
      <c r="K304" s="407"/>
      <c r="L304" s="155"/>
    </row>
    <row r="305" spans="1:12" s="14" customFormat="1" ht="20.100000000000001" hidden="1" customHeight="1">
      <c r="A305" s="874" t="s">
        <v>3081</v>
      </c>
      <c r="B305" s="955" t="s">
        <v>2421</v>
      </c>
      <c r="C305" s="955" t="s">
        <v>3082</v>
      </c>
      <c r="D305" s="955">
        <v>45617</v>
      </c>
      <c r="E305" s="802">
        <f>D305+2</f>
        <v>45619</v>
      </c>
      <c r="F305" s="880" t="s">
        <v>391</v>
      </c>
      <c r="G305" s="11"/>
      <c r="H305" s="11"/>
      <c r="I305" s="758">
        <f>I304+7</f>
        <v>45614</v>
      </c>
      <c r="J305" s="332">
        <f t="shared" si="97"/>
        <v>47</v>
      </c>
      <c r="K305" s="407"/>
      <c r="L305" s="155"/>
    </row>
    <row r="306" spans="1:12" s="14" customFormat="1" ht="20.100000000000001" hidden="1" customHeight="1">
      <c r="A306" s="874"/>
      <c r="B306" s="955" t="s">
        <v>2543</v>
      </c>
      <c r="C306" s="955" t="s">
        <v>3083</v>
      </c>
      <c r="D306" s="953">
        <v>45621</v>
      </c>
      <c r="E306" s="802">
        <f t="shared" ref="E306:E310" si="102">D306+2</f>
        <v>45623</v>
      </c>
      <c r="F306" s="880" t="s">
        <v>391</v>
      </c>
      <c r="G306" s="11"/>
      <c r="H306" s="11"/>
      <c r="I306" s="758">
        <f t="shared" si="101"/>
        <v>45621</v>
      </c>
      <c r="J306" s="332">
        <f t="shared" si="97"/>
        <v>48</v>
      </c>
      <c r="K306" s="407"/>
      <c r="L306" s="155"/>
    </row>
    <row r="307" spans="1:12" s="14" customFormat="1" ht="20.100000000000001" hidden="1" customHeight="1">
      <c r="A307" s="874"/>
      <c r="B307" s="1026" t="s">
        <v>415</v>
      </c>
      <c r="C307" s="955" t="s">
        <v>3084</v>
      </c>
      <c r="D307" s="853">
        <v>45627</v>
      </c>
      <c r="E307" s="853">
        <f t="shared" si="102"/>
        <v>45629</v>
      </c>
      <c r="F307" s="853">
        <f t="shared" si="100"/>
        <v>45635</v>
      </c>
      <c r="G307" s="11"/>
      <c r="H307" s="11"/>
      <c r="I307" s="758">
        <f>I306+7</f>
        <v>45628</v>
      </c>
      <c r="J307" s="332">
        <f t="shared" si="97"/>
        <v>49</v>
      </c>
      <c r="K307" s="407"/>
      <c r="L307" s="155"/>
    </row>
    <row r="308" spans="1:12" s="14" customFormat="1" ht="20.100000000000001" hidden="1" customHeight="1">
      <c r="A308" s="874" t="s">
        <v>3076</v>
      </c>
      <c r="B308" s="955" t="s">
        <v>2503</v>
      </c>
      <c r="C308" s="955" t="s">
        <v>3085</v>
      </c>
      <c r="D308" s="880" t="s">
        <v>391</v>
      </c>
      <c r="E308" s="853"/>
      <c r="F308" s="853"/>
      <c r="G308" s="11"/>
      <c r="H308" s="11"/>
      <c r="I308" s="758">
        <f t="shared" si="101"/>
        <v>45635</v>
      </c>
      <c r="J308" s="332">
        <f t="shared" si="97"/>
        <v>50</v>
      </c>
      <c r="K308" s="407"/>
      <c r="L308" s="155"/>
    </row>
    <row r="309" spans="1:12" s="14" customFormat="1" ht="20.100000000000001" hidden="1" customHeight="1">
      <c r="A309" s="874" t="s">
        <v>693</v>
      </c>
      <c r="B309" s="1026" t="s">
        <v>415</v>
      </c>
      <c r="C309" s="955" t="s">
        <v>3086</v>
      </c>
      <c r="D309" s="853">
        <v>45642</v>
      </c>
      <c r="E309" s="853">
        <f t="shared" si="102"/>
        <v>45644</v>
      </c>
      <c r="F309" s="853">
        <f t="shared" si="100"/>
        <v>45650</v>
      </c>
      <c r="G309" s="801"/>
      <c r="H309" s="801"/>
      <c r="I309" s="758">
        <f t="shared" si="101"/>
        <v>45642</v>
      </c>
      <c r="J309" s="332">
        <f t="shared" si="97"/>
        <v>51</v>
      </c>
      <c r="K309" s="407"/>
      <c r="L309" s="155"/>
    </row>
    <row r="310" spans="1:12" s="14" customFormat="1" ht="20.100000000000001" hidden="1" customHeight="1">
      <c r="A310" s="874" t="s">
        <v>695</v>
      </c>
      <c r="B310" s="955" t="s">
        <v>693</v>
      </c>
      <c r="C310" s="955" t="s">
        <v>3087</v>
      </c>
      <c r="D310" s="953">
        <v>45651</v>
      </c>
      <c r="E310" s="802">
        <f t="shared" si="102"/>
        <v>45653</v>
      </c>
      <c r="F310" s="802">
        <f t="shared" si="100"/>
        <v>45659</v>
      </c>
      <c r="G310" s="678"/>
      <c r="H310" s="678"/>
      <c r="I310" s="758">
        <f t="shared" si="101"/>
        <v>45649</v>
      </c>
      <c r="J310" s="332">
        <f t="shared" si="97"/>
        <v>52</v>
      </c>
      <c r="K310" s="407"/>
      <c r="L310" s="155"/>
    </row>
    <row r="311" spans="1:12" s="14" customFormat="1" ht="20.100000000000001" hidden="1" customHeight="1">
      <c r="A311" s="874" t="s">
        <v>2958</v>
      </c>
      <c r="B311" s="955" t="s">
        <v>2834</v>
      </c>
      <c r="C311" s="955" t="s">
        <v>3088</v>
      </c>
      <c r="D311" s="880" t="s">
        <v>391</v>
      </c>
      <c r="E311" s="802">
        <v>45292</v>
      </c>
      <c r="F311" s="802">
        <v>45298</v>
      </c>
      <c r="G311" s="11"/>
      <c r="H311" s="11"/>
      <c r="I311" s="758">
        <f>I310+7</f>
        <v>45656</v>
      </c>
      <c r="J311" s="332">
        <f t="shared" si="97"/>
        <v>53</v>
      </c>
      <c r="K311" s="407"/>
      <c r="L311" s="155"/>
    </row>
    <row r="312" spans="1:12" s="14" customFormat="1" ht="20.100000000000001" hidden="1" customHeight="1">
      <c r="A312" s="874"/>
      <c r="B312" s="955" t="s">
        <v>2543</v>
      </c>
      <c r="C312" s="955" t="s">
        <v>3089</v>
      </c>
      <c r="D312" s="880" t="s">
        <v>391</v>
      </c>
      <c r="E312" s="802">
        <v>45299</v>
      </c>
      <c r="F312" s="802">
        <v>45305</v>
      </c>
      <c r="G312" s="11"/>
      <c r="H312" s="11"/>
      <c r="I312" s="758">
        <f t="shared" si="101"/>
        <v>45663</v>
      </c>
      <c r="J312" s="332">
        <f t="shared" si="97"/>
        <v>2</v>
      </c>
      <c r="K312" s="407"/>
      <c r="L312" s="155"/>
    </row>
    <row r="313" spans="1:12" s="14" customFormat="1" ht="20.100000000000001" hidden="1" customHeight="1">
      <c r="A313" s="874" t="s">
        <v>2503</v>
      </c>
      <c r="B313" s="955" t="s">
        <v>2503</v>
      </c>
      <c r="C313" s="955" t="s">
        <v>3090</v>
      </c>
      <c r="D313" s="880" t="s">
        <v>391</v>
      </c>
      <c r="E313" s="802">
        <v>45306</v>
      </c>
      <c r="F313" s="802">
        <v>45312</v>
      </c>
      <c r="G313" s="11"/>
      <c r="H313" s="11"/>
      <c r="I313" s="758">
        <f>I312+7</f>
        <v>45670</v>
      </c>
      <c r="J313" s="332">
        <f t="shared" si="97"/>
        <v>3</v>
      </c>
      <c r="K313" s="407"/>
      <c r="L313" s="155"/>
    </row>
    <row r="314" spans="1:12" s="14" customFormat="1" ht="20.100000000000001" hidden="1" customHeight="1">
      <c r="A314" s="806"/>
      <c r="B314" s="764"/>
      <c r="C314" s="764"/>
      <c r="D314" s="764"/>
      <c r="E314" s="801"/>
      <c r="F314" s="801"/>
      <c r="G314" s="801"/>
      <c r="H314" s="801"/>
      <c r="I314" s="801"/>
      <c r="J314" s="193"/>
      <c r="K314" s="764"/>
    </row>
    <row r="315" spans="1:12" s="14" customFormat="1" ht="34.5" customHeight="1">
      <c r="A315" s="806"/>
      <c r="B315" s="1205" t="s">
        <v>2780</v>
      </c>
      <c r="C315" s="1206"/>
      <c r="D315" s="1207" t="s">
        <v>355</v>
      </c>
      <c r="E315" s="941" t="s">
        <v>441</v>
      </c>
      <c r="F315" s="941" t="s">
        <v>3091</v>
      </c>
      <c r="G315" s="941" t="s">
        <v>2975</v>
      </c>
      <c r="H315" s="941" t="s">
        <v>247</v>
      </c>
      <c r="J315" s="881"/>
    </row>
    <row r="316" spans="1:12" s="14" customFormat="1" ht="26.25" customHeight="1">
      <c r="A316" s="806"/>
      <c r="B316" s="944" t="s">
        <v>357</v>
      </c>
      <c r="C316" s="944" t="s">
        <v>358</v>
      </c>
      <c r="D316" s="1208"/>
      <c r="E316" s="951" t="s">
        <v>257</v>
      </c>
      <c r="F316" s="951" t="s">
        <v>248</v>
      </c>
      <c r="G316" s="951" t="s">
        <v>287</v>
      </c>
      <c r="H316" s="951" t="s">
        <v>234</v>
      </c>
      <c r="J316" s="1050" t="s">
        <v>496</v>
      </c>
      <c r="K316" s="1050" t="s">
        <v>359</v>
      </c>
      <c r="L316" s="985" t="s">
        <v>360</v>
      </c>
    </row>
    <row r="317" spans="1:12" s="14" customFormat="1" ht="20.100000000000001" hidden="1" customHeight="1">
      <c r="A317" s="806"/>
      <c r="B317" s="955" t="s">
        <v>2543</v>
      </c>
      <c r="C317" s="955" t="s">
        <v>3092</v>
      </c>
      <c r="D317" s="955">
        <v>45731</v>
      </c>
      <c r="E317" s="802">
        <f>D317+6</f>
        <v>45737</v>
      </c>
      <c r="F317" s="802">
        <f>E317+3</f>
        <v>45740</v>
      </c>
      <c r="G317" s="802">
        <f>F317+12</f>
        <v>45752</v>
      </c>
      <c r="H317" s="802">
        <f>G317+12</f>
        <v>45764</v>
      </c>
      <c r="J317" s="758">
        <v>45729</v>
      </c>
      <c r="K317" s="758">
        <v>45729</v>
      </c>
      <c r="L317" s="332">
        <f t="shared" ref="K317:L318" si="103">WEEKNUM(K317)</f>
        <v>11</v>
      </c>
    </row>
    <row r="318" spans="1:12" s="14" customFormat="1" ht="20.100000000000001" hidden="1" customHeight="1">
      <c r="A318" s="806"/>
      <c r="B318" s="955" t="s">
        <v>695</v>
      </c>
      <c r="C318" s="955" t="s">
        <v>3093</v>
      </c>
      <c r="D318" s="955">
        <v>45740</v>
      </c>
      <c r="E318" s="802">
        <f t="shared" ref="E318:E321" si="104">D318+6</f>
        <v>45746</v>
      </c>
      <c r="F318" s="802">
        <f t="shared" ref="F318:F321" si="105">E318+3</f>
        <v>45749</v>
      </c>
      <c r="G318" s="802">
        <f t="shared" ref="G318:H321" si="106">F318+12</f>
        <v>45761</v>
      </c>
      <c r="H318" s="802">
        <f t="shared" si="106"/>
        <v>45773</v>
      </c>
      <c r="J318" s="758">
        <f>J317+7</f>
        <v>45736</v>
      </c>
      <c r="K318" s="758">
        <f>K317+7</f>
        <v>45736</v>
      </c>
      <c r="L318" s="332">
        <f t="shared" si="103"/>
        <v>12</v>
      </c>
    </row>
    <row r="319" spans="1:12" s="14" customFormat="1" ht="20.100000000000001" hidden="1" customHeight="1">
      <c r="A319" s="806"/>
      <c r="B319" s="955" t="s">
        <v>2033</v>
      </c>
      <c r="C319" s="955" t="s">
        <v>3094</v>
      </c>
      <c r="D319" s="955">
        <v>45745</v>
      </c>
      <c r="E319" s="802">
        <f t="shared" si="104"/>
        <v>45751</v>
      </c>
      <c r="F319" s="802">
        <f t="shared" si="105"/>
        <v>45754</v>
      </c>
      <c r="G319" s="802">
        <f t="shared" si="106"/>
        <v>45766</v>
      </c>
      <c r="H319" s="802">
        <f t="shared" si="106"/>
        <v>45778</v>
      </c>
      <c r="J319" s="758">
        <f>J318+7</f>
        <v>45743</v>
      </c>
      <c r="K319" s="758">
        <f>K318+7</f>
        <v>45743</v>
      </c>
      <c r="L319" s="332">
        <f>WEEKNUM(K319)</f>
        <v>13</v>
      </c>
    </row>
    <row r="320" spans="1:12" s="14" customFormat="1" ht="20.100000000000001" hidden="1" customHeight="1">
      <c r="A320" s="806" t="s">
        <v>693</v>
      </c>
      <c r="B320" s="955" t="s">
        <v>1694</v>
      </c>
      <c r="C320" s="955" t="s">
        <v>3095</v>
      </c>
      <c r="D320" s="955">
        <v>45748</v>
      </c>
      <c r="E320" s="802">
        <f>D320+6</f>
        <v>45754</v>
      </c>
      <c r="F320" s="802">
        <f>E320+3</f>
        <v>45757</v>
      </c>
      <c r="G320" s="802">
        <f>F320+12</f>
        <v>45769</v>
      </c>
      <c r="H320" s="802">
        <f>G320+12</f>
        <v>45781</v>
      </c>
      <c r="J320" s="758">
        <f>J319+7</f>
        <v>45750</v>
      </c>
      <c r="K320" s="758">
        <f>K319+7</f>
        <v>45750</v>
      </c>
      <c r="L320" s="332">
        <f t="shared" ref="K320:L321" si="107">WEEKNUM(K320)</f>
        <v>14</v>
      </c>
    </row>
    <row r="321" spans="1:12" s="14" customFormat="1" ht="20.100000000000001" hidden="1" customHeight="1">
      <c r="A321" s="806"/>
      <c r="B321" s="955" t="s">
        <v>2834</v>
      </c>
      <c r="C321" s="955" t="s">
        <v>3096</v>
      </c>
      <c r="D321" s="955">
        <v>45762</v>
      </c>
      <c r="E321" s="802">
        <f t="shared" si="104"/>
        <v>45768</v>
      </c>
      <c r="F321" s="802">
        <f t="shared" si="105"/>
        <v>45771</v>
      </c>
      <c r="G321" s="802">
        <f t="shared" si="106"/>
        <v>45783</v>
      </c>
      <c r="H321" s="802">
        <f t="shared" si="106"/>
        <v>45795</v>
      </c>
      <c r="J321" s="758">
        <f t="shared" ref="J321:K324" si="108">J320+7</f>
        <v>45757</v>
      </c>
      <c r="K321" s="758">
        <f t="shared" si="108"/>
        <v>45757</v>
      </c>
      <c r="L321" s="332">
        <f t="shared" si="107"/>
        <v>15</v>
      </c>
    </row>
    <row r="322" spans="1:12" s="14" customFormat="1" ht="20.100000000000001" hidden="1" customHeight="1">
      <c r="A322" s="806"/>
      <c r="B322" s="955" t="s">
        <v>2318</v>
      </c>
      <c r="C322" s="955" t="s">
        <v>3097</v>
      </c>
      <c r="D322" s="972" t="s">
        <v>391</v>
      </c>
      <c r="E322" s="853"/>
      <c r="F322" s="853"/>
      <c r="G322" s="853"/>
      <c r="H322" s="853"/>
      <c r="J322" s="758">
        <f t="shared" si="108"/>
        <v>45764</v>
      </c>
      <c r="K322" s="758">
        <f t="shared" si="108"/>
        <v>45764</v>
      </c>
      <c r="L322" s="332">
        <f>WEEKNUM(K322)</f>
        <v>16</v>
      </c>
    </row>
    <row r="323" spans="1:12" s="14" customFormat="1" ht="20.100000000000001" hidden="1" customHeight="1">
      <c r="A323" s="806" t="s">
        <v>2543</v>
      </c>
      <c r="B323" s="955" t="s">
        <v>2371</v>
      </c>
      <c r="C323" s="955" t="s">
        <v>3098</v>
      </c>
      <c r="D323" s="955">
        <v>45771</v>
      </c>
      <c r="E323" s="802">
        <f>D323+6</f>
        <v>45777</v>
      </c>
      <c r="F323" s="802">
        <f>E323+3</f>
        <v>45780</v>
      </c>
      <c r="G323" s="802">
        <f>F323+12</f>
        <v>45792</v>
      </c>
      <c r="H323" s="802">
        <f>G323+12</f>
        <v>45804</v>
      </c>
      <c r="J323" s="758">
        <f t="shared" si="108"/>
        <v>45771</v>
      </c>
      <c r="K323" s="758">
        <f t="shared" si="108"/>
        <v>45771</v>
      </c>
      <c r="L323" s="332">
        <f t="shared" ref="K323:L324" si="109">WEEKNUM(K323)</f>
        <v>17</v>
      </c>
    </row>
    <row r="324" spans="1:12" s="14" customFormat="1" ht="20.100000000000001" hidden="1" customHeight="1">
      <c r="A324" s="806"/>
      <c r="B324" s="955" t="s">
        <v>695</v>
      </c>
      <c r="C324" s="955" t="s">
        <v>3099</v>
      </c>
      <c r="D324" s="955">
        <v>45782</v>
      </c>
      <c r="E324" s="802">
        <f>D324+9</f>
        <v>45791</v>
      </c>
      <c r="F324" s="802">
        <f>E324+4</f>
        <v>45795</v>
      </c>
      <c r="G324" s="802">
        <f>F324+8</f>
        <v>45803</v>
      </c>
      <c r="H324" s="802">
        <f>G324+8</f>
        <v>45811</v>
      </c>
      <c r="J324" s="758">
        <f t="shared" si="108"/>
        <v>45778</v>
      </c>
      <c r="K324" s="758">
        <f t="shared" si="108"/>
        <v>45778</v>
      </c>
      <c r="L324" s="332">
        <f t="shared" si="109"/>
        <v>18</v>
      </c>
    </row>
    <row r="325" spans="1:12" s="14" customFormat="1" ht="20.100000000000001" hidden="1" customHeight="1">
      <c r="A325" s="806"/>
      <c r="B325" s="955" t="s">
        <v>2033</v>
      </c>
      <c r="C325" s="955" t="s">
        <v>3100</v>
      </c>
      <c r="D325" s="955">
        <v>45794</v>
      </c>
      <c r="E325" s="802">
        <f t="shared" ref="E325:E331" si="110">D325+9</f>
        <v>45803</v>
      </c>
      <c r="F325" s="802">
        <f t="shared" ref="F325:F331" si="111">E325+4</f>
        <v>45807</v>
      </c>
      <c r="G325" s="802">
        <f t="shared" ref="G325:H331" si="112">F325+8</f>
        <v>45815</v>
      </c>
      <c r="H325" s="802">
        <f t="shared" si="112"/>
        <v>45823</v>
      </c>
      <c r="J325" s="758">
        <f>J324+7</f>
        <v>45785</v>
      </c>
      <c r="K325" s="758">
        <f>K324+7</f>
        <v>45785</v>
      </c>
      <c r="L325" s="332">
        <f>WEEKNUM(K325)</f>
        <v>19</v>
      </c>
    </row>
    <row r="326" spans="1:12" s="14" customFormat="1" ht="20.100000000000001" hidden="1" customHeight="1">
      <c r="A326" s="806"/>
      <c r="B326" s="955" t="s">
        <v>1694</v>
      </c>
      <c r="C326" s="955" t="s">
        <v>3101</v>
      </c>
      <c r="D326" s="955">
        <v>45801</v>
      </c>
      <c r="E326" s="802">
        <f t="shared" si="110"/>
        <v>45810</v>
      </c>
      <c r="F326" s="802">
        <f t="shared" si="111"/>
        <v>45814</v>
      </c>
      <c r="G326" s="802">
        <f t="shared" si="112"/>
        <v>45822</v>
      </c>
      <c r="H326" s="802">
        <f>G326+2</f>
        <v>45824</v>
      </c>
      <c r="J326" s="758">
        <f>J325+7</f>
        <v>45792</v>
      </c>
      <c r="K326" s="758">
        <f>K325+7</f>
        <v>45792</v>
      </c>
      <c r="L326" s="332">
        <f t="shared" ref="K326:L327" si="113">WEEKNUM(K326)</f>
        <v>20</v>
      </c>
    </row>
    <row r="327" spans="1:12" s="14" customFormat="1" ht="20.100000000000001" hidden="1" customHeight="1">
      <c r="A327" s="806"/>
      <c r="B327" s="955" t="s">
        <v>2834</v>
      </c>
      <c r="C327" s="955" t="s">
        <v>3102</v>
      </c>
      <c r="D327" s="955">
        <v>45805</v>
      </c>
      <c r="E327" s="802">
        <f t="shared" si="110"/>
        <v>45814</v>
      </c>
      <c r="F327" s="802">
        <f t="shared" si="111"/>
        <v>45818</v>
      </c>
      <c r="G327" s="802">
        <f t="shared" si="112"/>
        <v>45826</v>
      </c>
      <c r="H327" s="802">
        <f t="shared" ref="H327:H328" si="114">G327+2</f>
        <v>45828</v>
      </c>
      <c r="J327" s="758">
        <f t="shared" ref="J327:K330" si="115">J326+7</f>
        <v>45799</v>
      </c>
      <c r="K327" s="758">
        <f t="shared" si="115"/>
        <v>45799</v>
      </c>
      <c r="L327" s="332">
        <f t="shared" si="113"/>
        <v>21</v>
      </c>
    </row>
    <row r="328" spans="1:12" s="14" customFormat="1" ht="20.100000000000001" hidden="1" customHeight="1">
      <c r="A328" s="1117"/>
      <c r="B328" s="955" t="s">
        <v>2371</v>
      </c>
      <c r="C328" s="955" t="s">
        <v>3103</v>
      </c>
      <c r="D328" s="955">
        <v>45818</v>
      </c>
      <c r="E328" s="802">
        <f t="shared" si="110"/>
        <v>45827</v>
      </c>
      <c r="F328" s="802">
        <f t="shared" si="111"/>
        <v>45831</v>
      </c>
      <c r="G328" s="802">
        <f t="shared" si="112"/>
        <v>45839</v>
      </c>
      <c r="H328" s="802">
        <f t="shared" si="114"/>
        <v>45841</v>
      </c>
      <c r="J328" s="758">
        <f t="shared" si="115"/>
        <v>45806</v>
      </c>
      <c r="K328" s="758">
        <f t="shared" si="115"/>
        <v>45806</v>
      </c>
      <c r="L328" s="332">
        <f>WEEKNUM(K328)</f>
        <v>22</v>
      </c>
    </row>
    <row r="329" spans="1:12" s="14" customFormat="1" ht="20.100000000000001" hidden="1" customHeight="1">
      <c r="A329" s="806"/>
      <c r="B329" s="1026" t="s">
        <v>415</v>
      </c>
      <c r="C329" s="955" t="s">
        <v>3104</v>
      </c>
      <c r="D329" s="800"/>
      <c r="E329" s="853"/>
      <c r="F329" s="853"/>
      <c r="G329" s="853"/>
      <c r="H329" s="853"/>
      <c r="J329" s="758">
        <f t="shared" si="115"/>
        <v>45813</v>
      </c>
      <c r="K329" s="758">
        <f t="shared" si="115"/>
        <v>45813</v>
      </c>
      <c r="L329" s="332">
        <f t="shared" ref="K329:L330" si="116">WEEKNUM(K329)</f>
        <v>23</v>
      </c>
    </row>
    <row r="330" spans="1:12" s="14" customFormat="1" ht="20.100000000000001" hidden="1" customHeight="1">
      <c r="A330" s="806"/>
      <c r="B330" s="955" t="s">
        <v>2318</v>
      </c>
      <c r="C330" s="955" t="s">
        <v>3105</v>
      </c>
      <c r="D330" s="955">
        <v>45823</v>
      </c>
      <c r="E330" s="802">
        <f t="shared" ref="E330" si="117">D330+9</f>
        <v>45832</v>
      </c>
      <c r="F330" s="802">
        <f t="shared" ref="F330" si="118">E330+4</f>
        <v>45836</v>
      </c>
      <c r="G330" s="802">
        <f t="shared" ref="G330" si="119">F330+8</f>
        <v>45844</v>
      </c>
      <c r="H330" s="802">
        <f t="shared" ref="H330" si="120">G330+2</f>
        <v>45846</v>
      </c>
      <c r="J330" s="758">
        <f t="shared" si="115"/>
        <v>45820</v>
      </c>
      <c r="K330" s="758">
        <f t="shared" si="115"/>
        <v>45820</v>
      </c>
      <c r="L330" s="332">
        <f t="shared" si="116"/>
        <v>24</v>
      </c>
    </row>
    <row r="331" spans="1:12" s="14" customFormat="1" ht="20.100000000000001" hidden="1" customHeight="1">
      <c r="A331" s="806" t="s">
        <v>695</v>
      </c>
      <c r="B331" s="955" t="s">
        <v>2864</v>
      </c>
      <c r="C331" s="955" t="s">
        <v>3106</v>
      </c>
      <c r="D331" s="955">
        <v>45832</v>
      </c>
      <c r="E331" s="802">
        <f t="shared" si="110"/>
        <v>45841</v>
      </c>
      <c r="F331" s="802">
        <f t="shared" si="111"/>
        <v>45845</v>
      </c>
      <c r="G331" s="802">
        <f t="shared" si="112"/>
        <v>45853</v>
      </c>
      <c r="H331" s="802">
        <f>G331+2</f>
        <v>45855</v>
      </c>
      <c r="J331" s="758">
        <f>J330+7</f>
        <v>45827</v>
      </c>
      <c r="K331" s="758">
        <f>K330+7</f>
        <v>45827</v>
      </c>
      <c r="L331" s="332">
        <f>WEEKNUM(K331)</f>
        <v>25</v>
      </c>
    </row>
    <row r="332" spans="1:12" s="14" customFormat="1" ht="20.100000000000001" hidden="1" customHeight="1">
      <c r="A332" s="806" t="s">
        <v>2033</v>
      </c>
      <c r="B332" s="1026" t="s">
        <v>415</v>
      </c>
      <c r="C332" s="955" t="s">
        <v>3107</v>
      </c>
      <c r="D332" s="800"/>
      <c r="E332" s="853"/>
      <c r="F332" s="853"/>
      <c r="G332" s="853"/>
      <c r="H332" s="853"/>
      <c r="J332" s="758">
        <f>J331+7</f>
        <v>45834</v>
      </c>
      <c r="K332" s="758">
        <f>K331+7</f>
        <v>45834</v>
      </c>
      <c r="L332" s="332">
        <f t="shared" ref="K332:L333" si="121">WEEKNUM(K332)</f>
        <v>26</v>
      </c>
    </row>
    <row r="333" spans="1:12" s="14" customFormat="1" ht="20.100000000000001" hidden="1" customHeight="1">
      <c r="A333" s="806"/>
      <c r="B333" s="1026" t="s">
        <v>415</v>
      </c>
      <c r="C333" s="955" t="s">
        <v>3108</v>
      </c>
      <c r="D333" s="800"/>
      <c r="E333" s="853"/>
      <c r="F333" s="853"/>
      <c r="G333" s="853"/>
      <c r="H333" s="853"/>
      <c r="J333" s="758">
        <f t="shared" ref="J333:K336" si="122">J332+7</f>
        <v>45841</v>
      </c>
      <c r="K333" s="758">
        <f t="shared" si="122"/>
        <v>45841</v>
      </c>
      <c r="L333" s="332">
        <f t="shared" si="121"/>
        <v>27</v>
      </c>
    </row>
    <row r="334" spans="1:12" s="14" customFormat="1" ht="20.100000000000001" hidden="1" customHeight="1">
      <c r="A334" s="1117"/>
      <c r="B334" s="955" t="s">
        <v>2834</v>
      </c>
      <c r="C334" s="955" t="s">
        <v>3109</v>
      </c>
      <c r="D334" s="955">
        <v>45849</v>
      </c>
      <c r="E334" s="802">
        <f t="shared" ref="E334" si="123">D334+9</f>
        <v>45858</v>
      </c>
      <c r="F334" s="802">
        <f t="shared" ref="F334" si="124">E334+4</f>
        <v>45862</v>
      </c>
      <c r="G334" s="802">
        <f t="shared" ref="G334" si="125">F334+8</f>
        <v>45870</v>
      </c>
      <c r="H334" s="802">
        <f t="shared" ref="H334:H337" si="126">G334+2</f>
        <v>45872</v>
      </c>
      <c r="J334" s="758">
        <f t="shared" si="122"/>
        <v>45848</v>
      </c>
      <c r="K334" s="758">
        <f t="shared" si="122"/>
        <v>45848</v>
      </c>
      <c r="L334" s="332">
        <f t="shared" ref="K334:L341" si="127">WEEKNUM(K334)</f>
        <v>28</v>
      </c>
    </row>
    <row r="335" spans="1:12" s="14" customFormat="1" ht="20.100000000000001" hidden="1" customHeight="1">
      <c r="A335" s="806" t="s">
        <v>518</v>
      </c>
      <c r="B335" s="955" t="s">
        <v>2371</v>
      </c>
      <c r="C335" s="955" t="s">
        <v>3110</v>
      </c>
      <c r="D335" s="955">
        <v>45861</v>
      </c>
      <c r="E335" s="802">
        <f t="shared" ref="E335" si="128">D335+9</f>
        <v>45870</v>
      </c>
      <c r="F335" s="802">
        <f t="shared" ref="F335" si="129">E335+4</f>
        <v>45874</v>
      </c>
      <c r="G335" s="802">
        <f t="shared" ref="G335" si="130">F335+8</f>
        <v>45882</v>
      </c>
      <c r="H335" s="802">
        <f t="shared" si="126"/>
        <v>45884</v>
      </c>
      <c r="J335" s="758">
        <f t="shared" si="122"/>
        <v>45855</v>
      </c>
      <c r="K335" s="758">
        <f t="shared" si="122"/>
        <v>45855</v>
      </c>
      <c r="L335" s="332">
        <f t="shared" si="127"/>
        <v>29</v>
      </c>
    </row>
    <row r="336" spans="1:12" s="14" customFormat="1" ht="20.100000000000001" hidden="1" customHeight="1">
      <c r="A336" s="1117"/>
      <c r="B336" s="955" t="s">
        <v>2318</v>
      </c>
      <c r="C336" s="955" t="s">
        <v>3111</v>
      </c>
      <c r="D336" s="955">
        <v>45870</v>
      </c>
      <c r="E336" s="972" t="s">
        <v>391</v>
      </c>
      <c r="F336" s="972" t="s">
        <v>391</v>
      </c>
      <c r="G336" s="802">
        <v>45881</v>
      </c>
      <c r="H336" s="802">
        <f t="shared" si="126"/>
        <v>45883</v>
      </c>
      <c r="J336" s="758">
        <f t="shared" si="122"/>
        <v>45862</v>
      </c>
      <c r="K336" s="758">
        <f t="shared" si="122"/>
        <v>45862</v>
      </c>
      <c r="L336" s="332">
        <f t="shared" si="127"/>
        <v>30</v>
      </c>
    </row>
    <row r="337" spans="1:12" s="14" customFormat="1" ht="20.100000000000001" hidden="1" customHeight="1">
      <c r="A337" s="806" t="s">
        <v>2864</v>
      </c>
      <c r="B337" s="955" t="s">
        <v>2864</v>
      </c>
      <c r="C337" s="955" t="s">
        <v>3112</v>
      </c>
      <c r="D337" s="955">
        <v>45876</v>
      </c>
      <c r="E337" s="802">
        <f t="shared" ref="E337" si="131">D337+9</f>
        <v>45885</v>
      </c>
      <c r="F337" s="802">
        <f t="shared" ref="F337" si="132">E337+4</f>
        <v>45889</v>
      </c>
      <c r="G337" s="802">
        <f t="shared" ref="G337" si="133">F337+8</f>
        <v>45897</v>
      </c>
      <c r="H337" s="802">
        <f t="shared" si="126"/>
        <v>45899</v>
      </c>
      <c r="J337" s="758">
        <f>J336+7</f>
        <v>45869</v>
      </c>
      <c r="K337" s="758">
        <f>K336+7</f>
        <v>45869</v>
      </c>
      <c r="L337" s="332">
        <f t="shared" si="127"/>
        <v>31</v>
      </c>
    </row>
    <row r="338" spans="1:12" s="14" customFormat="1" ht="20.100000000000001" hidden="1" customHeight="1">
      <c r="A338" s="806" t="s">
        <v>1705</v>
      </c>
      <c r="B338" s="955" t="s">
        <v>419</v>
      </c>
      <c r="C338" s="955" t="s">
        <v>3113</v>
      </c>
      <c r="D338" s="955">
        <v>45886</v>
      </c>
      <c r="E338" s="972" t="s">
        <v>391</v>
      </c>
      <c r="F338" s="972" t="s">
        <v>391</v>
      </c>
      <c r="G338" s="802">
        <v>45895</v>
      </c>
      <c r="H338" s="802">
        <f>G338+2</f>
        <v>45897</v>
      </c>
      <c r="J338" s="758">
        <f>J337+7</f>
        <v>45876</v>
      </c>
      <c r="K338" s="758">
        <f>K337+7</f>
        <v>45876</v>
      </c>
      <c r="L338" s="332">
        <f t="shared" si="127"/>
        <v>32</v>
      </c>
    </row>
    <row r="339" spans="1:12" s="14" customFormat="1" ht="20.100000000000001" hidden="1" customHeight="1">
      <c r="A339" s="806" t="s">
        <v>2873</v>
      </c>
      <c r="B339" s="955" t="s">
        <v>1705</v>
      </c>
      <c r="C339" s="955" t="s">
        <v>3114</v>
      </c>
      <c r="D339" s="955">
        <v>45892</v>
      </c>
      <c r="E339" s="802">
        <f t="shared" ref="E339" si="134">D339+9</f>
        <v>45901</v>
      </c>
      <c r="F339" s="802">
        <f t="shared" ref="F339" si="135">E339+4</f>
        <v>45905</v>
      </c>
      <c r="G339" s="802">
        <v>45902</v>
      </c>
      <c r="H339" s="802">
        <f>G339+2</f>
        <v>45904</v>
      </c>
      <c r="J339" s="758">
        <f>J338+7</f>
        <v>45883</v>
      </c>
      <c r="K339" s="758">
        <f>K338+7</f>
        <v>45883</v>
      </c>
      <c r="L339" s="332">
        <f t="shared" si="127"/>
        <v>33</v>
      </c>
    </row>
    <row r="340" spans="1:12" s="14" customFormat="1" ht="20.100000000000001" hidden="1" customHeight="1">
      <c r="A340" s="806" t="s">
        <v>2834</v>
      </c>
      <c r="B340" s="955" t="s">
        <v>2834</v>
      </c>
      <c r="C340" s="955" t="s">
        <v>3115</v>
      </c>
      <c r="D340" s="955">
        <v>45892</v>
      </c>
      <c r="E340" s="972" t="s">
        <v>391</v>
      </c>
      <c r="F340" s="972" t="s">
        <v>391</v>
      </c>
      <c r="G340" s="972" t="s">
        <v>391</v>
      </c>
      <c r="H340" s="972" t="s">
        <v>391</v>
      </c>
      <c r="J340" s="758">
        <f t="shared" ref="J340:K342" si="136">J339+7</f>
        <v>45890</v>
      </c>
      <c r="K340" s="758">
        <f t="shared" si="136"/>
        <v>45890</v>
      </c>
      <c r="L340" s="332">
        <f t="shared" si="127"/>
        <v>34</v>
      </c>
    </row>
    <row r="341" spans="1:12" s="14" customFormat="1" ht="20.100000000000001" hidden="1" customHeight="1">
      <c r="A341" s="806"/>
      <c r="B341" s="955" t="s">
        <v>2371</v>
      </c>
      <c r="C341" s="955" t="s">
        <v>3116</v>
      </c>
      <c r="D341" s="955">
        <v>45901</v>
      </c>
      <c r="E341" s="802">
        <f t="shared" ref="E341:E344" si="137">D341+9</f>
        <v>45910</v>
      </c>
      <c r="F341" s="802">
        <f t="shared" ref="F341:F344" si="138">E341+4</f>
        <v>45914</v>
      </c>
      <c r="G341" s="802">
        <f t="shared" ref="G341:G344" si="139">F341+8</f>
        <v>45922</v>
      </c>
      <c r="H341" s="802">
        <f t="shared" ref="H341:H343" si="140">G341+2</f>
        <v>45924</v>
      </c>
      <c r="J341" s="758">
        <f t="shared" si="136"/>
        <v>45897</v>
      </c>
      <c r="K341" s="758">
        <f t="shared" si="136"/>
        <v>45897</v>
      </c>
      <c r="L341" s="332">
        <f t="shared" si="127"/>
        <v>35</v>
      </c>
    </row>
    <row r="342" spans="1:12" s="14" customFormat="1" ht="20.100000000000001" hidden="1" customHeight="1">
      <c r="A342" s="1117"/>
      <c r="B342" s="955" t="s">
        <v>2318</v>
      </c>
      <c r="C342" s="955" t="s">
        <v>3117</v>
      </c>
      <c r="D342" s="955">
        <v>45911</v>
      </c>
      <c r="E342" s="802">
        <f t="shared" si="137"/>
        <v>45920</v>
      </c>
      <c r="F342" s="802">
        <f t="shared" si="138"/>
        <v>45924</v>
      </c>
      <c r="G342" s="802">
        <f t="shared" si="139"/>
        <v>45932</v>
      </c>
      <c r="H342" s="802">
        <f t="shared" si="140"/>
        <v>45934</v>
      </c>
      <c r="J342" s="758">
        <f t="shared" si="136"/>
        <v>45904</v>
      </c>
      <c r="K342" s="758">
        <f t="shared" si="136"/>
        <v>45904</v>
      </c>
      <c r="L342" s="332">
        <f t="shared" ref="K342:L347" si="141">WEEKNUM(K342)</f>
        <v>36</v>
      </c>
    </row>
    <row r="343" spans="1:12" s="14" customFormat="1" ht="20.100000000000001" hidden="1" customHeight="1">
      <c r="A343" s="806"/>
      <c r="B343" s="955" t="s">
        <v>2864</v>
      </c>
      <c r="C343" s="955" t="s">
        <v>3118</v>
      </c>
      <c r="D343" s="955">
        <v>45922</v>
      </c>
      <c r="E343" s="972" t="s">
        <v>391</v>
      </c>
      <c r="F343" s="972" t="s">
        <v>391</v>
      </c>
      <c r="G343" s="802">
        <v>45930</v>
      </c>
      <c r="H343" s="802">
        <f t="shared" si="140"/>
        <v>45932</v>
      </c>
      <c r="J343" s="758">
        <f>J342+7</f>
        <v>45911</v>
      </c>
      <c r="K343" s="758">
        <f>K342+7</f>
        <v>45911</v>
      </c>
      <c r="L343" s="332">
        <f t="shared" si="141"/>
        <v>37</v>
      </c>
    </row>
    <row r="344" spans="1:12" s="14" customFormat="1" ht="20.100000000000001" hidden="1" customHeight="1">
      <c r="A344" s="806"/>
      <c r="B344" s="955" t="s">
        <v>419</v>
      </c>
      <c r="C344" s="955" t="s">
        <v>3119</v>
      </c>
      <c r="D344" s="955">
        <v>45916</v>
      </c>
      <c r="E344" s="802">
        <f t="shared" si="137"/>
        <v>45925</v>
      </c>
      <c r="F344" s="802">
        <f t="shared" si="138"/>
        <v>45929</v>
      </c>
      <c r="G344" s="802">
        <f t="shared" si="139"/>
        <v>45937</v>
      </c>
      <c r="H344" s="802">
        <f>G344+2</f>
        <v>45939</v>
      </c>
      <c r="J344" s="758">
        <f>J343+7</f>
        <v>45918</v>
      </c>
      <c r="K344" s="758">
        <f>K343+7</f>
        <v>45918</v>
      </c>
      <c r="L344" s="332">
        <f t="shared" si="141"/>
        <v>38</v>
      </c>
    </row>
    <row r="345" spans="1:12" s="14" customFormat="1" ht="20.100000000000001" hidden="1" customHeight="1">
      <c r="A345" s="806" t="s">
        <v>1705</v>
      </c>
      <c r="B345" s="955" t="s">
        <v>2881</v>
      </c>
      <c r="C345" s="955" t="s">
        <v>3120</v>
      </c>
      <c r="D345" s="955">
        <v>45929</v>
      </c>
      <c r="E345" s="802">
        <f t="shared" ref="E345:E350" si="142">D345+9</f>
        <v>45938</v>
      </c>
      <c r="F345" s="802">
        <f t="shared" ref="F345:F350" si="143">E345+4</f>
        <v>45942</v>
      </c>
      <c r="G345" s="802">
        <f t="shared" ref="G345:G350" si="144">F345+8</f>
        <v>45950</v>
      </c>
      <c r="H345" s="802">
        <f>G345+2</f>
        <v>45952</v>
      </c>
      <c r="J345" s="758">
        <f>J344+7</f>
        <v>45925</v>
      </c>
      <c r="K345" s="758">
        <f>K344+7</f>
        <v>45925</v>
      </c>
      <c r="L345" s="332">
        <f t="shared" si="141"/>
        <v>39</v>
      </c>
    </row>
    <row r="346" spans="1:12" s="14" customFormat="1" ht="7.5" hidden="1" customHeight="1">
      <c r="A346" s="806" t="s">
        <v>3121</v>
      </c>
      <c r="B346" s="1026" t="s">
        <v>730</v>
      </c>
      <c r="C346" s="955" t="s">
        <v>3122</v>
      </c>
      <c r="D346" s="955">
        <v>45930</v>
      </c>
      <c r="E346" s="802">
        <f t="shared" si="142"/>
        <v>45939</v>
      </c>
      <c r="F346" s="802">
        <f t="shared" si="143"/>
        <v>45943</v>
      </c>
      <c r="G346" s="802">
        <f t="shared" si="144"/>
        <v>45951</v>
      </c>
      <c r="H346" s="802">
        <f t="shared" ref="H346:H349" si="145">G346+2</f>
        <v>45953</v>
      </c>
      <c r="J346" s="758">
        <f t="shared" ref="J346:K348" si="146">J345+7</f>
        <v>45932</v>
      </c>
      <c r="K346" s="758">
        <f t="shared" si="146"/>
        <v>45932</v>
      </c>
      <c r="L346" s="332">
        <f t="shared" si="141"/>
        <v>40</v>
      </c>
    </row>
    <row r="347" spans="1:12" s="14" customFormat="1" ht="20.100000000000001" hidden="1" customHeight="1">
      <c r="A347" s="806" t="s">
        <v>3123</v>
      </c>
      <c r="B347" s="1126" t="s">
        <v>730</v>
      </c>
      <c r="C347" s="1061" t="s">
        <v>3124</v>
      </c>
      <c r="D347" s="955">
        <v>45942</v>
      </c>
      <c r="E347" s="802">
        <f t="shared" si="142"/>
        <v>45951</v>
      </c>
      <c r="F347" s="802">
        <f t="shared" si="143"/>
        <v>45955</v>
      </c>
      <c r="G347" s="802">
        <f t="shared" si="144"/>
        <v>45963</v>
      </c>
      <c r="H347" s="802">
        <f t="shared" si="145"/>
        <v>45965</v>
      </c>
      <c r="J347" s="758">
        <v>45937</v>
      </c>
      <c r="K347" s="758">
        <f t="shared" si="146"/>
        <v>45939</v>
      </c>
      <c r="L347" s="332">
        <f t="shared" si="141"/>
        <v>41</v>
      </c>
    </row>
    <row r="348" spans="1:12" s="14" customFormat="1" ht="20.100000000000001" hidden="1" customHeight="1">
      <c r="A348" s="1117"/>
      <c r="B348" s="955" t="s">
        <v>2318</v>
      </c>
      <c r="C348" s="1061" t="s">
        <v>3125</v>
      </c>
      <c r="D348" s="955">
        <v>45957</v>
      </c>
      <c r="E348" s="802">
        <f t="shared" si="142"/>
        <v>45966</v>
      </c>
      <c r="F348" s="802">
        <f t="shared" si="143"/>
        <v>45970</v>
      </c>
      <c r="G348" s="802">
        <f t="shared" si="144"/>
        <v>45978</v>
      </c>
      <c r="H348" s="972" t="s">
        <v>391</v>
      </c>
      <c r="J348" s="758">
        <f t="shared" si="146"/>
        <v>45944</v>
      </c>
      <c r="K348" s="758">
        <f t="shared" si="146"/>
        <v>45946</v>
      </c>
      <c r="L348" s="332">
        <f t="shared" ref="K348:L353" si="147">WEEKNUM(K348)</f>
        <v>42</v>
      </c>
    </row>
    <row r="349" spans="1:12" s="14" customFormat="1" ht="20.100000000000001" hidden="1" customHeight="1">
      <c r="A349" s="806" t="s">
        <v>2886</v>
      </c>
      <c r="B349" s="1126" t="s">
        <v>415</v>
      </c>
      <c r="C349" s="1061" t="s">
        <v>3126</v>
      </c>
      <c r="D349" s="800">
        <v>45951</v>
      </c>
      <c r="E349" s="853">
        <f t="shared" si="142"/>
        <v>45960</v>
      </c>
      <c r="F349" s="853">
        <f t="shared" si="143"/>
        <v>45964</v>
      </c>
      <c r="G349" s="853">
        <f t="shared" si="144"/>
        <v>45972</v>
      </c>
      <c r="H349" s="853">
        <f t="shared" si="145"/>
        <v>45974</v>
      </c>
      <c r="J349" s="758">
        <f>J348+7</f>
        <v>45951</v>
      </c>
      <c r="K349" s="758">
        <f>K348+7</f>
        <v>45953</v>
      </c>
      <c r="L349" s="332">
        <f t="shared" si="147"/>
        <v>43</v>
      </c>
    </row>
    <row r="350" spans="1:12" s="14" customFormat="1" ht="20.100000000000001" hidden="1" customHeight="1">
      <c r="A350" s="806" t="s">
        <v>419</v>
      </c>
      <c r="B350" s="955" t="s">
        <v>2864</v>
      </c>
      <c r="C350" s="955" t="s">
        <v>3127</v>
      </c>
      <c r="D350" s="955">
        <v>45957</v>
      </c>
      <c r="E350" s="802">
        <f t="shared" si="142"/>
        <v>45966</v>
      </c>
      <c r="F350" s="802">
        <f t="shared" si="143"/>
        <v>45970</v>
      </c>
      <c r="G350" s="802">
        <f t="shared" si="144"/>
        <v>45978</v>
      </c>
      <c r="H350" s="802">
        <f>G350+2</f>
        <v>45980</v>
      </c>
      <c r="J350" s="758">
        <f>J349+7</f>
        <v>45958</v>
      </c>
      <c r="K350" s="758">
        <f>K349+7</f>
        <v>45960</v>
      </c>
      <c r="L350" s="332">
        <f t="shared" si="147"/>
        <v>44</v>
      </c>
    </row>
    <row r="351" spans="1:12" s="14" customFormat="1" ht="20.100000000000001" customHeight="1">
      <c r="A351" s="806" t="s">
        <v>2889</v>
      </c>
      <c r="B351" s="955" t="s">
        <v>419</v>
      </c>
      <c r="C351" s="955" t="s">
        <v>3128</v>
      </c>
      <c r="D351" s="955">
        <v>45970</v>
      </c>
      <c r="E351" s="802">
        <f t="shared" ref="E351:E354" si="148">D351+9</f>
        <v>45979</v>
      </c>
      <c r="F351" s="802">
        <f t="shared" ref="F351:F354" si="149">E351+4</f>
        <v>45983</v>
      </c>
      <c r="G351" s="802">
        <f t="shared" ref="G351:G354" si="150">F351+8</f>
        <v>45991</v>
      </c>
      <c r="H351" s="802">
        <f>G351+2</f>
        <v>45993</v>
      </c>
      <c r="J351" s="758">
        <f>J350+7</f>
        <v>45965</v>
      </c>
      <c r="K351" s="758">
        <f>K350+7</f>
        <v>45967</v>
      </c>
      <c r="L351" s="332">
        <f t="shared" si="147"/>
        <v>45</v>
      </c>
    </row>
    <row r="352" spans="1:12" s="14" customFormat="1" ht="20.100000000000001" customHeight="1">
      <c r="A352" s="806" t="s">
        <v>2889</v>
      </c>
      <c r="B352" s="1126" t="s">
        <v>730</v>
      </c>
      <c r="C352" s="955" t="s">
        <v>3129</v>
      </c>
      <c r="D352" s="955">
        <v>45972</v>
      </c>
      <c r="E352" s="802">
        <v>45981</v>
      </c>
      <c r="F352" s="802">
        <f t="shared" si="149"/>
        <v>45985</v>
      </c>
      <c r="G352" s="802">
        <f t="shared" si="150"/>
        <v>45993</v>
      </c>
      <c r="H352" s="802">
        <f t="shared" ref="H352:H354" si="151">G352+2</f>
        <v>45995</v>
      </c>
      <c r="J352" s="758">
        <f t="shared" ref="J352:K363" si="152">J351+7</f>
        <v>45972</v>
      </c>
      <c r="K352" s="758">
        <f t="shared" si="152"/>
        <v>45974</v>
      </c>
      <c r="L352" s="332">
        <f t="shared" si="147"/>
        <v>46</v>
      </c>
    </row>
    <row r="353" spans="1:18" s="14" customFormat="1" ht="20.100000000000001" customHeight="1">
      <c r="A353" s="806" t="s">
        <v>2906</v>
      </c>
      <c r="B353" s="1126" t="s">
        <v>730</v>
      </c>
      <c r="C353" s="955" t="s">
        <v>3130</v>
      </c>
      <c r="D353" s="972" t="s">
        <v>391</v>
      </c>
      <c r="E353" s="802">
        <v>45988</v>
      </c>
      <c r="F353" s="802">
        <f t="shared" si="149"/>
        <v>45992</v>
      </c>
      <c r="G353" s="802">
        <f t="shared" si="150"/>
        <v>46000</v>
      </c>
      <c r="H353" s="802">
        <f t="shared" si="151"/>
        <v>46002</v>
      </c>
      <c r="J353" s="758">
        <f t="shared" si="152"/>
        <v>45979</v>
      </c>
      <c r="K353" s="758">
        <f t="shared" si="152"/>
        <v>45981</v>
      </c>
      <c r="L353" s="332">
        <f t="shared" si="147"/>
        <v>47</v>
      </c>
    </row>
    <row r="354" spans="1:18" s="14" customFormat="1" ht="20.100000000000001" customHeight="1">
      <c r="A354" s="806" t="s">
        <v>3131</v>
      </c>
      <c r="B354" s="955" t="s">
        <v>2541</v>
      </c>
      <c r="C354" s="955" t="s">
        <v>3132</v>
      </c>
      <c r="D354" s="955">
        <v>45986</v>
      </c>
      <c r="E354" s="802">
        <v>45995</v>
      </c>
      <c r="F354" s="802">
        <f t="shared" si="149"/>
        <v>45999</v>
      </c>
      <c r="G354" s="802">
        <f t="shared" si="150"/>
        <v>46007</v>
      </c>
      <c r="H354" s="802">
        <f t="shared" si="151"/>
        <v>46009</v>
      </c>
      <c r="J354" s="758">
        <f t="shared" si="152"/>
        <v>45986</v>
      </c>
      <c r="K354" s="758">
        <f t="shared" si="152"/>
        <v>45988</v>
      </c>
      <c r="L354" s="332">
        <f t="shared" ref="K354:L354" si="153">WEEKNUM(K354)</f>
        <v>48</v>
      </c>
    </row>
    <row r="355" spans="1:18" s="14" customFormat="1" ht="20.100000000000001" customHeight="1">
      <c r="A355" s="806" t="s">
        <v>3133</v>
      </c>
      <c r="B355" s="1061" t="s">
        <v>1705</v>
      </c>
      <c r="C355" s="955" t="s">
        <v>3134</v>
      </c>
      <c r="D355" s="955">
        <v>45993</v>
      </c>
      <c r="E355" s="802">
        <v>46002</v>
      </c>
      <c r="F355" s="802">
        <f t="shared" ref="F355:F357" si="154">E355+4</f>
        <v>46006</v>
      </c>
      <c r="G355" s="802">
        <f t="shared" ref="G355:G357" si="155">F355+8</f>
        <v>46014</v>
      </c>
      <c r="H355" s="802">
        <f t="shared" ref="H355:H357" si="156">G355+2</f>
        <v>46016</v>
      </c>
      <c r="J355" s="758">
        <f t="shared" si="152"/>
        <v>45993</v>
      </c>
      <c r="K355" s="758">
        <f t="shared" si="152"/>
        <v>45995</v>
      </c>
      <c r="L355" s="332">
        <f t="shared" ref="K355:L357" si="157">WEEKNUM(K355)</f>
        <v>49</v>
      </c>
    </row>
    <row r="356" spans="1:18" s="14" customFormat="1" ht="20.100000000000001" customHeight="1">
      <c r="A356" s="806" t="s">
        <v>2899</v>
      </c>
      <c r="B356" s="1061" t="s">
        <v>3135</v>
      </c>
      <c r="C356" s="955" t="s">
        <v>3136</v>
      </c>
      <c r="D356" s="955">
        <v>46000</v>
      </c>
      <c r="E356" s="802">
        <f t="shared" ref="E355:E357" si="158">D356+9</f>
        <v>46009</v>
      </c>
      <c r="F356" s="802">
        <f t="shared" si="154"/>
        <v>46013</v>
      </c>
      <c r="G356" s="802">
        <f t="shared" si="155"/>
        <v>46021</v>
      </c>
      <c r="H356" s="802">
        <f t="shared" si="156"/>
        <v>46023</v>
      </c>
      <c r="J356" s="758">
        <f t="shared" si="152"/>
        <v>46000</v>
      </c>
      <c r="K356" s="758">
        <f t="shared" si="152"/>
        <v>46002</v>
      </c>
      <c r="L356" s="332">
        <f t="shared" si="157"/>
        <v>50</v>
      </c>
    </row>
    <row r="357" spans="1:18" s="14" customFormat="1" ht="20.100000000000001" customHeight="1">
      <c r="A357" s="806" t="s">
        <v>2901</v>
      </c>
      <c r="B357" s="955" t="s">
        <v>2904</v>
      </c>
      <c r="C357" s="955" t="s">
        <v>3137</v>
      </c>
      <c r="D357" s="955">
        <v>46007</v>
      </c>
      <c r="E357" s="802">
        <f t="shared" si="158"/>
        <v>46016</v>
      </c>
      <c r="F357" s="802">
        <f t="shared" si="154"/>
        <v>46020</v>
      </c>
      <c r="G357" s="802">
        <f t="shared" si="155"/>
        <v>46028</v>
      </c>
      <c r="H357" s="802">
        <f t="shared" si="156"/>
        <v>46030</v>
      </c>
      <c r="J357" s="758">
        <f t="shared" si="152"/>
        <v>46007</v>
      </c>
      <c r="K357" s="758">
        <f t="shared" si="152"/>
        <v>46009</v>
      </c>
      <c r="L357" s="332">
        <f t="shared" si="157"/>
        <v>51</v>
      </c>
    </row>
    <row r="358" spans="1:18" s="14" customFormat="1" ht="20.100000000000001" customHeight="1">
      <c r="A358" s="806" t="s">
        <v>3138</v>
      </c>
      <c r="B358" s="1061" t="s">
        <v>2907</v>
      </c>
      <c r="C358" s="955" t="s">
        <v>3139</v>
      </c>
      <c r="D358" s="955">
        <v>46014</v>
      </c>
      <c r="E358" s="802">
        <f t="shared" ref="E358:E359" si="159">D358+9</f>
        <v>46023</v>
      </c>
      <c r="F358" s="802">
        <f t="shared" ref="F358:F359" si="160">E358+4</f>
        <v>46027</v>
      </c>
      <c r="G358" s="802">
        <f t="shared" ref="G358:G359" si="161">F358+8</f>
        <v>46035</v>
      </c>
      <c r="H358" s="802">
        <f t="shared" ref="H358:H359" si="162">G358+2</f>
        <v>46037</v>
      </c>
      <c r="J358" s="758">
        <f t="shared" si="152"/>
        <v>46014</v>
      </c>
      <c r="K358" s="758">
        <f t="shared" si="152"/>
        <v>46016</v>
      </c>
      <c r="L358" s="332">
        <f t="shared" ref="L358:L359" si="163">WEEKNUM(K358)</f>
        <v>52</v>
      </c>
    </row>
    <row r="359" spans="1:18" s="14" customFormat="1" ht="20.100000000000001" customHeight="1">
      <c r="A359" s="806" t="s">
        <v>3140</v>
      </c>
      <c r="B359" s="1126" t="s">
        <v>730</v>
      </c>
      <c r="C359" s="955" t="s">
        <v>3141</v>
      </c>
      <c r="D359" s="972" t="s">
        <v>391</v>
      </c>
      <c r="E359" s="802">
        <v>46030</v>
      </c>
      <c r="F359" s="802">
        <f t="shared" si="160"/>
        <v>46034</v>
      </c>
      <c r="G359" s="802">
        <f t="shared" si="161"/>
        <v>46042</v>
      </c>
      <c r="H359" s="802">
        <f t="shared" si="162"/>
        <v>46044</v>
      </c>
      <c r="J359" s="758">
        <f t="shared" si="152"/>
        <v>46021</v>
      </c>
      <c r="K359" s="758">
        <f t="shared" si="152"/>
        <v>46023</v>
      </c>
      <c r="L359" s="332">
        <f t="shared" si="163"/>
        <v>1</v>
      </c>
    </row>
    <row r="360" spans="1:18" s="14" customFormat="1" ht="20.100000000000001" customHeight="1">
      <c r="A360" s="806"/>
      <c r="B360" s="1061" t="s">
        <v>2909</v>
      </c>
      <c r="C360" s="955" t="s">
        <v>3142</v>
      </c>
      <c r="D360" s="955">
        <v>46028</v>
      </c>
      <c r="E360" s="802">
        <f t="shared" ref="E360:E361" si="164">D360+9</f>
        <v>46037</v>
      </c>
      <c r="F360" s="802">
        <f t="shared" ref="F360:F361" si="165">E360+4</f>
        <v>46041</v>
      </c>
      <c r="G360" s="802">
        <f t="shared" ref="G360:G361" si="166">F360+8</f>
        <v>46049</v>
      </c>
      <c r="H360" s="802">
        <f t="shared" ref="H360:H361" si="167">G360+2</f>
        <v>46051</v>
      </c>
      <c r="J360" s="758">
        <f t="shared" si="152"/>
        <v>46028</v>
      </c>
      <c r="K360" s="758">
        <f t="shared" si="152"/>
        <v>46030</v>
      </c>
      <c r="L360" s="332">
        <f t="shared" ref="L360:L361" si="168">WEEKNUM(K360)</f>
        <v>2</v>
      </c>
    </row>
    <row r="361" spans="1:18" s="14" customFormat="1" ht="20.100000000000001" customHeight="1">
      <c r="A361" s="806"/>
      <c r="B361" s="1061" t="s">
        <v>2911</v>
      </c>
      <c r="C361" s="955" t="s">
        <v>3143</v>
      </c>
      <c r="D361" s="955">
        <v>46035</v>
      </c>
      <c r="E361" s="802">
        <f t="shared" si="164"/>
        <v>46044</v>
      </c>
      <c r="F361" s="802">
        <f t="shared" si="165"/>
        <v>46048</v>
      </c>
      <c r="G361" s="802">
        <f t="shared" si="166"/>
        <v>46056</v>
      </c>
      <c r="H361" s="802">
        <f t="shared" si="167"/>
        <v>46058</v>
      </c>
      <c r="J361" s="758">
        <f t="shared" si="152"/>
        <v>46035</v>
      </c>
      <c r="K361" s="758">
        <f t="shared" si="152"/>
        <v>46037</v>
      </c>
      <c r="L361" s="332">
        <f t="shared" si="168"/>
        <v>3</v>
      </c>
    </row>
    <row r="362" spans="1:18" s="14" customFormat="1" ht="20.100000000000001" customHeight="1">
      <c r="A362" s="806"/>
      <c r="B362" s="1126" t="s">
        <v>730</v>
      </c>
      <c r="C362" s="955" t="s">
        <v>3144</v>
      </c>
      <c r="D362" s="955">
        <v>46042</v>
      </c>
      <c r="E362" s="802">
        <f t="shared" ref="E362:E363" si="169">D362+9</f>
        <v>46051</v>
      </c>
      <c r="F362" s="802">
        <f t="shared" ref="F362:F363" si="170">E362+4</f>
        <v>46055</v>
      </c>
      <c r="G362" s="802">
        <f t="shared" ref="G362:G363" si="171">F362+8</f>
        <v>46063</v>
      </c>
      <c r="H362" s="802">
        <f t="shared" ref="H362:H363" si="172">G362+2</f>
        <v>46065</v>
      </c>
      <c r="J362" s="758">
        <f t="shared" si="152"/>
        <v>46042</v>
      </c>
      <c r="K362" s="758">
        <f t="shared" si="152"/>
        <v>46044</v>
      </c>
      <c r="L362" s="332">
        <f t="shared" ref="L362:L363" si="173">WEEKNUM(K362)</f>
        <v>4</v>
      </c>
    </row>
    <row r="363" spans="1:18" s="14" customFormat="1" ht="20.100000000000001" customHeight="1">
      <c r="A363" s="806"/>
      <c r="B363" s="1061" t="s">
        <v>2914</v>
      </c>
      <c r="C363" s="955" t="s">
        <v>3145</v>
      </c>
      <c r="D363" s="955">
        <v>46049</v>
      </c>
      <c r="E363" s="802">
        <f t="shared" si="169"/>
        <v>46058</v>
      </c>
      <c r="F363" s="802">
        <f t="shared" si="170"/>
        <v>46062</v>
      </c>
      <c r="G363" s="802">
        <f t="shared" si="171"/>
        <v>46070</v>
      </c>
      <c r="H363" s="802">
        <f t="shared" si="172"/>
        <v>46072</v>
      </c>
      <c r="J363" s="758">
        <f t="shared" si="152"/>
        <v>46049</v>
      </c>
      <c r="K363" s="758">
        <f t="shared" si="152"/>
        <v>46051</v>
      </c>
      <c r="L363" s="332">
        <f t="shared" si="173"/>
        <v>5</v>
      </c>
    </row>
    <row r="364" spans="1:18" s="149" customFormat="1" ht="20.100000000000001" customHeight="1">
      <c r="A364" s="1035"/>
      <c r="B364" s="147" t="s">
        <v>553</v>
      </c>
      <c r="C364" s="750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600"/>
      <c r="Q364" s="146"/>
      <c r="R364" s="146"/>
    </row>
    <row r="368" spans="1:18" ht="14.45" thickBot="1"/>
    <row r="369" spans="1:15" s="147" customFormat="1" ht="18.75" customHeight="1">
      <c r="B369" s="896"/>
      <c r="C369" s="897"/>
      <c r="D369" s="898"/>
      <c r="E369" s="899"/>
      <c r="F369" s="900"/>
      <c r="G369" s="901"/>
      <c r="H369" s="902"/>
    </row>
    <row r="370" spans="1:15" s="147" customFormat="1" ht="18.75" customHeight="1">
      <c r="B370" s="778" t="s">
        <v>554</v>
      </c>
      <c r="C370" s="145"/>
      <c r="D370" s="147" t="s">
        <v>555</v>
      </c>
      <c r="G370" s="147" t="s">
        <v>556</v>
      </c>
      <c r="H370" s="779"/>
    </row>
    <row r="371" spans="1:15" s="147" customFormat="1" ht="18.75" customHeight="1">
      <c r="B371" s="780" t="s">
        <v>557</v>
      </c>
      <c r="C371" s="1098" t="s">
        <v>558</v>
      </c>
      <c r="D371" s="133" t="s">
        <v>559</v>
      </c>
      <c r="F371" s="1098" t="s">
        <v>560</v>
      </c>
      <c r="G371" s="145" t="s">
        <v>561</v>
      </c>
      <c r="H371" s="1099" t="s">
        <v>562</v>
      </c>
    </row>
    <row r="372" spans="1:15" s="147" customFormat="1" ht="18.75" customHeight="1">
      <c r="B372" s="780" t="s">
        <v>563</v>
      </c>
      <c r="C372" s="1098" t="s">
        <v>564</v>
      </c>
      <c r="D372" s="133" t="s">
        <v>565</v>
      </c>
      <c r="E372" s="148" t="s">
        <v>566</v>
      </c>
      <c r="F372" s="1100" t="s">
        <v>567</v>
      </c>
      <c r="G372" s="145" t="s">
        <v>568</v>
      </c>
      <c r="H372" s="1099" t="s">
        <v>569</v>
      </c>
    </row>
    <row r="373" spans="1:15" s="147" customFormat="1" ht="18.75" customHeight="1">
      <c r="B373" s="783" t="s">
        <v>570</v>
      </c>
      <c r="C373" s="1101" t="s">
        <v>571</v>
      </c>
      <c r="D373" s="133" t="s">
        <v>572</v>
      </c>
      <c r="E373" s="148" t="s">
        <v>573</v>
      </c>
      <c r="F373" s="1100" t="s">
        <v>574</v>
      </c>
      <c r="G373" s="588" t="s">
        <v>575</v>
      </c>
      <c r="H373" s="1102" t="s">
        <v>576</v>
      </c>
    </row>
    <row r="374" spans="1:15" s="147" customFormat="1" ht="18.75" customHeight="1">
      <c r="B374" s="783" t="s">
        <v>577</v>
      </c>
      <c r="C374" s="1101" t="s">
        <v>578</v>
      </c>
      <c r="D374" s="133" t="s">
        <v>579</v>
      </c>
      <c r="E374" s="148" t="s">
        <v>580</v>
      </c>
      <c r="F374" s="1100" t="s">
        <v>581</v>
      </c>
      <c r="G374" s="588" t="s">
        <v>582</v>
      </c>
      <c r="H374" s="1102" t="s">
        <v>583</v>
      </c>
      <c r="N374" s="149"/>
      <c r="O374" s="149"/>
    </row>
    <row r="375" spans="1:15" s="147" customFormat="1" ht="18.75" customHeight="1">
      <c r="B375" s="783" t="s">
        <v>827</v>
      </c>
      <c r="C375" s="1101" t="s">
        <v>585</v>
      </c>
      <c r="D375" s="133" t="s">
        <v>586</v>
      </c>
      <c r="E375" s="148" t="s">
        <v>587</v>
      </c>
      <c r="F375" s="1100" t="s">
        <v>588</v>
      </c>
      <c r="G375" s="588" t="s">
        <v>589</v>
      </c>
      <c r="H375" s="1102" t="s">
        <v>590</v>
      </c>
      <c r="N375" s="149"/>
      <c r="O375" s="149"/>
    </row>
    <row r="376" spans="1:15" s="147" customFormat="1" ht="18.75" customHeight="1">
      <c r="B376" s="783" t="s">
        <v>591</v>
      </c>
      <c r="C376" s="1101" t="s">
        <v>592</v>
      </c>
      <c r="D376" s="133" t="s">
        <v>593</v>
      </c>
      <c r="E376" s="148" t="s">
        <v>594</v>
      </c>
      <c r="F376" s="1100" t="s">
        <v>595</v>
      </c>
      <c r="G376" s="588" t="s">
        <v>596</v>
      </c>
      <c r="H376" s="1102" t="s">
        <v>597</v>
      </c>
      <c r="N376" s="149"/>
      <c r="O376" s="149"/>
    </row>
    <row r="377" spans="1:15" s="147" customFormat="1" ht="18.75" customHeight="1">
      <c r="B377" s="783" t="s">
        <v>598</v>
      </c>
      <c r="C377" s="1101" t="s">
        <v>599</v>
      </c>
      <c r="D377" s="133" t="s">
        <v>600</v>
      </c>
      <c r="E377" s="148" t="s">
        <v>601</v>
      </c>
      <c r="F377" s="1098" t="s">
        <v>602</v>
      </c>
      <c r="G377" s="588" t="s">
        <v>603</v>
      </c>
      <c r="H377" s="787" t="s">
        <v>604</v>
      </c>
      <c r="N377" s="149"/>
      <c r="O377" s="149"/>
    </row>
    <row r="378" spans="1:15" s="149" customFormat="1" ht="18.75" customHeight="1">
      <c r="A378" s="1033"/>
      <c r="B378" s="783" t="s">
        <v>605</v>
      </c>
      <c r="C378" s="1101" t="s">
        <v>606</v>
      </c>
      <c r="D378" s="133"/>
      <c r="E378" s="145"/>
      <c r="F378" s="588"/>
      <c r="G378" s="147"/>
      <c r="H378" s="788"/>
      <c r="I378" s="145"/>
      <c r="J378" s="145"/>
      <c r="K378" s="145"/>
    </row>
    <row r="379" spans="1:15" s="149" customFormat="1" ht="18.75" customHeight="1" thickBot="1">
      <c r="A379" s="1033"/>
      <c r="B379" s="1103"/>
      <c r="C379" s="791"/>
      <c r="D379" s="791"/>
      <c r="E379" s="791"/>
      <c r="F379" s="791"/>
      <c r="G379" s="791"/>
      <c r="H379" s="1104"/>
      <c r="I379" s="145"/>
      <c r="J379" s="145"/>
      <c r="K379" s="145"/>
    </row>
    <row r="385" spans="1:22" s="266" customFormat="1" ht="55.15" hidden="1">
      <c r="A385" s="873"/>
      <c r="B385" s="369"/>
      <c r="C385" s="1"/>
      <c r="D385" s="395" t="s">
        <v>1676</v>
      </c>
      <c r="E385" s="119" t="s">
        <v>3146</v>
      </c>
      <c r="F385" s="119" t="s">
        <v>3147</v>
      </c>
      <c r="G385" s="119" t="s">
        <v>3148</v>
      </c>
      <c r="H385" s="119" t="s">
        <v>3148</v>
      </c>
      <c r="I385" s="119" t="s">
        <v>3149</v>
      </c>
      <c r="J385" s="119" t="s">
        <v>3150</v>
      </c>
      <c r="K385" s="119" t="s">
        <v>3151</v>
      </c>
      <c r="L385" s="370" t="s">
        <v>3152</v>
      </c>
      <c r="M385" s="370" t="s">
        <v>3153</v>
      </c>
      <c r="N385" s="119" t="s">
        <v>3154</v>
      </c>
      <c r="O385" s="119" t="s">
        <v>3155</v>
      </c>
      <c r="P385" s="119" t="s">
        <v>3156</v>
      </c>
      <c r="Q385" s="370" t="s">
        <v>3157</v>
      </c>
      <c r="R385" s="119" t="s">
        <v>3158</v>
      </c>
      <c r="S385" s="119" t="s">
        <v>3159</v>
      </c>
      <c r="T385" s="119" t="s">
        <v>3160</v>
      </c>
      <c r="U385" s="119" t="s">
        <v>3161</v>
      </c>
      <c r="V385" s="119" t="s">
        <v>3162</v>
      </c>
    </row>
    <row r="386" spans="1:22" s="266" customFormat="1" ht="20.100000000000001" hidden="1" customHeight="1">
      <c r="A386" s="873"/>
      <c r="B386" s="1"/>
      <c r="C386" s="1" t="s">
        <v>3163</v>
      </c>
      <c r="D386" s="402"/>
      <c r="E386" s="402" t="s">
        <v>145</v>
      </c>
      <c r="F386" s="402" t="s">
        <v>223</v>
      </c>
      <c r="G386" s="402" t="s">
        <v>172</v>
      </c>
      <c r="H386" s="402" t="s">
        <v>172</v>
      </c>
      <c r="I386" s="395" t="s">
        <v>303</v>
      </c>
      <c r="J386" s="395" t="s">
        <v>3164</v>
      </c>
      <c r="K386" s="371" t="s">
        <v>3165</v>
      </c>
      <c r="L386" s="370" t="s">
        <v>3165</v>
      </c>
      <c r="M386" s="370" t="s">
        <v>3166</v>
      </c>
      <c r="N386" s="402" t="s">
        <v>269</v>
      </c>
      <c r="O386" s="402" t="s">
        <v>3167</v>
      </c>
      <c r="P386" s="402" t="s">
        <v>3167</v>
      </c>
      <c r="Q386" s="372" t="s">
        <v>3167</v>
      </c>
      <c r="R386" s="372" t="s">
        <v>3168</v>
      </c>
      <c r="S386" s="372" t="s">
        <v>3169</v>
      </c>
      <c r="T386" s="372" t="s">
        <v>3170</v>
      </c>
      <c r="U386" s="372" t="s">
        <v>3171</v>
      </c>
      <c r="V386" s="372" t="s">
        <v>3172</v>
      </c>
    </row>
    <row r="387" spans="1:22" s="266" customFormat="1" ht="20.100000000000001" hidden="1" customHeight="1">
      <c r="A387" s="873"/>
      <c r="B387" s="373" t="s">
        <v>357</v>
      </c>
      <c r="C387" s="373" t="s">
        <v>358</v>
      </c>
      <c r="D387" s="373" t="s">
        <v>1457</v>
      </c>
      <c r="E387" s="373" t="s">
        <v>1457</v>
      </c>
      <c r="F387" s="373" t="s">
        <v>1457</v>
      </c>
      <c r="G387" s="373" t="s">
        <v>1457</v>
      </c>
      <c r="H387" s="373" t="s">
        <v>1457</v>
      </c>
      <c r="I387" s="373" t="s">
        <v>1457</v>
      </c>
      <c r="J387" s="373" t="s">
        <v>1457</v>
      </c>
      <c r="K387" s="373" t="s">
        <v>1457</v>
      </c>
      <c r="L387" s="374" t="s">
        <v>1457</v>
      </c>
      <c r="M387" s="375" t="s">
        <v>1457</v>
      </c>
      <c r="N387" s="373" t="s">
        <v>1457</v>
      </c>
      <c r="O387" s="373" t="s">
        <v>1457</v>
      </c>
      <c r="P387" s="373" t="s">
        <v>1457</v>
      </c>
      <c r="Q387" s="375" t="s">
        <v>1457</v>
      </c>
      <c r="R387" s="375" t="s">
        <v>1457</v>
      </c>
      <c r="S387" s="375" t="s">
        <v>1457</v>
      </c>
      <c r="T387" s="375" t="s">
        <v>1457</v>
      </c>
      <c r="U387" s="375" t="s">
        <v>1457</v>
      </c>
      <c r="V387" s="375" t="s">
        <v>1457</v>
      </c>
    </row>
    <row r="388" spans="1:22" hidden="1">
      <c r="B388" s="136" t="s">
        <v>3173</v>
      </c>
      <c r="C388" s="137" t="s">
        <v>3174</v>
      </c>
      <c r="D388" s="6">
        <v>44288</v>
      </c>
      <c r="E388" s="6">
        <f t="shared" ref="E388:E389" si="174">D388+4</f>
        <v>44292</v>
      </c>
      <c r="F388" s="6">
        <f t="shared" ref="F388:F389" si="175">D388+6</f>
        <v>44294</v>
      </c>
      <c r="G388" s="6">
        <f t="shared" ref="G388:H395" si="176">D388+11</f>
        <v>44299</v>
      </c>
      <c r="H388" s="6">
        <f t="shared" si="176"/>
        <v>44303</v>
      </c>
      <c r="I388" s="376">
        <f t="shared" ref="I388:I389" si="177">G388+15</f>
        <v>44314</v>
      </c>
      <c r="J388" s="6">
        <f t="shared" ref="J388:J394" si="178">D388+24</f>
        <v>44312</v>
      </c>
      <c r="K388" s="6">
        <f t="shared" ref="K388:K394" si="179">D388+21</f>
        <v>44309</v>
      </c>
      <c r="L388" s="6">
        <f t="shared" ref="L388:L394" si="180">D388+21</f>
        <v>44309</v>
      </c>
      <c r="M388" s="6">
        <f t="shared" ref="M388:M394" si="181">D388+38</f>
        <v>44326</v>
      </c>
      <c r="N388" s="6">
        <f t="shared" ref="N388:N394" si="182">D388+5</f>
        <v>44293</v>
      </c>
      <c r="O388" s="6">
        <f t="shared" ref="O388:O394" si="183">D388+21</f>
        <v>44309</v>
      </c>
      <c r="P388" s="6">
        <f t="shared" ref="P388:P394" si="184">D388+21</f>
        <v>44309</v>
      </c>
      <c r="Q388" s="6">
        <f t="shared" ref="Q388:Q394" si="185">D388+21</f>
        <v>44309</v>
      </c>
      <c r="R388" s="6">
        <f t="shared" ref="R388:R394" si="186">D388+20</f>
        <v>44308</v>
      </c>
      <c r="S388" s="6">
        <f t="shared" ref="S388:S394" si="187">D388+25</f>
        <v>44313</v>
      </c>
      <c r="T388" s="6">
        <f t="shared" ref="T388:T394" si="188">D388+22</f>
        <v>44310</v>
      </c>
      <c r="U388" s="6">
        <f t="shared" ref="U388:U394" si="189">D388+19</f>
        <v>44307</v>
      </c>
      <c r="V388" s="6">
        <f t="shared" ref="V388:V394" si="190">D388+18</f>
        <v>44306</v>
      </c>
    </row>
    <row r="389" spans="1:22" hidden="1">
      <c r="A389" s="872" t="s">
        <v>3175</v>
      </c>
      <c r="B389" s="378" t="s">
        <v>730</v>
      </c>
      <c r="C389" s="137" t="s">
        <v>3176</v>
      </c>
      <c r="D389" s="6">
        <f t="shared" ref="D389:D395" si="191">D388+7</f>
        <v>44295</v>
      </c>
      <c r="E389" s="6">
        <f t="shared" si="174"/>
        <v>44299</v>
      </c>
      <c r="F389" s="6">
        <f t="shared" si="175"/>
        <v>44301</v>
      </c>
      <c r="G389" s="6">
        <f t="shared" si="176"/>
        <v>44306</v>
      </c>
      <c r="H389" s="6">
        <f t="shared" si="176"/>
        <v>44310</v>
      </c>
      <c r="I389" s="376">
        <f t="shared" si="177"/>
        <v>44321</v>
      </c>
      <c r="J389" s="6">
        <f t="shared" si="178"/>
        <v>44319</v>
      </c>
      <c r="K389" s="6">
        <f t="shared" si="179"/>
        <v>44316</v>
      </c>
      <c r="L389" s="6">
        <f t="shared" si="180"/>
        <v>44316</v>
      </c>
      <c r="M389" s="6">
        <f t="shared" si="181"/>
        <v>44333</v>
      </c>
      <c r="N389" s="6">
        <f t="shared" si="182"/>
        <v>44300</v>
      </c>
      <c r="O389" s="6">
        <f t="shared" si="183"/>
        <v>44316</v>
      </c>
      <c r="P389" s="6">
        <f t="shared" si="184"/>
        <v>44316</v>
      </c>
      <c r="Q389" s="6">
        <f t="shared" si="185"/>
        <v>44316</v>
      </c>
      <c r="R389" s="6">
        <f t="shared" si="186"/>
        <v>44315</v>
      </c>
      <c r="S389" s="6">
        <f t="shared" si="187"/>
        <v>44320</v>
      </c>
      <c r="T389" s="6">
        <f t="shared" si="188"/>
        <v>44317</v>
      </c>
      <c r="U389" s="6">
        <f t="shared" si="189"/>
        <v>44314</v>
      </c>
      <c r="V389" s="6">
        <f t="shared" si="190"/>
        <v>44313</v>
      </c>
    </row>
    <row r="390" spans="1:22" hidden="1">
      <c r="A390" s="872" t="s">
        <v>3177</v>
      </c>
      <c r="B390" s="378" t="s">
        <v>730</v>
      </c>
      <c r="C390" s="137" t="s">
        <v>3178</v>
      </c>
      <c r="D390" s="6">
        <f t="shared" si="191"/>
        <v>44302</v>
      </c>
      <c r="E390" s="6">
        <f t="shared" ref="E390:E391" si="192">D390+4</f>
        <v>44306</v>
      </c>
      <c r="F390" s="6">
        <f t="shared" ref="F390:F391" si="193">D390+6</f>
        <v>44308</v>
      </c>
      <c r="G390" s="6">
        <f t="shared" si="176"/>
        <v>44313</v>
      </c>
      <c r="H390" s="6">
        <f t="shared" si="176"/>
        <v>44317</v>
      </c>
      <c r="I390" s="376">
        <f t="shared" ref="I390:I391" si="194">G390+15</f>
        <v>44328</v>
      </c>
      <c r="J390" s="6">
        <f t="shared" si="178"/>
        <v>44326</v>
      </c>
      <c r="K390" s="6">
        <f t="shared" si="179"/>
        <v>44323</v>
      </c>
      <c r="L390" s="6">
        <f t="shared" si="180"/>
        <v>44323</v>
      </c>
      <c r="M390" s="6">
        <f t="shared" si="181"/>
        <v>44340</v>
      </c>
      <c r="N390" s="6">
        <f t="shared" si="182"/>
        <v>44307</v>
      </c>
      <c r="O390" s="6">
        <f t="shared" si="183"/>
        <v>44323</v>
      </c>
      <c r="P390" s="6">
        <f t="shared" si="184"/>
        <v>44323</v>
      </c>
      <c r="Q390" s="6">
        <f t="shared" si="185"/>
        <v>44323</v>
      </c>
      <c r="R390" s="6">
        <f t="shared" si="186"/>
        <v>44322</v>
      </c>
      <c r="S390" s="6">
        <f t="shared" si="187"/>
        <v>44327</v>
      </c>
      <c r="T390" s="6">
        <f t="shared" si="188"/>
        <v>44324</v>
      </c>
      <c r="U390" s="6">
        <f t="shared" si="189"/>
        <v>44321</v>
      </c>
      <c r="V390" s="6">
        <f t="shared" si="190"/>
        <v>44320</v>
      </c>
    </row>
    <row r="391" spans="1:22" hidden="1">
      <c r="A391" s="872" t="s">
        <v>3179</v>
      </c>
      <c r="B391" s="378" t="s">
        <v>730</v>
      </c>
      <c r="C391" s="137" t="s">
        <v>3180</v>
      </c>
      <c r="D391" s="6">
        <f t="shared" si="191"/>
        <v>44309</v>
      </c>
      <c r="E391" s="6">
        <f t="shared" si="192"/>
        <v>44313</v>
      </c>
      <c r="F391" s="6">
        <f t="shared" si="193"/>
        <v>44315</v>
      </c>
      <c r="G391" s="6">
        <f t="shared" si="176"/>
        <v>44320</v>
      </c>
      <c r="H391" s="6">
        <f t="shared" si="176"/>
        <v>44324</v>
      </c>
      <c r="I391" s="376">
        <f t="shared" si="194"/>
        <v>44335</v>
      </c>
      <c r="J391" s="6">
        <f t="shared" si="178"/>
        <v>44333</v>
      </c>
      <c r="K391" s="6">
        <f t="shared" si="179"/>
        <v>44330</v>
      </c>
      <c r="L391" s="6">
        <f t="shared" si="180"/>
        <v>44330</v>
      </c>
      <c r="M391" s="6">
        <f t="shared" si="181"/>
        <v>44347</v>
      </c>
      <c r="N391" s="6">
        <f t="shared" si="182"/>
        <v>44314</v>
      </c>
      <c r="O391" s="6">
        <f t="shared" si="183"/>
        <v>44330</v>
      </c>
      <c r="P391" s="6">
        <f t="shared" si="184"/>
        <v>44330</v>
      </c>
      <c r="Q391" s="6">
        <f t="shared" si="185"/>
        <v>44330</v>
      </c>
      <c r="R391" s="6">
        <f t="shared" si="186"/>
        <v>44329</v>
      </c>
      <c r="S391" s="6">
        <f t="shared" si="187"/>
        <v>44334</v>
      </c>
      <c r="T391" s="6">
        <f t="shared" si="188"/>
        <v>44331</v>
      </c>
      <c r="U391" s="6">
        <f t="shared" si="189"/>
        <v>44328</v>
      </c>
      <c r="V391" s="6">
        <f t="shared" si="190"/>
        <v>44327</v>
      </c>
    </row>
    <row r="392" spans="1:22" hidden="1">
      <c r="A392" s="872"/>
      <c r="B392" s="378" t="s">
        <v>730</v>
      </c>
      <c r="C392" s="137" t="s">
        <v>3181</v>
      </c>
      <c r="D392" s="6">
        <f t="shared" si="191"/>
        <v>44316</v>
      </c>
      <c r="E392" s="6">
        <f t="shared" ref="E392" si="195">D392+4</f>
        <v>44320</v>
      </c>
      <c r="F392" s="6">
        <f t="shared" ref="F392" si="196">D392+6</f>
        <v>44322</v>
      </c>
      <c r="G392" s="6">
        <f t="shared" si="176"/>
        <v>44327</v>
      </c>
      <c r="H392" s="6">
        <f t="shared" si="176"/>
        <v>44331</v>
      </c>
      <c r="I392" s="376">
        <f t="shared" ref="I392" si="197">G392+15</f>
        <v>44342</v>
      </c>
      <c r="J392" s="6">
        <f t="shared" si="178"/>
        <v>44340</v>
      </c>
      <c r="K392" s="6">
        <f t="shared" si="179"/>
        <v>44337</v>
      </c>
      <c r="L392" s="6">
        <f t="shared" si="180"/>
        <v>44337</v>
      </c>
      <c r="M392" s="6">
        <f t="shared" si="181"/>
        <v>44354</v>
      </c>
      <c r="N392" s="6">
        <f t="shared" si="182"/>
        <v>44321</v>
      </c>
      <c r="O392" s="6">
        <f t="shared" si="183"/>
        <v>44337</v>
      </c>
      <c r="P392" s="6">
        <f t="shared" si="184"/>
        <v>44337</v>
      </c>
      <c r="Q392" s="6">
        <f t="shared" si="185"/>
        <v>44337</v>
      </c>
      <c r="R392" s="6">
        <f t="shared" si="186"/>
        <v>44336</v>
      </c>
      <c r="S392" s="6">
        <f t="shared" si="187"/>
        <v>44341</v>
      </c>
      <c r="T392" s="6">
        <f t="shared" si="188"/>
        <v>44338</v>
      </c>
      <c r="U392" s="6">
        <f t="shared" si="189"/>
        <v>44335</v>
      </c>
      <c r="V392" s="6">
        <f t="shared" si="190"/>
        <v>44334</v>
      </c>
    </row>
    <row r="393" spans="1:22" hidden="1">
      <c r="A393" s="872"/>
      <c r="B393" s="380" t="s">
        <v>730</v>
      </c>
      <c r="C393" s="359" t="s">
        <v>3182</v>
      </c>
      <c r="D393" s="6">
        <f>D392+7</f>
        <v>44323</v>
      </c>
      <c r="E393" s="360">
        <f>D393+4</f>
        <v>44327</v>
      </c>
      <c r="F393" s="360">
        <f t="shared" ref="F393:F394" si="198">D393+6</f>
        <v>44329</v>
      </c>
      <c r="G393" s="360">
        <f t="shared" si="176"/>
        <v>44334</v>
      </c>
      <c r="H393" s="360">
        <f t="shared" si="176"/>
        <v>44338</v>
      </c>
      <c r="I393" s="377">
        <f t="shared" ref="I393:I394" si="199">G393+15</f>
        <v>44349</v>
      </c>
      <c r="J393" s="360">
        <f t="shared" si="178"/>
        <v>44347</v>
      </c>
      <c r="K393" s="360">
        <f t="shared" si="179"/>
        <v>44344</v>
      </c>
      <c r="L393" s="360">
        <f t="shared" si="180"/>
        <v>44344</v>
      </c>
      <c r="M393" s="360">
        <f t="shared" si="181"/>
        <v>44361</v>
      </c>
      <c r="N393" s="360">
        <f t="shared" si="182"/>
        <v>44328</v>
      </c>
      <c r="O393" s="360">
        <f t="shared" si="183"/>
        <v>44344</v>
      </c>
      <c r="P393" s="360">
        <f t="shared" si="184"/>
        <v>44344</v>
      </c>
      <c r="Q393" s="360">
        <f t="shared" si="185"/>
        <v>44344</v>
      </c>
      <c r="R393" s="360">
        <f t="shared" si="186"/>
        <v>44343</v>
      </c>
      <c r="S393" s="360">
        <f t="shared" si="187"/>
        <v>44348</v>
      </c>
      <c r="T393" s="360">
        <f t="shared" si="188"/>
        <v>44345</v>
      </c>
      <c r="U393" s="360">
        <f t="shared" si="189"/>
        <v>44342</v>
      </c>
      <c r="V393" s="360">
        <f t="shared" si="190"/>
        <v>44341</v>
      </c>
    </row>
    <row r="394" spans="1:22" hidden="1">
      <c r="A394" s="872" t="s">
        <v>3183</v>
      </c>
      <c r="B394" s="380" t="s">
        <v>730</v>
      </c>
      <c r="C394" s="359" t="s">
        <v>3184</v>
      </c>
      <c r="D394" s="360">
        <f t="shared" si="191"/>
        <v>44330</v>
      </c>
      <c r="E394" s="360">
        <f t="shared" ref="E394" si="200">D394+4</f>
        <v>44334</v>
      </c>
      <c r="F394" s="360">
        <f t="shared" si="198"/>
        <v>44336</v>
      </c>
      <c r="G394" s="360">
        <f t="shared" si="176"/>
        <v>44341</v>
      </c>
      <c r="H394" s="360">
        <f t="shared" si="176"/>
        <v>44345</v>
      </c>
      <c r="I394" s="377">
        <f t="shared" si="199"/>
        <v>44356</v>
      </c>
      <c r="J394" s="360">
        <f t="shared" si="178"/>
        <v>44354</v>
      </c>
      <c r="K394" s="360">
        <f t="shared" si="179"/>
        <v>44351</v>
      </c>
      <c r="L394" s="360">
        <f t="shared" si="180"/>
        <v>44351</v>
      </c>
      <c r="M394" s="360">
        <f t="shared" si="181"/>
        <v>44368</v>
      </c>
      <c r="N394" s="360">
        <f t="shared" si="182"/>
        <v>44335</v>
      </c>
      <c r="O394" s="360">
        <f t="shared" si="183"/>
        <v>44351</v>
      </c>
      <c r="P394" s="360">
        <f t="shared" si="184"/>
        <v>44351</v>
      </c>
      <c r="Q394" s="360">
        <f t="shared" si="185"/>
        <v>44351</v>
      </c>
      <c r="R394" s="360">
        <f t="shared" si="186"/>
        <v>44350</v>
      </c>
      <c r="S394" s="360">
        <f t="shared" si="187"/>
        <v>44355</v>
      </c>
      <c r="T394" s="360">
        <f t="shared" si="188"/>
        <v>44352</v>
      </c>
      <c r="U394" s="360">
        <f t="shared" si="189"/>
        <v>44349</v>
      </c>
      <c r="V394" s="360">
        <f t="shared" si="190"/>
        <v>44348</v>
      </c>
    </row>
    <row r="395" spans="1:22" hidden="1">
      <c r="A395" s="872"/>
      <c r="B395" s="380" t="s">
        <v>730</v>
      </c>
      <c r="C395" s="359" t="s">
        <v>3185</v>
      </c>
      <c r="D395" s="360">
        <f t="shared" si="191"/>
        <v>44337</v>
      </c>
      <c r="E395" s="360">
        <f t="shared" ref="E395" si="201">D395+4</f>
        <v>44341</v>
      </c>
      <c r="F395" s="360">
        <f t="shared" ref="F395" si="202">D395+6</f>
        <v>44343</v>
      </c>
      <c r="G395" s="360">
        <f t="shared" si="176"/>
        <v>44348</v>
      </c>
      <c r="H395" s="360">
        <f t="shared" si="176"/>
        <v>44352</v>
      </c>
      <c r="I395" s="377">
        <f t="shared" ref="I395" si="203">G395+15</f>
        <v>44363</v>
      </c>
      <c r="J395" s="360">
        <f t="shared" ref="J395" si="204">D395+24</f>
        <v>44361</v>
      </c>
      <c r="K395" s="360">
        <f t="shared" ref="K395" si="205">D395+21</f>
        <v>44358</v>
      </c>
      <c r="L395" s="360">
        <f t="shared" ref="L395" si="206">D395+21</f>
        <v>44358</v>
      </c>
      <c r="M395" s="360">
        <f t="shared" ref="M395" si="207">D395+38</f>
        <v>44375</v>
      </c>
      <c r="N395" s="360">
        <f t="shared" ref="N395" si="208">D395+5</f>
        <v>44342</v>
      </c>
      <c r="O395" s="360">
        <f t="shared" ref="O395" si="209">D395+21</f>
        <v>44358</v>
      </c>
      <c r="P395" s="360">
        <f t="shared" ref="P395" si="210">D395+21</f>
        <v>44358</v>
      </c>
      <c r="Q395" s="360">
        <f t="shared" ref="Q395" si="211">D395+21</f>
        <v>44358</v>
      </c>
      <c r="R395" s="360">
        <f t="shared" ref="R395" si="212">D395+20</f>
        <v>44357</v>
      </c>
      <c r="S395" s="360">
        <f t="shared" ref="S395" si="213">D395+25</f>
        <v>44362</v>
      </c>
      <c r="T395" s="360">
        <f t="shared" ref="T395" si="214">D395+22</f>
        <v>44359</v>
      </c>
      <c r="U395" s="360">
        <f t="shared" ref="U395" si="215">D395+19</f>
        <v>44356</v>
      </c>
      <c r="V395" s="360">
        <f t="shared" ref="V395" si="216">D395+18</f>
        <v>44355</v>
      </c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6">
    <mergeCell ref="B315:C315"/>
    <mergeCell ref="D315:D316"/>
    <mergeCell ref="B220:C220"/>
    <mergeCell ref="D220:D221"/>
    <mergeCell ref="B156:C156"/>
    <mergeCell ref="D156:D157"/>
    <mergeCell ref="B218:G218"/>
    <mergeCell ref="E173:F173"/>
    <mergeCell ref="B2:F2"/>
    <mergeCell ref="B4:F4"/>
    <mergeCell ref="E117:F117"/>
    <mergeCell ref="D109:D110"/>
    <mergeCell ref="B109:C109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71" r:id="rId14" xr:uid="{D3CD8FAD-DC56-416A-94D5-05FC6349D55F}"/>
    <hyperlink ref="C371" r:id="rId15" xr:uid="{4190CC0D-30D7-472B-818D-FB0BE07D4583}"/>
    <hyperlink ref="H376" r:id="rId16" xr:uid="{11D5213D-DE6B-4C81-AE25-22DDB882BC82}"/>
    <hyperlink ref="H375" r:id="rId17" xr:uid="{6B5B5E3D-1701-4DF9-8D0A-DC0CE61FC0CF}"/>
    <hyperlink ref="C374" r:id="rId18" xr:uid="{A016CE15-3504-46C9-839B-313BB871F2FE}"/>
    <hyperlink ref="C372" r:id="rId19" xr:uid="{A1492DD6-3287-4268-BECA-637088FA1911}"/>
    <hyperlink ref="C378" r:id="rId20" xr:uid="{944D4502-3A8F-48EF-93A6-13826111C406}"/>
    <hyperlink ref="H374" r:id="rId21" xr:uid="{A0E0BFC0-E67A-419E-A1E8-71CD93D716DA}"/>
    <hyperlink ref="H377" r:id="rId22" xr:uid="{DB09E8E2-A391-45FD-B130-3FED8F687CF3}"/>
    <hyperlink ref="F371" r:id="rId23" xr:uid="{A730A6A2-8CC2-4E47-BEEE-BD306277D7AE}"/>
    <hyperlink ref="F376" r:id="rId24" xr:uid="{7EEE61EB-174A-44DD-BA0B-1E04AA8FF79A}"/>
    <hyperlink ref="F372" r:id="rId25" xr:uid="{AD6CEDED-78C4-4E5F-AC68-CF1B6950C784}"/>
    <hyperlink ref="F373" r:id="rId26" xr:uid="{8A5BC5AA-4440-4478-81E0-93E2123BE5E7}"/>
    <hyperlink ref="F374" r:id="rId27" xr:uid="{DBD1EE0A-709C-4C88-A693-2A8BD8E001ED}"/>
    <hyperlink ref="F375" r:id="rId28" xr:uid="{FF89E283-A17E-44B8-9FE7-F6F5B2A42B4D}"/>
    <hyperlink ref="H372" r:id="rId29" xr:uid="{E74316A4-7436-4C9F-B810-BD5DA498B499}"/>
    <hyperlink ref="H373" r:id="rId30" xr:uid="{2A9F6233-3CD6-4C52-BF64-18428DBB1FDE}"/>
    <hyperlink ref="F377" r:id="rId31" xr:uid="{D9874E04-626C-4CC5-AF92-39FDA2EDD98A}"/>
    <hyperlink ref="C373" r:id="rId32" xr:uid="{E45C6217-FC66-4CA9-95A0-9D66B3EB723F}"/>
    <hyperlink ref="C375" r:id="rId33" xr:uid="{D5362A28-AB56-42E1-A607-3E88FEC43D64}"/>
    <hyperlink ref="C376" r:id="rId34" xr:uid="{E0399037-7E64-43AA-AC20-D2BB3BE5BA9E}"/>
    <hyperlink ref="C377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299:F299" evalError="1"/>
    <ignoredError sqref="E147:E148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1449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352</v>
      </c>
    </row>
    <row r="4" spans="1:13" s="146" customFormat="1" ht="18" customHeight="1">
      <c r="A4" s="346"/>
      <c r="B4" s="463" t="s">
        <v>3186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1978</v>
      </c>
      <c r="C6" s="151" t="s">
        <v>3187</v>
      </c>
      <c r="D6" s="332" t="s">
        <v>1676</v>
      </c>
      <c r="E6" s="163" t="s">
        <v>2917</v>
      </c>
      <c r="F6" s="332" t="s">
        <v>294</v>
      </c>
      <c r="G6" s="438" t="s">
        <v>3188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357</v>
      </c>
      <c r="C7" s="152" t="s">
        <v>358</v>
      </c>
      <c r="D7" s="332"/>
      <c r="E7" s="332" t="s">
        <v>166</v>
      </c>
      <c r="F7" s="332" t="s">
        <v>145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3189</v>
      </c>
      <c r="C8" s="353" t="s">
        <v>3190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3189</v>
      </c>
      <c r="C9" s="353" t="s">
        <v>3191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3192</v>
      </c>
      <c r="C10" s="353" t="s">
        <v>3193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3189</v>
      </c>
      <c r="C11" s="353" t="s">
        <v>3194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3195</v>
      </c>
      <c r="C12" s="353" t="s">
        <v>3196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415</v>
      </c>
      <c r="C13" s="429" t="s">
        <v>3197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3195</v>
      </c>
      <c r="C14" s="353" t="s">
        <v>3198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3195</v>
      </c>
      <c r="C15" s="353" t="s">
        <v>3199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3195</v>
      </c>
      <c r="C16" s="353" t="s">
        <v>3200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415</v>
      </c>
      <c r="C17" s="353" t="s">
        <v>3201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1461</v>
      </c>
      <c r="B18" s="356" t="s">
        <v>3202</v>
      </c>
      <c r="C18" s="353" t="s">
        <v>3203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1461</v>
      </c>
      <c r="B19" s="356" t="s">
        <v>3202</v>
      </c>
      <c r="C19" s="353" t="s">
        <v>3204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1461</v>
      </c>
      <c r="B20" s="356" t="s">
        <v>3202</v>
      </c>
      <c r="C20" s="353" t="s">
        <v>3205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1461</v>
      </c>
      <c r="B21" s="356" t="s">
        <v>3202</v>
      </c>
      <c r="C21" s="353" t="s">
        <v>3206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3202</v>
      </c>
      <c r="C22" s="353" t="s">
        <v>3207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3202</v>
      </c>
      <c r="C23" s="353" t="s">
        <v>3208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3202</v>
      </c>
      <c r="C24" s="353" t="s">
        <v>3209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3202</v>
      </c>
      <c r="C25" s="353" t="s">
        <v>3210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3202</v>
      </c>
      <c r="C26" s="353" t="s">
        <v>3211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3202</v>
      </c>
      <c r="C27" s="353" t="s">
        <v>3212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3202</v>
      </c>
      <c r="C28" s="353" t="s">
        <v>3213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3202</v>
      </c>
      <c r="C29" s="353" t="s">
        <v>3214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3215</v>
      </c>
      <c r="C30" s="353" t="s">
        <v>3216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3215</v>
      </c>
      <c r="C31" s="353" t="s">
        <v>3217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3215</v>
      </c>
      <c r="C32" s="353" t="s">
        <v>3218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3215</v>
      </c>
      <c r="C33" s="353" t="s">
        <v>3219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3215</v>
      </c>
      <c r="C34" s="353" t="s">
        <v>3220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3215</v>
      </c>
      <c r="C35" s="353" t="s">
        <v>3221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3215</v>
      </c>
      <c r="C36" s="353" t="s">
        <v>3222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3223</v>
      </c>
      <c r="B37" s="356" t="s">
        <v>891</v>
      </c>
      <c r="C37" s="353" t="s">
        <v>3224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891</v>
      </c>
      <c r="C38" s="353" t="s">
        <v>3225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891</v>
      </c>
      <c r="C39" s="353" t="s">
        <v>3226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891</v>
      </c>
      <c r="C40" s="353" t="s">
        <v>3227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891</v>
      </c>
      <c r="C41" s="353" t="s">
        <v>3228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891</v>
      </c>
      <c r="C42" s="353" t="s">
        <v>3229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891</v>
      </c>
      <c r="C43" s="353" t="s">
        <v>3230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891</v>
      </c>
      <c r="C44" s="353" t="s">
        <v>3231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891</v>
      </c>
      <c r="C45" s="353" t="s">
        <v>3232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891</v>
      </c>
      <c r="C46" s="353" t="s">
        <v>3233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891</v>
      </c>
      <c r="C47" s="353" t="s">
        <v>3234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891</v>
      </c>
      <c r="C48" s="353" t="s">
        <v>3235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3236</v>
      </c>
      <c r="B49" s="356" t="s">
        <v>691</v>
      </c>
      <c r="C49" s="353" t="s">
        <v>3237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3238</v>
      </c>
      <c r="B50" s="153" t="s">
        <v>691</v>
      </c>
      <c r="C50" s="320" t="s">
        <v>3239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3240</v>
      </c>
      <c r="B51" s="577" t="s">
        <v>3241</v>
      </c>
      <c r="C51" s="320" t="s">
        <v>3242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3240</v>
      </c>
      <c r="B52" s="153" t="s">
        <v>609</v>
      </c>
      <c r="C52" s="320" t="s">
        <v>3243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3244</v>
      </c>
      <c r="B53" s="153" t="s">
        <v>365</v>
      </c>
      <c r="C53" s="320" t="s">
        <v>3245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3244</v>
      </c>
      <c r="B54" s="153" t="s">
        <v>365</v>
      </c>
      <c r="C54" s="320" t="s">
        <v>3246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3244</v>
      </c>
      <c r="B55" s="153" t="s">
        <v>365</v>
      </c>
      <c r="C55" s="320" t="s">
        <v>3247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3244</v>
      </c>
      <c r="B56" s="153" t="s">
        <v>365</v>
      </c>
      <c r="C56" s="320" t="s">
        <v>3248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3244</v>
      </c>
      <c r="B57" s="153" t="s">
        <v>365</v>
      </c>
      <c r="C57" s="320" t="s">
        <v>3249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3244</v>
      </c>
      <c r="B58" s="153" t="s">
        <v>365</v>
      </c>
      <c r="C58" s="320" t="s">
        <v>3250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3244</v>
      </c>
      <c r="B59" s="153" t="s">
        <v>365</v>
      </c>
      <c r="C59" s="320" t="s">
        <v>3251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3244</v>
      </c>
      <c r="B60" s="153" t="s">
        <v>365</v>
      </c>
      <c r="C60" s="320" t="s">
        <v>3252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365</v>
      </c>
      <c r="C61" s="320" t="s">
        <v>3253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365</v>
      </c>
      <c r="C62" s="320" t="s">
        <v>3254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365</v>
      </c>
      <c r="C63" s="320" t="s">
        <v>3255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365</v>
      </c>
      <c r="C64" s="320" t="s">
        <v>3256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365</v>
      </c>
      <c r="C65" s="320" t="s">
        <v>3257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365</v>
      </c>
      <c r="C66" s="320" t="s">
        <v>3258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3259</v>
      </c>
      <c r="B67" s="427" t="s">
        <v>1742</v>
      </c>
      <c r="C67" s="353" t="s">
        <v>3260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3259</v>
      </c>
      <c r="B68" s="153" t="s">
        <v>688</v>
      </c>
      <c r="C68" s="320" t="s">
        <v>3261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3259</v>
      </c>
      <c r="B69" s="153" t="s">
        <v>688</v>
      </c>
      <c r="C69" s="320" t="s">
        <v>3262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3259</v>
      </c>
      <c r="B70" s="153" t="s">
        <v>688</v>
      </c>
      <c r="C70" s="320" t="s">
        <v>3263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3259</v>
      </c>
      <c r="B71" s="153" t="s">
        <v>688</v>
      </c>
      <c r="C71" s="320" t="s">
        <v>3264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3259</v>
      </c>
      <c r="B72" s="153" t="s">
        <v>688</v>
      </c>
      <c r="C72" s="320" t="s">
        <v>3265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3266</v>
      </c>
      <c r="B73" s="153" t="s">
        <v>3267</v>
      </c>
      <c r="C73" s="320" t="s">
        <v>3268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3266</v>
      </c>
      <c r="B74" s="153" t="s">
        <v>3267</v>
      </c>
      <c r="C74" s="320" t="s">
        <v>3269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3266</v>
      </c>
      <c r="B75" s="153" t="s">
        <v>3267</v>
      </c>
      <c r="C75" s="320" t="s">
        <v>3270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3259</v>
      </c>
      <c r="B76" s="153" t="s">
        <v>688</v>
      </c>
      <c r="C76" s="320" t="s">
        <v>3271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3259</v>
      </c>
      <c r="B77" s="153" t="s">
        <v>688</v>
      </c>
      <c r="C77" s="320" t="s">
        <v>3272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688</v>
      </c>
      <c r="C78" s="320" t="s">
        <v>3273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3274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1971</v>
      </c>
      <c r="C82" s="151" t="s">
        <v>1567</v>
      </c>
      <c r="D82" s="332" t="s">
        <v>1676</v>
      </c>
      <c r="E82" s="163" t="s">
        <v>2917</v>
      </c>
      <c r="F82" s="332" t="s">
        <v>3275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357</v>
      </c>
      <c r="C83" s="152" t="s">
        <v>358</v>
      </c>
      <c r="D83" s="332" t="s">
        <v>1457</v>
      </c>
      <c r="E83" s="332" t="s">
        <v>3276</v>
      </c>
      <c r="F83" s="332" t="s">
        <v>252</v>
      </c>
      <c r="G83" s="332" t="s">
        <v>145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3277</v>
      </c>
      <c r="B84" s="442" t="s">
        <v>3278</v>
      </c>
      <c r="C84" s="322" t="s">
        <v>3279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1703</v>
      </c>
      <c r="C85" s="322" t="s">
        <v>3280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3281</v>
      </c>
      <c r="C86" s="322" t="s">
        <v>3282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1459</v>
      </c>
      <c r="C87" s="322" t="s">
        <v>3282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1703</v>
      </c>
      <c r="C88" s="322" t="s">
        <v>3283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3284</v>
      </c>
      <c r="C89" s="322" t="s">
        <v>3285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1703</v>
      </c>
      <c r="C90" s="322" t="s">
        <v>3286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3284</v>
      </c>
      <c r="C91" s="322" t="s">
        <v>3287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3288</v>
      </c>
      <c r="C92" s="322" t="s">
        <v>3289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3284</v>
      </c>
      <c r="C93" s="322" t="s">
        <v>3290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3288</v>
      </c>
      <c r="C94" s="322" t="s">
        <v>3291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3284</v>
      </c>
      <c r="C95" s="322" t="s">
        <v>3292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3288</v>
      </c>
      <c r="C96" s="322" t="s">
        <v>3293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3284</v>
      </c>
      <c r="C97" s="322" t="s">
        <v>3294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3288</v>
      </c>
      <c r="C98" s="322" t="s">
        <v>3295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3277</v>
      </c>
      <c r="B99" s="442" t="s">
        <v>1492</v>
      </c>
      <c r="C99" s="322" t="s">
        <v>3296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3284</v>
      </c>
      <c r="C100" s="322" t="s">
        <v>3296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3288</v>
      </c>
      <c r="C101" s="322" t="s">
        <v>3297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3277</v>
      </c>
      <c r="B102" s="442" t="s">
        <v>1459</v>
      </c>
      <c r="C102" s="322" t="s">
        <v>3298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3288</v>
      </c>
      <c r="C103" s="322" t="s">
        <v>3299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3277</v>
      </c>
      <c r="B104" s="442" t="s">
        <v>1459</v>
      </c>
      <c r="C104" s="322" t="s">
        <v>3300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3288</v>
      </c>
      <c r="C105" s="322" t="s">
        <v>3301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1459</v>
      </c>
      <c r="C106" s="322" t="s">
        <v>3302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3284</v>
      </c>
      <c r="C107" s="322" t="s">
        <v>3302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3288</v>
      </c>
      <c r="C108" s="322" t="s">
        <v>3303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3284</v>
      </c>
      <c r="C109" s="322" t="s">
        <v>3303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3202</v>
      </c>
      <c r="C111" s="322" t="s">
        <v>3304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3288</v>
      </c>
      <c r="C112" s="322" t="s">
        <v>3305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3306</v>
      </c>
      <c r="B113" s="442" t="s">
        <v>1492</v>
      </c>
      <c r="C113" s="322" t="s">
        <v>3307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3288</v>
      </c>
      <c r="C114" s="322" t="s">
        <v>3307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3288</v>
      </c>
      <c r="C115" s="322" t="s">
        <v>3308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3309</v>
      </c>
      <c r="B116" s="442" t="s">
        <v>3288</v>
      </c>
      <c r="C116" s="322" t="s">
        <v>3310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3288</v>
      </c>
      <c r="C117" s="322" t="s">
        <v>3311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3288</v>
      </c>
      <c r="C118" s="322" t="s">
        <v>3312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3040</v>
      </c>
      <c r="C119" s="322" t="s">
        <v>3312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3288</v>
      </c>
      <c r="C120" s="322" t="s">
        <v>3313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3288</v>
      </c>
      <c r="C121" s="322" t="s">
        <v>3314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3288</v>
      </c>
      <c r="C122" s="322" t="s">
        <v>3315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3288</v>
      </c>
      <c r="C123" s="322" t="s">
        <v>3316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3317</v>
      </c>
      <c r="B124" s="442" t="s">
        <v>2421</v>
      </c>
      <c r="C124" s="322" t="s">
        <v>3318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3288</v>
      </c>
      <c r="C125" s="322" t="s">
        <v>3319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3320</v>
      </c>
      <c r="B126" s="153" t="s">
        <v>3288</v>
      </c>
      <c r="C126" s="320" t="s">
        <v>3321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3288</v>
      </c>
      <c r="C127" s="320" t="s">
        <v>3322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3323</v>
      </c>
      <c r="C128" s="328" t="s">
        <v>3322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3324</v>
      </c>
      <c r="C129" s="328" t="s">
        <v>3322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3325</v>
      </c>
      <c r="C130" s="320" t="s">
        <v>3326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3327</v>
      </c>
      <c r="B131" s="589" t="s">
        <v>1739</v>
      </c>
      <c r="C131" s="320" t="s">
        <v>3328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3288</v>
      </c>
      <c r="C132" s="320" t="s">
        <v>3329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3327</v>
      </c>
      <c r="B133" s="216" t="s">
        <v>623</v>
      </c>
      <c r="C133" s="320" t="s">
        <v>3330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3288</v>
      </c>
      <c r="C134" s="320" t="s">
        <v>3331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3288</v>
      </c>
      <c r="C135" s="320" t="s">
        <v>3332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3327</v>
      </c>
      <c r="B136" s="153" t="s">
        <v>428</v>
      </c>
      <c r="C136" s="320" t="s">
        <v>3333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415</v>
      </c>
      <c r="C137" s="320" t="s">
        <v>3334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3335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3336</v>
      </c>
      <c r="C140" s="169" t="s">
        <v>3337</v>
      </c>
      <c r="D140" s="332" t="s">
        <v>1676</v>
      </c>
      <c r="E140" s="163" t="s">
        <v>2917</v>
      </c>
      <c r="F140" s="163" t="s">
        <v>204</v>
      </c>
      <c r="G140" s="596" t="s">
        <v>3338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357</v>
      </c>
      <c r="C141" s="152" t="s">
        <v>358</v>
      </c>
      <c r="D141" s="332" t="s">
        <v>1457</v>
      </c>
      <c r="E141" s="332" t="s">
        <v>3276</v>
      </c>
      <c r="F141" s="332" t="s">
        <v>252</v>
      </c>
      <c r="G141" s="597" t="s">
        <v>269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1703</v>
      </c>
      <c r="C142" s="320" t="s">
        <v>3279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3284</v>
      </c>
      <c r="C143" s="320" t="s">
        <v>3280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1703</v>
      </c>
      <c r="C144" s="320" t="s">
        <v>3282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3281</v>
      </c>
      <c r="C145" s="320" t="s">
        <v>3283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1703</v>
      </c>
      <c r="C146" s="320" t="s">
        <v>3285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3284</v>
      </c>
      <c r="C147" s="320" t="s">
        <v>3286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1703</v>
      </c>
      <c r="C148" s="320" t="s">
        <v>3287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3284</v>
      </c>
      <c r="C149" s="320" t="s">
        <v>3289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3327</v>
      </c>
      <c r="B150" s="153" t="s">
        <v>3339</v>
      </c>
      <c r="C150" s="320" t="s">
        <v>3290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3284</v>
      </c>
      <c r="C151" s="320" t="s">
        <v>3291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1703</v>
      </c>
      <c r="C152" s="320" t="s">
        <v>3292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3340</v>
      </c>
      <c r="C153" s="320" t="s">
        <v>3292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3277</v>
      </c>
      <c r="B154" s="153" t="s">
        <v>3340</v>
      </c>
      <c r="C154" s="320" t="s">
        <v>3293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3340</v>
      </c>
      <c r="C155" s="320" t="s">
        <v>3294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3341</v>
      </c>
      <c r="B156" s="153" t="s">
        <v>3339</v>
      </c>
      <c r="C156" s="320" t="s">
        <v>3294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3342</v>
      </c>
      <c r="B157" s="153" t="s">
        <v>3339</v>
      </c>
      <c r="C157" s="320" t="s">
        <v>3295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3284</v>
      </c>
      <c r="C158" s="320" t="s">
        <v>3295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1703</v>
      </c>
      <c r="C159" s="320" t="s">
        <v>3296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3284</v>
      </c>
      <c r="C160" s="320" t="s">
        <v>3297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1703</v>
      </c>
      <c r="C161" s="320" t="s">
        <v>3298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3277</v>
      </c>
      <c r="B162" s="153" t="s">
        <v>1459</v>
      </c>
      <c r="C162" s="320" t="s">
        <v>3299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1703</v>
      </c>
      <c r="C163" s="320" t="s">
        <v>3300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1459</v>
      </c>
      <c r="C164" s="320" t="s">
        <v>3301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1703</v>
      </c>
      <c r="C165" s="320" t="s">
        <v>3302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1468</v>
      </c>
      <c r="B166" s="547" t="s">
        <v>415</v>
      </c>
      <c r="C166" s="320" t="s">
        <v>3303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1703</v>
      </c>
      <c r="C167" s="320" t="s">
        <v>3304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1468</v>
      </c>
      <c r="B168" s="153" t="s">
        <v>3343</v>
      </c>
      <c r="C168" s="320" t="s">
        <v>3305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3327</v>
      </c>
      <c r="B169" s="153" t="s">
        <v>3215</v>
      </c>
      <c r="C169" s="320" t="s">
        <v>3344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3288</v>
      </c>
      <c r="C170" s="320" t="s">
        <v>3345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3288</v>
      </c>
      <c r="C171" s="320" t="s">
        <v>3346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3288</v>
      </c>
      <c r="C172" s="320" t="s">
        <v>3347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3288</v>
      </c>
      <c r="C173" s="320" t="s">
        <v>3348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3288</v>
      </c>
      <c r="C174" s="320" t="s">
        <v>3349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3288</v>
      </c>
      <c r="C175" s="320" t="s">
        <v>3350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3327</v>
      </c>
      <c r="B176" s="550" t="s">
        <v>609</v>
      </c>
      <c r="C176" s="320" t="s">
        <v>3351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3327</v>
      </c>
      <c r="B177" s="550" t="s">
        <v>609</v>
      </c>
      <c r="C177" s="320" t="s">
        <v>3352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553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3353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3354</v>
      </c>
      <c r="C184" s="151" t="s">
        <v>1451</v>
      </c>
      <c r="D184" s="332" t="s">
        <v>1676</v>
      </c>
      <c r="E184" s="163" t="s">
        <v>2917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357</v>
      </c>
      <c r="C185" s="152" t="s">
        <v>358</v>
      </c>
      <c r="D185" s="332"/>
      <c r="E185" s="332" t="s">
        <v>3276</v>
      </c>
      <c r="F185" s="332" t="s">
        <v>145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1773</v>
      </c>
      <c r="C186" s="320" t="s">
        <v>3355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1773</v>
      </c>
      <c r="C187" s="320" t="s">
        <v>3356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1773</v>
      </c>
      <c r="C188" s="320" t="s">
        <v>3357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1773</v>
      </c>
      <c r="C189" s="320" t="s">
        <v>3358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415</v>
      </c>
      <c r="C190" s="320" t="s">
        <v>3359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3360</v>
      </c>
      <c r="C191" s="320" t="s">
        <v>3361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1773</v>
      </c>
      <c r="C192" s="320" t="s">
        <v>3362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415</v>
      </c>
      <c r="C193" s="479" t="s">
        <v>3363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1773</v>
      </c>
      <c r="C194" s="320" t="s">
        <v>3364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1773</v>
      </c>
      <c r="C195" s="320" t="s">
        <v>3365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1773</v>
      </c>
      <c r="C196" s="320" t="s">
        <v>3366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1773</v>
      </c>
      <c r="C197" s="320" t="s">
        <v>3367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1773</v>
      </c>
      <c r="C198" s="320" t="s">
        <v>3368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3036</v>
      </c>
      <c r="B199" s="532" t="s">
        <v>3369</v>
      </c>
      <c r="C199" s="320" t="s">
        <v>3370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1773</v>
      </c>
      <c r="C200" s="320" t="s">
        <v>3371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1773</v>
      </c>
      <c r="C201" s="320" t="s">
        <v>3372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1773</v>
      </c>
      <c r="C202" s="320" t="s">
        <v>3373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1773</v>
      </c>
      <c r="C203" s="320" t="s">
        <v>3374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1773</v>
      </c>
      <c r="C204" s="320" t="s">
        <v>3375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1773</v>
      </c>
      <c r="C205" s="320" t="s">
        <v>3376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1773</v>
      </c>
      <c r="C206" s="320" t="s">
        <v>3377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1773</v>
      </c>
      <c r="C207" s="320" t="s">
        <v>3378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1492</v>
      </c>
      <c r="C208" s="320" t="s">
        <v>3379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1773</v>
      </c>
      <c r="C209" s="320" t="s">
        <v>3380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1773</v>
      </c>
      <c r="C210" s="320" t="s">
        <v>3381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2313</v>
      </c>
      <c r="C211" s="320" t="s">
        <v>3382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1773</v>
      </c>
      <c r="C212" s="320" t="s">
        <v>3383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1773</v>
      </c>
      <c r="C213" s="320" t="s">
        <v>3384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1773</v>
      </c>
      <c r="C214" s="320" t="s">
        <v>3385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3036</v>
      </c>
      <c r="B215" s="320" t="s">
        <v>428</v>
      </c>
      <c r="C215" s="320" t="s">
        <v>3386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428</v>
      </c>
      <c r="C216" s="320" t="s">
        <v>3387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428</v>
      </c>
      <c r="C217" s="320" t="s">
        <v>3388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428</v>
      </c>
      <c r="C218" s="320" t="s">
        <v>3389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428</v>
      </c>
      <c r="C219" s="320" t="s">
        <v>3390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428</v>
      </c>
      <c r="C220" s="320" t="s">
        <v>3391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428</v>
      </c>
      <c r="C221" s="320" t="s">
        <v>3392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428</v>
      </c>
      <c r="C222" s="320" t="s">
        <v>3393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428</v>
      </c>
      <c r="C223" s="320" t="s">
        <v>3394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428</v>
      </c>
      <c r="C224" s="320" t="s">
        <v>3395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2178</v>
      </c>
      <c r="B225" s="320" t="s">
        <v>609</v>
      </c>
      <c r="C225" s="320" t="s">
        <v>3396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2178</v>
      </c>
      <c r="B226" s="320" t="s">
        <v>609</v>
      </c>
      <c r="C226" s="320" t="s">
        <v>3397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2178</v>
      </c>
      <c r="B227" s="320" t="s">
        <v>609</v>
      </c>
      <c r="C227" s="320" t="s">
        <v>3398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3399</v>
      </c>
      <c r="B228" s="320" t="s">
        <v>609</v>
      </c>
      <c r="C228" s="320" t="s">
        <v>3400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3399</v>
      </c>
      <c r="B229" s="320" t="s">
        <v>609</v>
      </c>
      <c r="C229" s="320" t="s">
        <v>3401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3399</v>
      </c>
      <c r="B230" s="320" t="s">
        <v>609</v>
      </c>
      <c r="C230" s="320" t="s">
        <v>3402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3399</v>
      </c>
      <c r="B231" s="320" t="s">
        <v>609</v>
      </c>
      <c r="C231" s="320" t="s">
        <v>3403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3399</v>
      </c>
      <c r="B232" s="320" t="s">
        <v>363</v>
      </c>
      <c r="C232" s="320" t="s">
        <v>3404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3399</v>
      </c>
      <c r="B233" s="320" t="s">
        <v>363</v>
      </c>
      <c r="C233" s="320" t="s">
        <v>3405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3399</v>
      </c>
      <c r="B234" s="320" t="s">
        <v>363</v>
      </c>
      <c r="C234" s="320" t="s">
        <v>3406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363</v>
      </c>
      <c r="C235" s="320" t="s">
        <v>3407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363</v>
      </c>
      <c r="C236" s="320" t="s">
        <v>3408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363</v>
      </c>
      <c r="C237" s="320" t="s">
        <v>3409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363</v>
      </c>
      <c r="C238" s="320" t="s">
        <v>3410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3411</v>
      </c>
      <c r="B239" s="320" t="s">
        <v>1773</v>
      </c>
      <c r="C239" s="320" t="s">
        <v>3412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3411</v>
      </c>
      <c r="B240" s="320" t="s">
        <v>1773</v>
      </c>
      <c r="C240" s="320" t="s">
        <v>3413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3411</v>
      </c>
      <c r="B241" s="320" t="s">
        <v>1773</v>
      </c>
      <c r="C241" s="320" t="s">
        <v>3414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3411</v>
      </c>
      <c r="B242" s="320" t="s">
        <v>1773</v>
      </c>
      <c r="C242" s="320" t="s">
        <v>3415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3411</v>
      </c>
      <c r="B243" s="320" t="s">
        <v>1773</v>
      </c>
      <c r="C243" s="320" t="s">
        <v>3416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3411</v>
      </c>
      <c r="B244" s="320" t="s">
        <v>1773</v>
      </c>
      <c r="C244" s="320" t="s">
        <v>3417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3411</v>
      </c>
      <c r="B245" s="320" t="s">
        <v>1773</v>
      </c>
      <c r="C245" s="320" t="s">
        <v>3418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3419</v>
      </c>
      <c r="B246" s="482" t="s">
        <v>415</v>
      </c>
      <c r="C246" s="320" t="s">
        <v>3420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3411</v>
      </c>
      <c r="B247" s="320" t="s">
        <v>1773</v>
      </c>
      <c r="C247" s="320" t="s">
        <v>3421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1773</v>
      </c>
      <c r="C248" s="320" t="s">
        <v>3422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1773</v>
      </c>
      <c r="C249" s="320" t="s">
        <v>3423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1773</v>
      </c>
      <c r="C250" s="320" t="s">
        <v>3424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1773</v>
      </c>
      <c r="C251" s="320" t="s">
        <v>3425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3036</v>
      </c>
      <c r="B252" s="709" t="s">
        <v>415</v>
      </c>
      <c r="C252" s="320" t="s">
        <v>3426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1773</v>
      </c>
      <c r="C253" s="320" t="s">
        <v>3427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1773</v>
      </c>
      <c r="C254" s="320" t="s">
        <v>3428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1773</v>
      </c>
      <c r="C255" s="320" t="s">
        <v>3429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1676</v>
      </c>
      <c r="E258" s="163" t="s">
        <v>228</v>
      </c>
      <c r="F258" s="332" t="s">
        <v>247</v>
      </c>
      <c r="G258" s="332" t="s">
        <v>332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357</v>
      </c>
      <c r="C259" s="152" t="s">
        <v>358</v>
      </c>
      <c r="D259" s="332" t="s">
        <v>1457</v>
      </c>
      <c r="E259" s="332" t="s">
        <v>184</v>
      </c>
      <c r="F259" s="332" t="s">
        <v>257</v>
      </c>
      <c r="G259" s="332" t="s">
        <v>209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1773</v>
      </c>
      <c r="C260" s="320" t="s">
        <v>3430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553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554</v>
      </c>
      <c r="C269" s="193"/>
      <c r="D269" s="193"/>
      <c r="E269" s="194"/>
      <c r="F269" s="195" t="s">
        <v>1585</v>
      </c>
      <c r="G269" s="195"/>
      <c r="H269" s="193"/>
      <c r="I269" s="195" t="s">
        <v>556</v>
      </c>
      <c r="J269" s="195"/>
      <c r="K269" s="195"/>
      <c r="L269" s="193"/>
    </row>
    <row r="270" spans="1:13" s="196" customFormat="1" ht="18" customHeight="1">
      <c r="A270" s="346"/>
      <c r="B270" s="197" t="s">
        <v>557</v>
      </c>
      <c r="C270" s="193"/>
      <c r="D270" s="198" t="s">
        <v>558</v>
      </c>
      <c r="E270" s="199"/>
      <c r="F270" s="197" t="s">
        <v>559</v>
      </c>
      <c r="G270" s="193"/>
      <c r="H270" s="198" t="s">
        <v>560</v>
      </c>
      <c r="I270" s="197" t="s">
        <v>561</v>
      </c>
      <c r="J270" s="193"/>
      <c r="K270" s="198" t="s">
        <v>562</v>
      </c>
      <c r="L270" s="193"/>
    </row>
    <row r="271" spans="1:13" s="196" customFormat="1" ht="18" customHeight="1">
      <c r="A271" s="347"/>
      <c r="B271" s="414" t="s">
        <v>563</v>
      </c>
      <c r="C271" s="202"/>
      <c r="D271" s="570" t="s">
        <v>564</v>
      </c>
      <c r="E271" s="197"/>
      <c r="F271" s="707" t="s">
        <v>565</v>
      </c>
      <c r="G271" s="707" t="s">
        <v>566</v>
      </c>
      <c r="H271" s="252" t="s">
        <v>567</v>
      </c>
      <c r="I271" s="201" t="s">
        <v>568</v>
      </c>
      <c r="J271" s="202" t="s">
        <v>1586</v>
      </c>
      <c r="K271" s="203" t="s">
        <v>569</v>
      </c>
      <c r="L271" s="193"/>
    </row>
    <row r="272" spans="1:13" s="196" customFormat="1" ht="18" customHeight="1">
      <c r="A272" s="346"/>
      <c r="B272" s="414" t="s">
        <v>577</v>
      </c>
      <c r="C272" s="202"/>
      <c r="D272" s="570" t="s">
        <v>578</v>
      </c>
      <c r="E272" s="197"/>
      <c r="F272" s="707" t="s">
        <v>572</v>
      </c>
      <c r="G272" s="707" t="s">
        <v>573</v>
      </c>
      <c r="H272" s="252" t="s">
        <v>574</v>
      </c>
      <c r="I272" s="201" t="s">
        <v>575</v>
      </c>
      <c r="J272" s="202" t="s">
        <v>1587</v>
      </c>
      <c r="K272" s="203" t="s">
        <v>576</v>
      </c>
      <c r="L272" s="193"/>
    </row>
    <row r="273" spans="1:13" s="196" customFormat="1" ht="18" customHeight="1">
      <c r="A273" s="346"/>
      <c r="B273" s="201" t="s">
        <v>3431</v>
      </c>
      <c r="C273" s="202"/>
      <c r="D273" s="203" t="s">
        <v>1749</v>
      </c>
      <c r="E273" s="197"/>
      <c r="F273" s="707" t="s">
        <v>579</v>
      </c>
      <c r="G273" s="707" t="s">
        <v>580</v>
      </c>
      <c r="H273" s="252" t="s">
        <v>581</v>
      </c>
      <c r="I273" s="201" t="s">
        <v>1590</v>
      </c>
      <c r="J273" s="202" t="s">
        <v>1591</v>
      </c>
      <c r="K273" s="203" t="s">
        <v>1592</v>
      </c>
      <c r="L273" s="193"/>
    </row>
    <row r="274" spans="1:13" s="196" customFormat="1" ht="18" customHeight="1">
      <c r="A274" s="346"/>
      <c r="B274" s="201" t="s">
        <v>570</v>
      </c>
      <c r="C274" s="202"/>
      <c r="D274" s="203" t="s">
        <v>571</v>
      </c>
      <c r="E274" s="197"/>
      <c r="F274" s="707" t="s">
        <v>586</v>
      </c>
      <c r="G274" s="707" t="s">
        <v>587</v>
      </c>
      <c r="H274" s="252" t="s">
        <v>588</v>
      </c>
      <c r="I274" s="201" t="s">
        <v>589</v>
      </c>
      <c r="J274" s="202" t="s">
        <v>1593</v>
      </c>
      <c r="K274" s="203" t="s">
        <v>590</v>
      </c>
      <c r="L274" s="193"/>
    </row>
    <row r="275" spans="1:13" s="196" customFormat="1" ht="18" customHeight="1">
      <c r="A275" s="346"/>
      <c r="B275" s="414" t="s">
        <v>827</v>
      </c>
      <c r="C275" s="202"/>
      <c r="D275" s="570" t="s">
        <v>585</v>
      </c>
      <c r="E275" s="197"/>
      <c r="F275" s="707" t="s">
        <v>3432</v>
      </c>
      <c r="G275" s="707" t="s">
        <v>594</v>
      </c>
      <c r="H275" s="252" t="s">
        <v>3433</v>
      </c>
      <c r="I275" s="201" t="s">
        <v>596</v>
      </c>
      <c r="J275" s="202" t="s">
        <v>1594</v>
      </c>
      <c r="K275" s="203" t="s">
        <v>597</v>
      </c>
      <c r="L275" s="193"/>
    </row>
    <row r="276" spans="1:13" s="196" customFormat="1" ht="18" customHeight="1">
      <c r="A276" s="346"/>
      <c r="B276" s="414" t="s">
        <v>1595</v>
      </c>
      <c r="C276" s="202"/>
      <c r="D276" s="570" t="s">
        <v>1596</v>
      </c>
      <c r="E276" s="197"/>
      <c r="F276" s="707" t="s">
        <v>3434</v>
      </c>
      <c r="G276" s="707" t="s">
        <v>601</v>
      </c>
      <c r="H276" s="252" t="s">
        <v>3435</v>
      </c>
      <c r="I276" s="201" t="s">
        <v>1597</v>
      </c>
      <c r="J276" s="202" t="s">
        <v>1598</v>
      </c>
      <c r="K276" s="203" t="s">
        <v>1599</v>
      </c>
      <c r="L276" s="193"/>
    </row>
    <row r="277" spans="1:13" s="196" customFormat="1" ht="18" customHeight="1">
      <c r="A277" s="346"/>
      <c r="B277" s="414" t="s">
        <v>1600</v>
      </c>
      <c r="C277" s="202"/>
      <c r="D277" s="570" t="s">
        <v>1601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591</v>
      </c>
      <c r="C278" s="202"/>
      <c r="D278" s="570" t="s">
        <v>592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1602</v>
      </c>
      <c r="C280" s="193" t="s">
        <v>1603</v>
      </c>
      <c r="D280" s="205"/>
      <c r="E280" s="193"/>
      <c r="F280" s="193" t="s">
        <v>1604</v>
      </c>
      <c r="G280" s="206" t="s">
        <v>1605</v>
      </c>
      <c r="H280" s="196"/>
      <c r="I280" s="193" t="s">
        <v>1604</v>
      </c>
      <c r="J280" s="193" t="s">
        <v>1606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topLeftCell="A129" zoomScaleNormal="100" zoomScaleSheetLayoutView="75" workbookViewId="0">
      <selection activeCell="H2" sqref="H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16" t="s">
        <v>116</v>
      </c>
      <c r="C2" s="1216"/>
      <c r="D2" s="1216"/>
      <c r="E2" s="1216"/>
      <c r="F2" s="1216"/>
      <c r="G2" s="121"/>
      <c r="H2" s="956" t="s">
        <v>352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211" t="s">
        <v>127</v>
      </c>
      <c r="C4" s="1212"/>
      <c r="D4" s="1212"/>
      <c r="E4" s="1212"/>
      <c r="F4" s="1213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203" t="s">
        <v>353</v>
      </c>
      <c r="C6" s="1203"/>
      <c r="D6" s="1203"/>
      <c r="E6" s="1203"/>
      <c r="F6" s="1037"/>
      <c r="G6" s="145"/>
      <c r="H6" s="145"/>
    </row>
    <row r="7" spans="1:10" ht="17.45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205" t="s">
        <v>127</v>
      </c>
      <c r="C8" s="1206"/>
      <c r="D8" s="1207" t="s">
        <v>355</v>
      </c>
      <c r="E8" s="941" t="s">
        <v>308</v>
      </c>
      <c r="F8" s="941" t="s">
        <v>236</v>
      </c>
      <c r="G8" s="801"/>
      <c r="H8" s="1055"/>
    </row>
    <row r="9" spans="1:10" ht="26.25" customHeight="1">
      <c r="A9" s="805"/>
      <c r="B9" s="944" t="s">
        <v>357</v>
      </c>
      <c r="C9" s="945" t="s">
        <v>358</v>
      </c>
      <c r="D9" s="1208"/>
      <c r="E9" s="940" t="s">
        <v>145</v>
      </c>
      <c r="F9" s="940" t="s">
        <v>219</v>
      </c>
      <c r="G9" s="801"/>
      <c r="H9" s="1050" t="s">
        <v>496</v>
      </c>
      <c r="I9" s="1050" t="s">
        <v>359</v>
      </c>
      <c r="J9" s="985" t="s">
        <v>360</v>
      </c>
    </row>
    <row r="10" spans="1:10" s="14" customFormat="1" ht="19.5" hidden="1" customHeight="1">
      <c r="A10" s="805" t="s">
        <v>3436</v>
      </c>
      <c r="B10" s="855" t="s">
        <v>1745</v>
      </c>
      <c r="C10" s="854" t="s">
        <v>3437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3438</v>
      </c>
      <c r="B11" s="855" t="s">
        <v>1739</v>
      </c>
      <c r="C11" s="854" t="s">
        <v>3439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1742</v>
      </c>
      <c r="C12" s="854" t="s">
        <v>3440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3441</v>
      </c>
      <c r="B13" s="855" t="s">
        <v>1539</v>
      </c>
      <c r="C13" s="854" t="s">
        <v>3442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3443</v>
      </c>
      <c r="B14" s="855" t="s">
        <v>428</v>
      </c>
      <c r="C14" s="854" t="s">
        <v>3444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3445</v>
      </c>
      <c r="B15" s="855" t="s">
        <v>1745</v>
      </c>
      <c r="C15" s="854" t="s">
        <v>3446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3447</v>
      </c>
      <c r="B16" s="855" t="s">
        <v>1739</v>
      </c>
      <c r="C16" s="854" t="s">
        <v>3448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1742</v>
      </c>
      <c r="C17" s="854" t="s">
        <v>3449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1539</v>
      </c>
      <c r="C18" s="854" t="s">
        <v>3450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428</v>
      </c>
      <c r="C19" s="854" t="s">
        <v>2050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3451</v>
      </c>
      <c r="B20" s="856" t="s">
        <v>1739</v>
      </c>
      <c r="C20" s="854" t="s">
        <v>3452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3453</v>
      </c>
      <c r="B21" s="856" t="s">
        <v>1742</v>
      </c>
      <c r="C21" s="854" t="s">
        <v>3454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3455</v>
      </c>
      <c r="B22" s="857" t="s">
        <v>1745</v>
      </c>
      <c r="C22" s="854" t="s">
        <v>3456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3457</v>
      </c>
      <c r="B23" s="857" t="s">
        <v>1742</v>
      </c>
      <c r="C23" s="854" t="s">
        <v>3458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3459</v>
      </c>
      <c r="B24" s="857" t="s">
        <v>1539</v>
      </c>
      <c r="C24" s="854" t="s">
        <v>3460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3461</v>
      </c>
      <c r="B25" s="856" t="s">
        <v>428</v>
      </c>
      <c r="C25" s="854" t="s">
        <v>3462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3453</v>
      </c>
      <c r="B26" s="856" t="s">
        <v>1739</v>
      </c>
      <c r="C26" s="854" t="s">
        <v>3463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3464</v>
      </c>
      <c r="B27" s="857" t="s">
        <v>1745</v>
      </c>
      <c r="C27" s="854" t="s">
        <v>3465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3459</v>
      </c>
      <c r="B28" s="857" t="s">
        <v>1742</v>
      </c>
      <c r="C28" s="854" t="s">
        <v>3466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3467</v>
      </c>
      <c r="B29" s="857" t="s">
        <v>1739</v>
      </c>
      <c r="C29" s="854" t="s">
        <v>3468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2178</v>
      </c>
      <c r="B30" s="857" t="s">
        <v>1539</v>
      </c>
      <c r="C30" s="854" t="s">
        <v>3469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3470</v>
      </c>
      <c r="B31" s="937" t="s">
        <v>1742</v>
      </c>
      <c r="C31" s="937" t="s">
        <v>3471</v>
      </c>
      <c r="D31" s="802">
        <v>45364</v>
      </c>
      <c r="E31" s="802">
        <f t="shared" si="28"/>
        <v>45367</v>
      </c>
      <c r="F31" s="864" t="s">
        <v>391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1745</v>
      </c>
      <c r="B32" s="864" t="s">
        <v>391</v>
      </c>
      <c r="C32" s="937" t="s">
        <v>3472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3473</v>
      </c>
      <c r="B33" s="937" t="s">
        <v>428</v>
      </c>
      <c r="C33" s="937" t="s">
        <v>1738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1739</v>
      </c>
      <c r="C34" s="954" t="s">
        <v>1740</v>
      </c>
      <c r="D34" s="955">
        <v>45388</v>
      </c>
      <c r="E34" s="802">
        <f t="shared" si="28"/>
        <v>45391</v>
      </c>
      <c r="F34" s="880" t="s">
        <v>391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1539</v>
      </c>
      <c r="B35" s="880" t="s">
        <v>391</v>
      </c>
      <c r="C35" s="954" t="s">
        <v>1741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1742</v>
      </c>
      <c r="C36" s="954" t="s">
        <v>1743</v>
      </c>
      <c r="D36" s="955">
        <v>45402</v>
      </c>
      <c r="E36" s="802">
        <f t="shared" ref="E36" si="31">D36+3</f>
        <v>45405</v>
      </c>
      <c r="F36" s="880" t="s">
        <v>391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1745</v>
      </c>
      <c r="B37" s="1025" t="s">
        <v>1539</v>
      </c>
      <c r="C37" s="954" t="s">
        <v>1746</v>
      </c>
      <c r="D37" s="955">
        <v>45399</v>
      </c>
      <c r="E37" s="880" t="s">
        <v>391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1539</v>
      </c>
      <c r="B38" s="1025" t="s">
        <v>1745</v>
      </c>
      <c r="C38" s="954" t="s">
        <v>3474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428</v>
      </c>
      <c r="C39" s="954" t="s">
        <v>3475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1739</v>
      </c>
      <c r="C40" s="954" t="s">
        <v>3476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391</v>
      </c>
      <c r="C41" s="954" t="s">
        <v>3477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1745</v>
      </c>
      <c r="B42" s="954" t="s">
        <v>1539</v>
      </c>
      <c r="C42" s="954" t="s">
        <v>3478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3479</v>
      </c>
      <c r="B43" s="1039" t="s">
        <v>391</v>
      </c>
      <c r="C43" s="954" t="s">
        <v>3480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428</v>
      </c>
      <c r="B44" s="954" t="s">
        <v>1745</v>
      </c>
      <c r="C44" s="954" t="s">
        <v>3481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3482</v>
      </c>
      <c r="B45" s="1039" t="s">
        <v>391</v>
      </c>
      <c r="C45" s="954" t="s">
        <v>3483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1742</v>
      </c>
      <c r="C46" s="954" t="s">
        <v>3484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1539</v>
      </c>
      <c r="C47" s="954" t="s">
        <v>3485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428</v>
      </c>
      <c r="C48" s="954" t="s">
        <v>3486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3487</v>
      </c>
      <c r="B49" s="954" t="s">
        <v>1742</v>
      </c>
      <c r="C49" s="954" t="s">
        <v>3488</v>
      </c>
      <c r="D49" s="880" t="s">
        <v>391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1745</v>
      </c>
      <c r="C50" s="954" t="s">
        <v>3489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1739</v>
      </c>
      <c r="C51" s="954" t="s">
        <v>3490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1539</v>
      </c>
      <c r="C52" s="954" t="s">
        <v>3491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428</v>
      </c>
      <c r="B53" s="954" t="s">
        <v>1742</v>
      </c>
      <c r="C53" s="954" t="s">
        <v>3492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1742</v>
      </c>
      <c r="B54" s="954" t="s">
        <v>428</v>
      </c>
      <c r="C54" s="954" t="s">
        <v>3493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1745</v>
      </c>
      <c r="C55" s="954" t="s">
        <v>3494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1739</v>
      </c>
      <c r="C56" s="954" t="s">
        <v>3495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1539</v>
      </c>
      <c r="C57" s="954" t="s">
        <v>3496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1742</v>
      </c>
      <c r="C58" s="954" t="s">
        <v>3497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428</v>
      </c>
      <c r="C59" s="954" t="s">
        <v>3498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1745</v>
      </c>
      <c r="C60" s="954" t="s">
        <v>3499</v>
      </c>
      <c r="D60" s="880" t="s">
        <v>391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3500</v>
      </c>
      <c r="B61" s="954" t="s">
        <v>2090</v>
      </c>
      <c r="C61" s="954" t="s">
        <v>3501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1539</v>
      </c>
      <c r="B62" s="954" t="s">
        <v>2954</v>
      </c>
      <c r="C62" s="954" t="s">
        <v>3502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1742</v>
      </c>
      <c r="B63" s="954" t="s">
        <v>428</v>
      </c>
      <c r="C63" s="954" t="s">
        <v>3503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428</v>
      </c>
      <c r="B64" s="954" t="s">
        <v>1742</v>
      </c>
      <c r="C64" s="954" t="s">
        <v>3504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1745</v>
      </c>
      <c r="C65" s="954" t="s">
        <v>3505</v>
      </c>
      <c r="D65" s="880" t="s">
        <v>391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2090</v>
      </c>
      <c r="B66" s="954" t="s">
        <v>375</v>
      </c>
      <c r="C66" s="954" t="s">
        <v>3506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2954</v>
      </c>
      <c r="B67" s="954" t="s">
        <v>3507</v>
      </c>
      <c r="C67" s="954" t="s">
        <v>3508</v>
      </c>
      <c r="D67" s="955">
        <v>45617</v>
      </c>
      <c r="E67" s="880" t="s">
        <v>391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3509</v>
      </c>
      <c r="B68" s="954" t="s">
        <v>2090</v>
      </c>
      <c r="C68" s="954" t="s">
        <v>3510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3511</v>
      </c>
      <c r="B69" s="954" t="s">
        <v>1798</v>
      </c>
      <c r="C69" s="954" t="s">
        <v>3512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1745</v>
      </c>
      <c r="B70" s="954" t="s">
        <v>3513</v>
      </c>
      <c r="C70" s="954" t="s">
        <v>3514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375</v>
      </c>
      <c r="C71" s="954" t="s">
        <v>3515</v>
      </c>
      <c r="D71" s="955">
        <v>45645</v>
      </c>
      <c r="E71" s="880" t="s">
        <v>391</v>
      </c>
      <c r="F71" s="880" t="s">
        <v>391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3507</v>
      </c>
      <c r="B72" s="954" t="s">
        <v>688</v>
      </c>
      <c r="C72" s="954" t="s">
        <v>3516</v>
      </c>
      <c r="D72" s="880" t="s">
        <v>391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2090</v>
      </c>
      <c r="B73" s="1025" t="s">
        <v>415</v>
      </c>
      <c r="C73" s="954" t="s">
        <v>3517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2090</v>
      </c>
      <c r="C74" s="954" t="s">
        <v>3518</v>
      </c>
      <c r="D74" s="955">
        <v>45668</v>
      </c>
      <c r="E74" s="880" t="s">
        <v>391</v>
      </c>
      <c r="F74" s="880" t="s">
        <v>391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1798</v>
      </c>
      <c r="C75" s="954" t="s">
        <v>3519</v>
      </c>
      <c r="D75" s="955">
        <v>45675</v>
      </c>
      <c r="E75" s="802">
        <f t="shared" ref="E75" si="60">D75+3</f>
        <v>45678</v>
      </c>
      <c r="F75" s="880" t="s">
        <v>391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2954</v>
      </c>
      <c r="C76" s="954" t="s">
        <v>3520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3521</v>
      </c>
      <c r="B77" s="954" t="s">
        <v>375</v>
      </c>
      <c r="C77" s="954" t="s">
        <v>3522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375</v>
      </c>
      <c r="B78" s="954" t="s">
        <v>2864</v>
      </c>
      <c r="C78" s="954" t="s">
        <v>3523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2090</v>
      </c>
      <c r="B79" s="1025" t="s">
        <v>415</v>
      </c>
      <c r="C79" s="954" t="s">
        <v>3524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2954</v>
      </c>
      <c r="C80" s="954" t="s">
        <v>3525</v>
      </c>
      <c r="D80" s="972" t="s">
        <v>391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1798</v>
      </c>
      <c r="C81" s="954" t="s">
        <v>3526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375</v>
      </c>
      <c r="B82" s="954" t="s">
        <v>375</v>
      </c>
      <c r="C82" s="954" t="s">
        <v>3527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3528</v>
      </c>
      <c r="B83" s="954" t="s">
        <v>2864</v>
      </c>
      <c r="C83" s="954" t="s">
        <v>3529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415</v>
      </c>
      <c r="C84" s="954" t="s">
        <v>3530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2954</v>
      </c>
      <c r="C85" s="954" t="s">
        <v>3531</v>
      </c>
      <c r="D85" s="955">
        <v>45741</v>
      </c>
      <c r="E85" s="972" t="s">
        <v>391</v>
      </c>
      <c r="F85" s="972" t="s">
        <v>391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1798</v>
      </c>
      <c r="C86" s="954" t="s">
        <v>3532</v>
      </c>
      <c r="D86" s="955">
        <v>45756</v>
      </c>
      <c r="E86" s="758">
        <f t="shared" ref="E86:E90" si="67">D86+4</f>
        <v>45760</v>
      </c>
      <c r="F86" s="972" t="s">
        <v>391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3533</v>
      </c>
      <c r="B87" s="954" t="s">
        <v>375</v>
      </c>
      <c r="C87" s="954" t="s">
        <v>3534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415</v>
      </c>
      <c r="C88" s="954" t="s">
        <v>3535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3536</v>
      </c>
      <c r="B89" s="954" t="s">
        <v>2864</v>
      </c>
      <c r="C89" s="954" t="s">
        <v>3537</v>
      </c>
      <c r="D89" s="955">
        <v>45780</v>
      </c>
      <c r="E89" s="972" t="s">
        <v>391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688</v>
      </c>
      <c r="C90" s="954" t="s">
        <v>3538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2954</v>
      </c>
      <c r="C91" s="954" t="s">
        <v>3539</v>
      </c>
      <c r="D91" s="955">
        <v>45782</v>
      </c>
      <c r="E91" s="758">
        <f t="shared" ref="E91" si="70">D91+4</f>
        <v>45786</v>
      </c>
      <c r="F91" s="972" t="s">
        <v>391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1798</v>
      </c>
      <c r="C92" s="954" t="s">
        <v>3540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375</v>
      </c>
      <c r="B93" s="1025" t="s">
        <v>415</v>
      </c>
      <c r="C93" s="954" t="s">
        <v>3541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2371</v>
      </c>
      <c r="B94" s="954" t="s">
        <v>375</v>
      </c>
      <c r="C94" s="954" t="s">
        <v>3542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688</v>
      </c>
      <c r="C95" s="954" t="s">
        <v>3543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415</v>
      </c>
      <c r="C96" s="954" t="s">
        <v>3544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2954</v>
      </c>
      <c r="B97" s="954" t="s">
        <v>2567</v>
      </c>
      <c r="C97" s="954" t="s">
        <v>3545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2954</v>
      </c>
      <c r="C98" s="954" t="s">
        <v>3546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1798</v>
      </c>
      <c r="C99" s="954" t="s">
        <v>3547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375</v>
      </c>
      <c r="C100" s="954" t="s">
        <v>3548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688</v>
      </c>
      <c r="B101" s="1025" t="s">
        <v>415</v>
      </c>
      <c r="C101" s="954" t="s">
        <v>3549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688</v>
      </c>
      <c r="C102" s="954" t="s">
        <v>3550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2954</v>
      </c>
      <c r="B103" s="954" t="s">
        <v>2567</v>
      </c>
      <c r="C103" s="954" t="s">
        <v>3551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1798</v>
      </c>
      <c r="B104" s="1025" t="s">
        <v>415</v>
      </c>
      <c r="C104" s="954" t="s">
        <v>3552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1798</v>
      </c>
      <c r="C105" s="954" t="s">
        <v>3553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375</v>
      </c>
      <c r="C106" s="954" t="s">
        <v>3554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688</v>
      </c>
      <c r="C107" s="954" t="s">
        <v>3555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3556</v>
      </c>
      <c r="B108" s="954" t="s">
        <v>3288</v>
      </c>
      <c r="C108" s="954" t="s">
        <v>3557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3558</v>
      </c>
      <c r="B109" s="954" t="s">
        <v>1842</v>
      </c>
      <c r="C109" s="954" t="s">
        <v>3559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1798</v>
      </c>
      <c r="C110" s="954" t="s">
        <v>3560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375</v>
      </c>
      <c r="B111" s="1025" t="s">
        <v>415</v>
      </c>
      <c r="C111" s="954" t="s">
        <v>3561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375</v>
      </c>
      <c r="C112" s="954" t="s">
        <v>3562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1842</v>
      </c>
      <c r="B113" s="954" t="s">
        <v>688</v>
      </c>
      <c r="C113" s="954" t="s">
        <v>3563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3564</v>
      </c>
      <c r="B114" s="954" t="s">
        <v>3288</v>
      </c>
      <c r="C114" s="954" t="s">
        <v>3565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I114:J125" si="82">WEEKNUM(I114)</f>
        <v>41</v>
      </c>
      <c r="L114" s="1084"/>
    </row>
    <row r="115" spans="1:12" s="14" customFormat="1" ht="19.5" hidden="1" customHeight="1">
      <c r="A115" s="805" t="s">
        <v>1842</v>
      </c>
      <c r="B115" s="1125" t="s">
        <v>1842</v>
      </c>
      <c r="C115" s="954" t="s">
        <v>3566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hidden="1" customHeight="1">
      <c r="A116" s="805" t="s">
        <v>1798</v>
      </c>
      <c r="B116" s="1025" t="s">
        <v>415</v>
      </c>
      <c r="C116" s="954" t="s">
        <v>3567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customHeight="1">
      <c r="A117" s="805" t="s">
        <v>375</v>
      </c>
      <c r="B117" s="954" t="s">
        <v>1798</v>
      </c>
      <c r="C117" s="954" t="s">
        <v>3568</v>
      </c>
      <c r="D117" s="955">
        <v>45965</v>
      </c>
      <c r="E117" s="758">
        <f t="shared" si="83"/>
        <v>45969</v>
      </c>
      <c r="F117" s="972" t="s">
        <v>391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customHeight="1">
      <c r="A118" s="805"/>
      <c r="B118" s="954" t="s">
        <v>375</v>
      </c>
      <c r="C118" s="954" t="s">
        <v>3569</v>
      </c>
      <c r="D118" s="955">
        <v>45968</v>
      </c>
      <c r="E118" s="972" t="s">
        <v>391</v>
      </c>
      <c r="F118" s="758"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customHeight="1">
      <c r="A119" s="805" t="s">
        <v>688</v>
      </c>
      <c r="B119" s="954" t="s">
        <v>3570</v>
      </c>
      <c r="C119" s="954" t="s">
        <v>3571</v>
      </c>
      <c r="D119" s="955">
        <v>45975</v>
      </c>
      <c r="E119" s="758">
        <f>D119+3</f>
        <v>45978</v>
      </c>
      <c r="F119" s="758">
        <f>E119+2</f>
        <v>45980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customHeight="1">
      <c r="A120" s="805" t="s">
        <v>3572</v>
      </c>
      <c r="B120" s="1182" t="s">
        <v>730</v>
      </c>
      <c r="C120" s="954" t="s">
        <v>3573</v>
      </c>
      <c r="D120" s="955">
        <v>45979</v>
      </c>
      <c r="E120" s="758">
        <f t="shared" si="83"/>
        <v>45983</v>
      </c>
      <c r="F120" s="758">
        <f>E120+4</f>
        <v>45987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customHeight="1">
      <c r="A121" s="805" t="s">
        <v>1842</v>
      </c>
      <c r="B121" s="1125" t="s">
        <v>2864</v>
      </c>
      <c r="C121" s="954" t="s">
        <v>3574</v>
      </c>
      <c r="D121" s="955">
        <v>45985</v>
      </c>
      <c r="E121" s="758">
        <f t="shared" ref="E121" si="85">D121+4</f>
        <v>45989</v>
      </c>
      <c r="F121" s="758">
        <f>E121+4</f>
        <v>45993</v>
      </c>
      <c r="G121" s="801"/>
      <c r="H121" s="758">
        <f t="shared" ref="H121:I129" si="86">H120+7</f>
        <v>45986</v>
      </c>
      <c r="I121" s="758">
        <f t="shared" si="86"/>
        <v>45987</v>
      </c>
      <c r="J121" s="332">
        <f t="shared" si="82"/>
        <v>48</v>
      </c>
      <c r="L121" s="13"/>
    </row>
    <row r="122" spans="1:12" s="14" customFormat="1" ht="19.5" customHeight="1">
      <c r="A122" s="805"/>
      <c r="B122" s="1125" t="s">
        <v>1798</v>
      </c>
      <c r="C122" s="954" t="s">
        <v>3575</v>
      </c>
      <c r="D122" s="955">
        <v>45993</v>
      </c>
      <c r="E122" s="758">
        <f t="shared" ref="E122:E125" si="87">D122+4</f>
        <v>45997</v>
      </c>
      <c r="F122" s="758">
        <f>E122+4</f>
        <v>46001</v>
      </c>
      <c r="G122" s="801"/>
      <c r="H122" s="758">
        <f t="shared" si="86"/>
        <v>45993</v>
      </c>
      <c r="I122" s="758">
        <f t="shared" si="86"/>
        <v>45994</v>
      </c>
      <c r="J122" s="332">
        <f t="shared" si="82"/>
        <v>49</v>
      </c>
      <c r="L122" s="13"/>
    </row>
    <row r="123" spans="1:12" s="14" customFormat="1" ht="19.5" customHeight="1">
      <c r="A123" s="805"/>
      <c r="B123" s="1125" t="s">
        <v>3576</v>
      </c>
      <c r="C123" s="954" t="s">
        <v>3577</v>
      </c>
      <c r="D123" s="955">
        <v>46000</v>
      </c>
      <c r="E123" s="758">
        <f t="shared" si="87"/>
        <v>46004</v>
      </c>
      <c r="F123" s="758">
        <f>E123+4</f>
        <v>46008</v>
      </c>
      <c r="G123" s="801"/>
      <c r="H123" s="758">
        <f t="shared" si="86"/>
        <v>46000</v>
      </c>
      <c r="I123" s="758">
        <f t="shared" si="86"/>
        <v>46001</v>
      </c>
      <c r="J123" s="332">
        <f t="shared" si="82"/>
        <v>50</v>
      </c>
      <c r="L123" s="13"/>
    </row>
    <row r="124" spans="1:12" s="14" customFormat="1" ht="19.5" customHeight="1">
      <c r="A124" s="805" t="s">
        <v>3578</v>
      </c>
      <c r="B124" s="1125" t="s">
        <v>3579</v>
      </c>
      <c r="C124" s="954" t="s">
        <v>3580</v>
      </c>
      <c r="D124" s="955">
        <v>46007</v>
      </c>
      <c r="E124" s="758">
        <f t="shared" si="87"/>
        <v>46011</v>
      </c>
      <c r="F124" s="758">
        <f>E124+4</f>
        <v>46015</v>
      </c>
      <c r="G124" s="801"/>
      <c r="H124" s="758">
        <f t="shared" si="86"/>
        <v>46007</v>
      </c>
      <c r="I124" s="758">
        <f t="shared" si="86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3581</v>
      </c>
      <c r="B125" s="1125" t="s">
        <v>3582</v>
      </c>
      <c r="C125" s="954" t="s">
        <v>3583</v>
      </c>
      <c r="D125" s="955">
        <v>46014</v>
      </c>
      <c r="E125" s="758">
        <f t="shared" si="87"/>
        <v>46018</v>
      </c>
      <c r="F125" s="758">
        <f t="shared" ref="F125:F128" si="88">E125+4</f>
        <v>46022</v>
      </c>
      <c r="G125" s="801"/>
      <c r="H125" s="758">
        <f t="shared" si="86"/>
        <v>46014</v>
      </c>
      <c r="I125" s="758">
        <f t="shared" si="86"/>
        <v>46015</v>
      </c>
      <c r="J125" s="332">
        <f t="shared" si="82"/>
        <v>52</v>
      </c>
      <c r="L125" s="13"/>
    </row>
    <row r="126" spans="1:12" s="14" customFormat="1" ht="19.5" customHeight="1">
      <c r="A126" s="805" t="s">
        <v>1859</v>
      </c>
      <c r="B126" s="1125" t="s">
        <v>2886</v>
      </c>
      <c r="C126" s="954" t="s">
        <v>3584</v>
      </c>
      <c r="D126" s="955">
        <v>46021</v>
      </c>
      <c r="E126" s="758">
        <f t="shared" ref="E126" si="89">D126+4</f>
        <v>46025</v>
      </c>
      <c r="F126" s="758">
        <f t="shared" si="88"/>
        <v>46029</v>
      </c>
      <c r="G126" s="801"/>
      <c r="H126" s="758">
        <f t="shared" si="86"/>
        <v>46021</v>
      </c>
      <c r="I126" s="758">
        <f t="shared" si="86"/>
        <v>46022</v>
      </c>
      <c r="J126" s="332">
        <f t="shared" ref="J126" si="90">WEEKNUM(I126)</f>
        <v>53</v>
      </c>
      <c r="L126" s="13"/>
    </row>
    <row r="127" spans="1:12" s="14" customFormat="1" ht="19.5" customHeight="1">
      <c r="A127" s="805"/>
      <c r="B127" s="1125" t="s">
        <v>2901</v>
      </c>
      <c r="C127" s="954" t="s">
        <v>3585</v>
      </c>
      <c r="D127" s="955">
        <v>46028</v>
      </c>
      <c r="E127" s="758">
        <f t="shared" ref="E127:E128" si="91">D127+4</f>
        <v>46032</v>
      </c>
      <c r="F127" s="758">
        <f t="shared" si="88"/>
        <v>46036</v>
      </c>
      <c r="G127" s="801"/>
      <c r="H127" s="758">
        <f t="shared" si="86"/>
        <v>46028</v>
      </c>
      <c r="I127" s="758">
        <f t="shared" si="86"/>
        <v>46029</v>
      </c>
      <c r="J127" s="332">
        <f t="shared" ref="J127:J128" si="92">WEEKNUM(I127)</f>
        <v>2</v>
      </c>
      <c r="L127" s="13"/>
    </row>
    <row r="128" spans="1:12" s="14" customFormat="1" ht="19.5" customHeight="1">
      <c r="A128" s="805"/>
      <c r="B128" s="1125" t="s">
        <v>3576</v>
      </c>
      <c r="C128" s="954" t="s">
        <v>3586</v>
      </c>
      <c r="D128" s="955">
        <v>46035</v>
      </c>
      <c r="E128" s="758">
        <f t="shared" si="91"/>
        <v>46039</v>
      </c>
      <c r="F128" s="758">
        <f t="shared" si="88"/>
        <v>46043</v>
      </c>
      <c r="G128" s="801"/>
      <c r="H128" s="758">
        <f t="shared" si="86"/>
        <v>46035</v>
      </c>
      <c r="I128" s="758">
        <f t="shared" si="86"/>
        <v>46036</v>
      </c>
      <c r="J128" s="332">
        <f t="shared" si="92"/>
        <v>3</v>
      </c>
      <c r="L128" s="13"/>
    </row>
    <row r="129" spans="1:19" s="14" customFormat="1" ht="19.5" customHeight="1">
      <c r="A129" s="805"/>
      <c r="B129" s="1125" t="s">
        <v>3587</v>
      </c>
      <c r="C129" s="954" t="s">
        <v>3588</v>
      </c>
      <c r="D129" s="955">
        <v>46042</v>
      </c>
      <c r="E129" s="758">
        <f t="shared" ref="E129" si="93">D129+4</f>
        <v>46046</v>
      </c>
      <c r="F129" s="758">
        <f t="shared" ref="F129" si="94">E129+4</f>
        <v>46050</v>
      </c>
      <c r="G129" s="801"/>
      <c r="H129" s="758">
        <f t="shared" si="86"/>
        <v>46042</v>
      </c>
      <c r="I129" s="758">
        <f t="shared" si="86"/>
        <v>46043</v>
      </c>
      <c r="J129" s="332">
        <f t="shared" ref="J129" si="95">WEEKNUM(I129)</f>
        <v>4</v>
      </c>
      <c r="L129" s="13"/>
    </row>
    <row r="130" spans="1:19" ht="19.5" customHeight="1">
      <c r="B130" s="1106" t="s">
        <v>553</v>
      </c>
      <c r="C130" s="678"/>
      <c r="D130" s="678"/>
      <c r="E130" s="678"/>
      <c r="F130" s="678"/>
      <c r="G130" s="678"/>
      <c r="H130" s="678"/>
      <c r="I130" s="407"/>
      <c r="J130" s="490"/>
      <c r="K130" s="149"/>
      <c r="L130" s="14"/>
    </row>
    <row r="131" spans="1:19" s="14" customFormat="1" ht="19.5" customHeight="1">
      <c r="A131" s="805"/>
      <c r="B131" s="808"/>
      <c r="C131" s="808"/>
      <c r="D131" s="764"/>
      <c r="E131" s="801"/>
      <c r="F131" s="801"/>
      <c r="G131" s="801"/>
      <c r="H131" s="764"/>
      <c r="I131" s="801"/>
      <c r="J131" s="801"/>
      <c r="L131" s="13"/>
    </row>
    <row r="132" spans="1:19" s="149" customFormat="1" ht="15.75" customHeight="1">
      <c r="A132" s="1033"/>
      <c r="B132" s="1203"/>
      <c r="C132" s="1203"/>
      <c r="D132" s="1203"/>
      <c r="E132" s="1037"/>
      <c r="F132" s="1037"/>
      <c r="G132" s="1037"/>
      <c r="H132" s="1037"/>
      <c r="I132" s="1037"/>
      <c r="J132" s="217"/>
      <c r="K132" s="217"/>
      <c r="L132" s="217"/>
    </row>
    <row r="133" spans="1:19" ht="13.9">
      <c r="A133" s="327"/>
      <c r="H133" s="9"/>
      <c r="I133" s="9"/>
      <c r="J133" s="423"/>
      <c r="K133" s="423"/>
      <c r="L133" s="424"/>
    </row>
    <row r="134" spans="1:19" ht="34.5" hidden="1" customHeight="1">
      <c r="A134" s="327"/>
      <c r="B134" s="1205" t="s">
        <v>127</v>
      </c>
      <c r="C134" s="1206"/>
      <c r="D134" s="1207" t="s">
        <v>355</v>
      </c>
      <c r="E134" s="941" t="s">
        <v>311</v>
      </c>
      <c r="F134" s="941" t="s">
        <v>289</v>
      </c>
      <c r="G134" s="941" t="s">
        <v>3589</v>
      </c>
      <c r="H134" s="941" t="s">
        <v>3590</v>
      </c>
      <c r="I134" s="944" t="s">
        <v>247</v>
      </c>
      <c r="K134" s="1055"/>
      <c r="L134"/>
      <c r="M134" s="18"/>
      <c r="P134" s="345"/>
      <c r="S134" s="18"/>
    </row>
    <row r="135" spans="1:19" ht="27" hidden="1" customHeight="1">
      <c r="A135" s="327"/>
      <c r="B135" s="944" t="s">
        <v>357</v>
      </c>
      <c r="C135" s="945" t="s">
        <v>358</v>
      </c>
      <c r="D135" s="1208"/>
      <c r="E135" s="940" t="s">
        <v>282</v>
      </c>
      <c r="F135" s="940" t="s">
        <v>269</v>
      </c>
      <c r="G135" s="940" t="s">
        <v>184</v>
      </c>
      <c r="H135" s="940" t="s">
        <v>172</v>
      </c>
      <c r="I135" s="940" t="s">
        <v>209</v>
      </c>
      <c r="K135" s="1050" t="s">
        <v>359</v>
      </c>
      <c r="L135"/>
      <c r="M135" s="18"/>
      <c r="P135" s="345"/>
      <c r="S135" s="18"/>
    </row>
    <row r="136" spans="1:19" ht="19.5" hidden="1" customHeight="1">
      <c r="A136" s="805"/>
      <c r="B136" s="954" t="s">
        <v>1539</v>
      </c>
      <c r="C136" s="954" t="s">
        <v>3591</v>
      </c>
      <c r="D136" s="955">
        <v>45482</v>
      </c>
      <c r="E136" s="802">
        <f t="shared" ref="E136:E138" si="96">D136+1</f>
        <v>45483</v>
      </c>
      <c r="F136" s="802">
        <f t="shared" ref="F136:F138" si="97">D136+7</f>
        <v>45489</v>
      </c>
      <c r="G136" s="802">
        <f t="shared" ref="G136" si="98">D136+9</f>
        <v>45491</v>
      </c>
      <c r="H136" s="880" t="s">
        <v>391</v>
      </c>
      <c r="I136" s="880" t="s">
        <v>391</v>
      </c>
      <c r="J136" s="802">
        <f t="shared" ref="J136" si="99">D136+19</f>
        <v>45501</v>
      </c>
      <c r="L136" s="758" t="e">
        <f>+#REF!+7</f>
        <v>#REF!</v>
      </c>
    </row>
    <row r="137" spans="1:19" ht="19.5" hidden="1" customHeight="1">
      <c r="A137" s="805"/>
      <c r="B137" s="954" t="s">
        <v>428</v>
      </c>
      <c r="C137" s="954" t="s">
        <v>3592</v>
      </c>
      <c r="D137" s="955">
        <v>45497</v>
      </c>
      <c r="E137" s="802">
        <f t="shared" si="96"/>
        <v>45498</v>
      </c>
      <c r="F137" s="802">
        <f t="shared" si="97"/>
        <v>45504</v>
      </c>
      <c r="G137" s="802">
        <f t="shared" ref="G137" si="100">D137+9</f>
        <v>45506</v>
      </c>
      <c r="H137" s="880" t="s">
        <v>391</v>
      </c>
      <c r="I137" s="880" t="s">
        <v>391</v>
      </c>
      <c r="J137" s="802">
        <f t="shared" ref="J137:J138" si="101">D137+19</f>
        <v>45516</v>
      </c>
      <c r="L137" s="758" t="e">
        <f t="shared" ref="K137:L169" si="102">+L136+7</f>
        <v>#REF!</v>
      </c>
    </row>
    <row r="138" spans="1:19" ht="19.5" hidden="1" customHeight="1">
      <c r="A138" s="805" t="s">
        <v>1745</v>
      </c>
      <c r="B138" s="954" t="s">
        <v>1742</v>
      </c>
      <c r="C138" s="954" t="s">
        <v>3593</v>
      </c>
      <c r="D138" s="955">
        <v>45498</v>
      </c>
      <c r="E138" s="802">
        <f t="shared" si="96"/>
        <v>45499</v>
      </c>
      <c r="F138" s="802">
        <f t="shared" si="97"/>
        <v>45505</v>
      </c>
      <c r="G138" s="880" t="s">
        <v>391</v>
      </c>
      <c r="H138" s="880" t="s">
        <v>391</v>
      </c>
      <c r="I138" s="880" t="s">
        <v>391</v>
      </c>
      <c r="J138" s="802">
        <f t="shared" si="101"/>
        <v>45517</v>
      </c>
      <c r="L138" s="758" t="e">
        <f t="shared" si="102"/>
        <v>#REF!</v>
      </c>
    </row>
    <row r="139" spans="1:19" ht="19.5" hidden="1" customHeight="1">
      <c r="A139" s="805"/>
      <c r="B139" s="954" t="s">
        <v>1745</v>
      </c>
      <c r="C139" s="954" t="s">
        <v>3594</v>
      </c>
      <c r="D139" s="955">
        <v>45504</v>
      </c>
      <c r="E139" s="802">
        <f t="shared" ref="E139:E142" si="103">D139+1</f>
        <v>45505</v>
      </c>
      <c r="F139" s="802">
        <f t="shared" ref="F139:F142" si="104">D139+7</f>
        <v>45511</v>
      </c>
      <c r="G139" s="802">
        <f t="shared" ref="G139:G142" si="105">D139+9</f>
        <v>45513</v>
      </c>
      <c r="H139" s="880" t="s">
        <v>391</v>
      </c>
      <c r="I139" s="880" t="s">
        <v>391</v>
      </c>
      <c r="J139" s="802">
        <f t="shared" ref="J139:J142" si="106">D139+19</f>
        <v>45523</v>
      </c>
      <c r="L139" s="758" t="e">
        <f t="shared" si="102"/>
        <v>#REF!</v>
      </c>
    </row>
    <row r="140" spans="1:19" ht="19.5" hidden="1" customHeight="1">
      <c r="A140" s="805"/>
      <c r="B140" s="954" t="s">
        <v>1739</v>
      </c>
      <c r="C140" s="954" t="s">
        <v>3595</v>
      </c>
      <c r="D140" s="955">
        <v>45507</v>
      </c>
      <c r="E140" s="758">
        <f t="shared" si="103"/>
        <v>45508</v>
      </c>
      <c r="F140" s="758">
        <f t="shared" si="104"/>
        <v>45514</v>
      </c>
      <c r="G140" s="758">
        <f t="shared" si="105"/>
        <v>45516</v>
      </c>
      <c r="H140" s="880" t="s">
        <v>391</v>
      </c>
      <c r="I140" s="880" t="s">
        <v>391</v>
      </c>
      <c r="J140" s="802">
        <f t="shared" si="106"/>
        <v>45526</v>
      </c>
      <c r="L140" s="758" t="e">
        <f t="shared" si="102"/>
        <v>#REF!</v>
      </c>
    </row>
    <row r="141" spans="1:19" ht="19.5" hidden="1" customHeight="1">
      <c r="A141" s="805"/>
      <c r="B141" s="954" t="s">
        <v>1539</v>
      </c>
      <c r="C141" s="954" t="s">
        <v>3596</v>
      </c>
      <c r="D141" s="955">
        <v>45514</v>
      </c>
      <c r="E141" s="758">
        <f t="shared" si="103"/>
        <v>45515</v>
      </c>
      <c r="F141" s="758">
        <f t="shared" si="104"/>
        <v>45521</v>
      </c>
      <c r="G141" s="758">
        <f t="shared" si="105"/>
        <v>45523</v>
      </c>
      <c r="H141" s="880" t="s">
        <v>391</v>
      </c>
      <c r="I141" s="880" t="s">
        <v>391</v>
      </c>
      <c r="J141" s="802">
        <f t="shared" si="106"/>
        <v>45533</v>
      </c>
      <c r="L141" s="758" t="e">
        <f t="shared" si="102"/>
        <v>#REF!</v>
      </c>
    </row>
    <row r="142" spans="1:19" ht="19.5" hidden="1" customHeight="1">
      <c r="A142" s="805" t="s">
        <v>428</v>
      </c>
      <c r="B142" s="954" t="s">
        <v>1742</v>
      </c>
      <c r="C142" s="954" t="s">
        <v>3597</v>
      </c>
      <c r="D142" s="955">
        <v>45522</v>
      </c>
      <c r="E142" s="758">
        <f t="shared" si="103"/>
        <v>45523</v>
      </c>
      <c r="F142" s="758">
        <f t="shared" si="104"/>
        <v>45529</v>
      </c>
      <c r="G142" s="758">
        <f t="shared" si="105"/>
        <v>45531</v>
      </c>
      <c r="H142" s="880" t="s">
        <v>391</v>
      </c>
      <c r="I142" s="880" t="s">
        <v>391</v>
      </c>
      <c r="J142" s="802">
        <f t="shared" si="106"/>
        <v>45541</v>
      </c>
      <c r="L142" s="758" t="e">
        <f t="shared" si="102"/>
        <v>#REF!</v>
      </c>
    </row>
    <row r="143" spans="1:19" ht="19.5" hidden="1" customHeight="1">
      <c r="A143" s="805" t="s">
        <v>1742</v>
      </c>
      <c r="B143" s="954" t="s">
        <v>428</v>
      </c>
      <c r="C143" s="954" t="s">
        <v>3598</v>
      </c>
      <c r="D143" s="955">
        <v>45529</v>
      </c>
      <c r="E143" s="758">
        <f t="shared" ref="E143:E147" si="107">D143+1</f>
        <v>45530</v>
      </c>
      <c r="F143" s="758">
        <f t="shared" ref="F143:F147" si="108">D143+7</f>
        <v>45536</v>
      </c>
      <c r="G143" s="758">
        <f t="shared" ref="G143:G147" si="109">D143+9</f>
        <v>45538</v>
      </c>
      <c r="H143" s="880" t="s">
        <v>391</v>
      </c>
      <c r="I143" s="880" t="s">
        <v>391</v>
      </c>
      <c r="J143" s="802">
        <f t="shared" ref="J143:J147" si="110">D143+19</f>
        <v>45548</v>
      </c>
      <c r="L143" s="758" t="e">
        <f t="shared" si="102"/>
        <v>#REF!</v>
      </c>
    </row>
    <row r="144" spans="1:19" ht="19.5" hidden="1" customHeight="1">
      <c r="A144" s="805"/>
      <c r="B144" s="954" t="s">
        <v>1745</v>
      </c>
      <c r="C144" s="954" t="s">
        <v>3599</v>
      </c>
      <c r="D144" s="955">
        <v>45536</v>
      </c>
      <c r="E144" s="802">
        <f t="shared" si="107"/>
        <v>45537</v>
      </c>
      <c r="F144" s="802">
        <f t="shared" si="108"/>
        <v>45543</v>
      </c>
      <c r="G144" s="802">
        <f t="shared" si="109"/>
        <v>45545</v>
      </c>
      <c r="H144" s="758">
        <f t="shared" ref="H144" si="111">D144+11</f>
        <v>45547</v>
      </c>
      <c r="I144" s="758">
        <f t="shared" ref="I144" si="112">D144+13</f>
        <v>45549</v>
      </c>
      <c r="J144" s="802">
        <f t="shared" ref="J144" si="113">D144+19</f>
        <v>45555</v>
      </c>
      <c r="L144" s="758" t="e">
        <f t="shared" si="102"/>
        <v>#REF!</v>
      </c>
    </row>
    <row r="145" spans="1:12" ht="19.5" hidden="1" customHeight="1">
      <c r="A145" s="805"/>
      <c r="B145" s="954" t="s">
        <v>1739</v>
      </c>
      <c r="C145" s="954" t="s">
        <v>3600</v>
      </c>
      <c r="D145" s="955">
        <v>45542</v>
      </c>
      <c r="E145" s="880" t="s">
        <v>391</v>
      </c>
      <c r="F145" s="880" t="s">
        <v>391</v>
      </c>
      <c r="G145" s="880" t="s">
        <v>391</v>
      </c>
      <c r="H145" s="880" t="s">
        <v>391</v>
      </c>
      <c r="I145" s="880" t="s">
        <v>391</v>
      </c>
      <c r="J145" s="880" t="s">
        <v>391</v>
      </c>
      <c r="L145" s="758" t="e">
        <f t="shared" si="102"/>
        <v>#REF!</v>
      </c>
    </row>
    <row r="146" spans="1:12" ht="19.5" hidden="1" customHeight="1">
      <c r="A146" s="805"/>
      <c r="B146" s="954" t="s">
        <v>1539</v>
      </c>
      <c r="C146" s="954" t="s">
        <v>3601</v>
      </c>
      <c r="D146" s="955">
        <v>45549</v>
      </c>
      <c r="E146" s="758">
        <f t="shared" si="107"/>
        <v>45550</v>
      </c>
      <c r="F146" s="758">
        <f t="shared" si="108"/>
        <v>45556</v>
      </c>
      <c r="G146" s="758">
        <f t="shared" si="109"/>
        <v>45558</v>
      </c>
      <c r="H146" s="758">
        <f t="shared" ref="H146:H150" si="114">D146+11</f>
        <v>45560</v>
      </c>
      <c r="I146" s="758">
        <f t="shared" ref="I146:I150" si="115">D146+13</f>
        <v>45562</v>
      </c>
      <c r="J146" s="802">
        <f t="shared" si="110"/>
        <v>45568</v>
      </c>
      <c r="L146" s="758" t="e">
        <f t="shared" si="102"/>
        <v>#REF!</v>
      </c>
    </row>
    <row r="147" spans="1:12" ht="19.5" hidden="1" customHeight="1">
      <c r="A147" s="805"/>
      <c r="B147" s="954" t="s">
        <v>1742</v>
      </c>
      <c r="C147" s="954" t="s">
        <v>3602</v>
      </c>
      <c r="D147" s="955">
        <v>45556</v>
      </c>
      <c r="E147" s="758">
        <f t="shared" si="107"/>
        <v>45557</v>
      </c>
      <c r="F147" s="758">
        <f t="shared" si="108"/>
        <v>45563</v>
      </c>
      <c r="G147" s="758">
        <f t="shared" si="109"/>
        <v>45565</v>
      </c>
      <c r="H147" s="758">
        <f t="shared" si="114"/>
        <v>45567</v>
      </c>
      <c r="I147" s="758">
        <f t="shared" si="115"/>
        <v>45569</v>
      </c>
      <c r="J147" s="802">
        <f t="shared" si="110"/>
        <v>45575</v>
      </c>
      <c r="L147" s="758" t="e">
        <f t="shared" si="102"/>
        <v>#REF!</v>
      </c>
    </row>
    <row r="148" spans="1:12" ht="19.5" hidden="1" customHeight="1">
      <c r="A148" s="805"/>
      <c r="B148" s="954" t="s">
        <v>428</v>
      </c>
      <c r="C148" s="954" t="s">
        <v>3603</v>
      </c>
      <c r="D148" s="955">
        <v>45568</v>
      </c>
      <c r="E148" s="758">
        <f t="shared" ref="E148:E152" si="116">D148+1</f>
        <v>45569</v>
      </c>
      <c r="F148" s="758">
        <f t="shared" ref="F148:F152" si="117">D148+7</f>
        <v>45575</v>
      </c>
      <c r="G148" s="880" t="s">
        <v>391</v>
      </c>
      <c r="H148" s="880" t="s">
        <v>391</v>
      </c>
      <c r="I148" s="880" t="s">
        <v>391</v>
      </c>
      <c r="J148" s="802">
        <f t="shared" ref="J148:J152" si="118">D148+19</f>
        <v>45587</v>
      </c>
      <c r="L148" s="758" t="e">
        <f t="shared" si="102"/>
        <v>#REF!</v>
      </c>
    </row>
    <row r="149" spans="1:12" ht="19.5" hidden="1" customHeight="1">
      <c r="A149" s="805"/>
      <c r="B149" s="954" t="s">
        <v>1745</v>
      </c>
      <c r="C149" s="954" t="s">
        <v>3604</v>
      </c>
      <c r="D149" s="955">
        <v>45572</v>
      </c>
      <c r="E149" s="880" t="s">
        <v>391</v>
      </c>
      <c r="F149" s="758">
        <f t="shared" ref="F149" si="119">D149+7</f>
        <v>45579</v>
      </c>
      <c r="G149" s="758">
        <f t="shared" ref="G149" si="120">D149+9</f>
        <v>45581</v>
      </c>
      <c r="H149" s="758">
        <f t="shared" ref="H149" si="121">D149+11</f>
        <v>45583</v>
      </c>
      <c r="I149" s="758">
        <f t="shared" ref="I149" si="122">D149+13</f>
        <v>45585</v>
      </c>
      <c r="J149" s="802">
        <f t="shared" ref="J149" si="123">D149+19</f>
        <v>45591</v>
      </c>
      <c r="L149" s="758" t="e">
        <f t="shared" si="102"/>
        <v>#REF!</v>
      </c>
    </row>
    <row r="150" spans="1:12" ht="19.5" hidden="1" customHeight="1">
      <c r="A150" s="805" t="s">
        <v>3500</v>
      </c>
      <c r="B150" s="954" t="s">
        <v>3605</v>
      </c>
      <c r="C150" s="954" t="s">
        <v>3606</v>
      </c>
      <c r="D150" s="955">
        <v>45577</v>
      </c>
      <c r="E150" s="758">
        <f t="shared" si="116"/>
        <v>45578</v>
      </c>
      <c r="F150" s="758">
        <f t="shared" si="117"/>
        <v>45584</v>
      </c>
      <c r="G150" s="758">
        <f t="shared" ref="G150:G152" si="124">D150+9</f>
        <v>45586</v>
      </c>
      <c r="H150" s="758">
        <f t="shared" si="114"/>
        <v>45588</v>
      </c>
      <c r="I150" s="758">
        <f t="shared" si="115"/>
        <v>45590</v>
      </c>
      <c r="J150" s="802">
        <f t="shared" si="118"/>
        <v>45596</v>
      </c>
      <c r="L150" s="758" t="e">
        <f t="shared" si="102"/>
        <v>#REF!</v>
      </c>
    </row>
    <row r="151" spans="1:12" ht="19.5" hidden="1" customHeight="1">
      <c r="A151" s="805" t="s">
        <v>1539</v>
      </c>
      <c r="B151" s="954" t="s">
        <v>2954</v>
      </c>
      <c r="C151" s="954" t="s">
        <v>3607</v>
      </c>
      <c r="D151" s="955">
        <v>45585</v>
      </c>
      <c r="E151" s="758">
        <f t="shared" ref="E151" si="125">D151+1</f>
        <v>45586</v>
      </c>
      <c r="F151" s="758">
        <f t="shared" ref="F151" si="126">D151+7</f>
        <v>45592</v>
      </c>
      <c r="G151" s="758">
        <f t="shared" ref="G151" si="127">D151+9</f>
        <v>45594</v>
      </c>
      <c r="H151" s="758">
        <f t="shared" ref="H151" si="128">D151+11</f>
        <v>45596</v>
      </c>
      <c r="I151" s="758">
        <f t="shared" ref="I151" si="129">D151+13</f>
        <v>45598</v>
      </c>
      <c r="J151" s="802">
        <f t="shared" ref="J151" si="130">D151+19</f>
        <v>45604</v>
      </c>
      <c r="L151" s="758" t="e">
        <f t="shared" si="102"/>
        <v>#REF!</v>
      </c>
    </row>
    <row r="152" spans="1:12" ht="19.5" hidden="1" customHeight="1">
      <c r="A152" s="805" t="s">
        <v>428</v>
      </c>
      <c r="B152" s="954" t="s">
        <v>3605</v>
      </c>
      <c r="C152" s="954" t="s">
        <v>3608</v>
      </c>
      <c r="D152" s="955">
        <v>45591</v>
      </c>
      <c r="E152" s="758">
        <f t="shared" si="116"/>
        <v>45592</v>
      </c>
      <c r="F152" s="758">
        <f t="shared" si="117"/>
        <v>45598</v>
      </c>
      <c r="G152" s="758">
        <f t="shared" si="124"/>
        <v>45600</v>
      </c>
      <c r="H152" s="758">
        <f t="shared" ref="H152:H153" si="131">D152+11</f>
        <v>45602</v>
      </c>
      <c r="I152" s="758">
        <f t="shared" ref="I152:I153" si="132">D152+13</f>
        <v>45604</v>
      </c>
      <c r="J152" s="802">
        <f t="shared" si="118"/>
        <v>45610</v>
      </c>
      <c r="L152" s="758" t="e">
        <f t="shared" si="102"/>
        <v>#REF!</v>
      </c>
    </row>
    <row r="153" spans="1:12" ht="19.5" hidden="1" customHeight="1">
      <c r="A153" s="805" t="s">
        <v>1742</v>
      </c>
      <c r="B153" s="1025" t="s">
        <v>415</v>
      </c>
      <c r="C153" s="954" t="s">
        <v>3609</v>
      </c>
      <c r="D153" s="800">
        <v>45601</v>
      </c>
      <c r="E153" s="800">
        <f t="shared" ref="E153:E157" si="133">D153+1</f>
        <v>45602</v>
      </c>
      <c r="F153" s="800">
        <f t="shared" ref="F153:F157" si="134">D153+7</f>
        <v>45608</v>
      </c>
      <c r="G153" s="800">
        <f t="shared" ref="G153:G157" si="135">D153+9</f>
        <v>45610</v>
      </c>
      <c r="H153" s="800">
        <f t="shared" si="131"/>
        <v>45612</v>
      </c>
      <c r="I153" s="800">
        <f t="shared" si="132"/>
        <v>45614</v>
      </c>
      <c r="J153" s="853">
        <f t="shared" ref="J153" si="136">D153+19</f>
        <v>45620</v>
      </c>
      <c r="L153" s="758" t="e">
        <f t="shared" si="102"/>
        <v>#REF!</v>
      </c>
    </row>
    <row r="154" spans="1:12" ht="19.5" hidden="1" customHeight="1">
      <c r="A154" s="805"/>
      <c r="B154" s="954" t="s">
        <v>1745</v>
      </c>
      <c r="C154" s="954" t="s">
        <v>3610</v>
      </c>
      <c r="D154" s="955">
        <v>45610</v>
      </c>
      <c r="E154" s="880" t="s">
        <v>391</v>
      </c>
      <c r="F154" s="758">
        <f t="shared" ref="F154" si="137">D154+7</f>
        <v>45617</v>
      </c>
      <c r="G154" s="758">
        <f t="shared" si="135"/>
        <v>45619</v>
      </c>
      <c r="H154" s="758">
        <f t="shared" ref="H154" si="138">D154+11</f>
        <v>45621</v>
      </c>
      <c r="I154" s="758">
        <f t="shared" ref="I154" si="139">D154+13</f>
        <v>45623</v>
      </c>
      <c r="J154" s="802">
        <f t="shared" ref="J154" si="140">D154+19</f>
        <v>45629</v>
      </c>
      <c r="L154" s="758" t="e">
        <f t="shared" si="102"/>
        <v>#REF!</v>
      </c>
    </row>
    <row r="155" spans="1:12" ht="19.5" hidden="1" customHeight="1">
      <c r="A155" s="805" t="s">
        <v>3605</v>
      </c>
      <c r="B155" s="954" t="s">
        <v>375</v>
      </c>
      <c r="C155" s="954" t="s">
        <v>3611</v>
      </c>
      <c r="D155" s="955">
        <v>45618</v>
      </c>
      <c r="E155" s="758">
        <f>D155+1</f>
        <v>45619</v>
      </c>
      <c r="F155" s="880" t="s">
        <v>391</v>
      </c>
      <c r="G155" s="880" t="s">
        <v>391</v>
      </c>
      <c r="H155" s="758">
        <v>45623</v>
      </c>
      <c r="I155" s="758">
        <v>45624</v>
      </c>
      <c r="J155" s="802">
        <v>45632</v>
      </c>
      <c r="L155" s="758" t="e">
        <f t="shared" si="102"/>
        <v>#REF!</v>
      </c>
    </row>
    <row r="156" spans="1:12" ht="19.5" hidden="1" customHeight="1">
      <c r="A156" s="805" t="s">
        <v>2954</v>
      </c>
      <c r="B156" s="954" t="s">
        <v>3507</v>
      </c>
      <c r="C156" s="954" t="s">
        <v>3612</v>
      </c>
      <c r="D156" s="955">
        <v>45624</v>
      </c>
      <c r="E156" s="758">
        <f t="shared" si="133"/>
        <v>45625</v>
      </c>
      <c r="F156" s="758">
        <f t="shared" si="134"/>
        <v>45631</v>
      </c>
      <c r="G156" s="758">
        <f t="shared" si="135"/>
        <v>45633</v>
      </c>
      <c r="H156" s="880" t="s">
        <v>391</v>
      </c>
      <c r="I156" s="880" t="s">
        <v>391</v>
      </c>
      <c r="J156" s="880" t="s">
        <v>391</v>
      </c>
      <c r="L156" s="758" t="e">
        <f t="shared" si="102"/>
        <v>#REF!</v>
      </c>
    </row>
    <row r="157" spans="1:12" ht="19.5" hidden="1" customHeight="1">
      <c r="A157" s="805" t="s">
        <v>3509</v>
      </c>
      <c r="B157" s="954" t="s">
        <v>3605</v>
      </c>
      <c r="C157" s="954" t="s">
        <v>3613</v>
      </c>
      <c r="D157" s="955">
        <v>45635</v>
      </c>
      <c r="E157" s="758">
        <f t="shared" si="133"/>
        <v>45636</v>
      </c>
      <c r="F157" s="758">
        <f t="shared" si="134"/>
        <v>45642</v>
      </c>
      <c r="G157" s="758">
        <f t="shared" si="135"/>
        <v>45644</v>
      </c>
      <c r="H157" s="758">
        <f t="shared" ref="H157" si="141">D157+11</f>
        <v>45646</v>
      </c>
      <c r="I157" s="758">
        <f t="shared" ref="I157:I158" si="142">D157+13</f>
        <v>45648</v>
      </c>
      <c r="J157" s="802">
        <f t="shared" ref="J157:J158" si="143">D157+19</f>
        <v>45654</v>
      </c>
      <c r="L157" s="758">
        <v>45626</v>
      </c>
    </row>
    <row r="158" spans="1:12" ht="19.5" hidden="1" customHeight="1">
      <c r="A158" s="805"/>
      <c r="B158" s="954" t="s">
        <v>1798</v>
      </c>
      <c r="C158" s="954" t="s">
        <v>3614</v>
      </c>
      <c r="D158" s="955">
        <v>45643</v>
      </c>
      <c r="E158" s="880" t="s">
        <v>391</v>
      </c>
      <c r="F158" s="758">
        <f t="shared" ref="F158" si="144">D158+7</f>
        <v>45650</v>
      </c>
      <c r="G158" s="758">
        <f t="shared" ref="G158" si="145">D158+9</f>
        <v>45652</v>
      </c>
      <c r="H158" s="758">
        <f t="shared" ref="H158" si="146">D158+11</f>
        <v>45654</v>
      </c>
      <c r="I158" s="758">
        <f t="shared" si="142"/>
        <v>45656</v>
      </c>
      <c r="J158" s="802">
        <f t="shared" si="143"/>
        <v>45662</v>
      </c>
      <c r="L158" s="758">
        <f t="shared" si="102"/>
        <v>45633</v>
      </c>
    </row>
    <row r="159" spans="1:12" ht="19.5" hidden="1" customHeight="1">
      <c r="A159" s="805" t="s">
        <v>1745</v>
      </c>
      <c r="B159" s="954" t="s">
        <v>2954</v>
      </c>
      <c r="C159" s="954" t="s">
        <v>3615</v>
      </c>
      <c r="D159" s="955">
        <v>45649</v>
      </c>
      <c r="E159" s="880" t="s">
        <v>391</v>
      </c>
      <c r="F159" s="880" t="s">
        <v>391</v>
      </c>
      <c r="G159" s="880" t="s">
        <v>391</v>
      </c>
      <c r="H159" s="758">
        <v>45292</v>
      </c>
      <c r="I159" s="758">
        <f>H159+2</f>
        <v>45294</v>
      </c>
      <c r="J159" s="802">
        <f>I159+6</f>
        <v>45300</v>
      </c>
      <c r="L159" s="758">
        <f t="shared" si="102"/>
        <v>45640</v>
      </c>
    </row>
    <row r="160" spans="1:12" ht="19.5" hidden="1" customHeight="1">
      <c r="A160" s="805"/>
      <c r="B160" s="954" t="s">
        <v>375</v>
      </c>
      <c r="C160" s="954" t="s">
        <v>3616</v>
      </c>
      <c r="D160" s="880" t="s">
        <v>391</v>
      </c>
      <c r="E160" s="800"/>
      <c r="F160" s="800"/>
      <c r="G160" s="800"/>
      <c r="H160" s="800"/>
      <c r="I160" s="800"/>
      <c r="J160" s="853"/>
      <c r="L160" s="758">
        <f t="shared" si="102"/>
        <v>45647</v>
      </c>
    </row>
    <row r="161" spans="1:19" ht="19.5" hidden="1" customHeight="1">
      <c r="A161" s="805" t="s">
        <v>3507</v>
      </c>
      <c r="B161" s="954" t="s">
        <v>688</v>
      </c>
      <c r="C161" s="954" t="s">
        <v>3617</v>
      </c>
      <c r="D161" s="880" t="s">
        <v>391</v>
      </c>
      <c r="E161" s="800"/>
      <c r="F161" s="800"/>
      <c r="G161" s="800"/>
      <c r="H161" s="800"/>
      <c r="I161" s="800"/>
      <c r="J161" s="853"/>
      <c r="L161" s="758">
        <f t="shared" si="102"/>
        <v>45654</v>
      </c>
    </row>
    <row r="162" spans="1:19" ht="19.5" hidden="1" customHeight="1">
      <c r="A162" s="805" t="s">
        <v>3605</v>
      </c>
      <c r="B162" s="1025" t="s">
        <v>415</v>
      </c>
      <c r="C162" s="954" t="s">
        <v>3618</v>
      </c>
      <c r="D162" s="955">
        <v>45300</v>
      </c>
      <c r="E162" s="800"/>
      <c r="F162" s="800"/>
      <c r="G162" s="800"/>
      <c r="H162" s="800"/>
      <c r="I162" s="800"/>
      <c r="K162" s="758">
        <f>+L161+7</f>
        <v>45661</v>
      </c>
      <c r="L162"/>
      <c r="M162" s="18"/>
      <c r="P162" s="345"/>
      <c r="S162" s="18"/>
    </row>
    <row r="163" spans="1:19" ht="19.5" hidden="1" customHeight="1">
      <c r="A163" s="805"/>
      <c r="B163" s="954" t="s">
        <v>3605</v>
      </c>
      <c r="C163" s="954" t="s">
        <v>3619</v>
      </c>
      <c r="D163" s="880" t="s">
        <v>391</v>
      </c>
      <c r="E163" s="758">
        <v>45302</v>
      </c>
      <c r="F163" s="758">
        <f>E163+6</f>
        <v>45308</v>
      </c>
      <c r="G163" s="758">
        <f>F163+2</f>
        <v>45310</v>
      </c>
      <c r="H163" s="880" t="s">
        <v>391</v>
      </c>
      <c r="I163" s="880" t="s">
        <v>391</v>
      </c>
      <c r="K163" s="758">
        <f t="shared" si="102"/>
        <v>45668</v>
      </c>
      <c r="L163"/>
      <c r="M163" s="18"/>
      <c r="P163" s="345"/>
      <c r="S163" s="18"/>
    </row>
    <row r="164" spans="1:19" ht="19.5" hidden="1" customHeight="1">
      <c r="A164" s="805" t="s">
        <v>1798</v>
      </c>
      <c r="B164" s="1025" t="s">
        <v>415</v>
      </c>
      <c r="C164" s="954" t="s">
        <v>3620</v>
      </c>
      <c r="D164" s="955">
        <v>45682</v>
      </c>
      <c r="E164" s="880" t="s">
        <v>391</v>
      </c>
      <c r="F164" s="880" t="s">
        <v>391</v>
      </c>
      <c r="G164" s="880" t="s">
        <v>391</v>
      </c>
      <c r="H164" s="880" t="s">
        <v>391</v>
      </c>
      <c r="I164" s="880" t="s">
        <v>391</v>
      </c>
      <c r="K164" s="758">
        <f t="shared" si="102"/>
        <v>45675</v>
      </c>
      <c r="L164"/>
      <c r="M164" s="18"/>
      <c r="P164" s="345"/>
      <c r="S164" s="18"/>
    </row>
    <row r="165" spans="1:19" ht="19.5" hidden="1" customHeight="1">
      <c r="A165" s="805"/>
      <c r="B165" s="954" t="s">
        <v>2954</v>
      </c>
      <c r="C165" s="954" t="s">
        <v>3621</v>
      </c>
      <c r="D165" s="955">
        <v>45688</v>
      </c>
      <c r="E165" s="758">
        <f t="shared" ref="E165" si="147">D165+1</f>
        <v>45689</v>
      </c>
      <c r="F165" s="758">
        <f t="shared" ref="F165" si="148">D165+7</f>
        <v>45695</v>
      </c>
      <c r="G165" s="758">
        <f t="shared" ref="G165" si="149">D165+9</f>
        <v>45697</v>
      </c>
      <c r="H165" s="880" t="s">
        <v>391</v>
      </c>
      <c r="I165" s="880" t="s">
        <v>391</v>
      </c>
      <c r="K165" s="758">
        <f t="shared" si="102"/>
        <v>45682</v>
      </c>
      <c r="L165"/>
      <c r="M165" s="18"/>
      <c r="P165" s="345"/>
      <c r="S165" s="18"/>
    </row>
    <row r="166" spans="1:19" ht="19.5" hidden="1" customHeight="1">
      <c r="A166" s="805" t="s">
        <v>2864</v>
      </c>
      <c r="B166" s="954" t="s">
        <v>375</v>
      </c>
      <c r="C166" s="954" t="s">
        <v>3622</v>
      </c>
      <c r="D166" s="955">
        <v>45696</v>
      </c>
      <c r="E166" s="758">
        <f t="shared" ref="E166" si="150">D166+1</f>
        <v>45697</v>
      </c>
      <c r="F166" s="880" t="s">
        <v>391</v>
      </c>
      <c r="G166" s="880" t="s">
        <v>391</v>
      </c>
      <c r="H166" s="880" t="s">
        <v>391</v>
      </c>
      <c r="I166" s="880" t="s">
        <v>391</v>
      </c>
      <c r="K166" s="758">
        <f t="shared" si="102"/>
        <v>45689</v>
      </c>
      <c r="L166"/>
      <c r="M166" s="18"/>
      <c r="P166" s="345"/>
      <c r="S166" s="18"/>
    </row>
    <row r="167" spans="1:19" ht="19.5" hidden="1" customHeight="1">
      <c r="A167" s="805"/>
      <c r="B167" s="954" t="s">
        <v>2864</v>
      </c>
      <c r="C167" s="954" t="s">
        <v>3623</v>
      </c>
      <c r="D167" s="955">
        <v>45710</v>
      </c>
      <c r="E167" s="972" t="s">
        <v>391</v>
      </c>
      <c r="F167" s="758">
        <v>45714</v>
      </c>
      <c r="G167" s="758">
        <f>F167+2</f>
        <v>45716</v>
      </c>
      <c r="H167" s="972" t="s">
        <v>391</v>
      </c>
      <c r="I167" s="972" t="s">
        <v>391</v>
      </c>
      <c r="K167" s="758">
        <f t="shared" si="102"/>
        <v>45696</v>
      </c>
      <c r="L167"/>
      <c r="M167" s="18"/>
      <c r="P167" s="345"/>
      <c r="S167" s="18"/>
    </row>
    <row r="168" spans="1:19" ht="19.5" hidden="1" customHeight="1">
      <c r="A168" s="805"/>
      <c r="B168" s="1025" t="s">
        <v>415</v>
      </c>
      <c r="C168" s="954" t="s">
        <v>3624</v>
      </c>
      <c r="D168" s="984"/>
      <c r="E168" s="984"/>
      <c r="F168" s="984"/>
      <c r="G168" s="984"/>
      <c r="H168" s="984"/>
      <c r="I168" s="984"/>
      <c r="K168" s="758">
        <f t="shared" si="102"/>
        <v>45703</v>
      </c>
      <c r="L168"/>
      <c r="M168" s="18"/>
      <c r="P168" s="345"/>
      <c r="S168" s="18"/>
    </row>
    <row r="169" spans="1:19" ht="19.5" hidden="1" customHeight="1">
      <c r="A169" s="805" t="s">
        <v>1798</v>
      </c>
      <c r="B169" s="954" t="s">
        <v>2954</v>
      </c>
      <c r="C169" s="954" t="s">
        <v>3625</v>
      </c>
      <c r="D169" s="955">
        <v>45706</v>
      </c>
      <c r="E169" s="972" t="s">
        <v>391</v>
      </c>
      <c r="F169" s="758">
        <f t="shared" ref="F169" si="151">D169+7</f>
        <v>45713</v>
      </c>
      <c r="G169" s="758">
        <f t="shared" ref="G169" si="152">D169+9</f>
        <v>45715</v>
      </c>
      <c r="H169" s="758">
        <f t="shared" ref="H169" si="153">D169+11</f>
        <v>45717</v>
      </c>
      <c r="I169" s="758">
        <v>45616</v>
      </c>
      <c r="K169" s="758">
        <f t="shared" si="102"/>
        <v>45710</v>
      </c>
      <c r="L169"/>
      <c r="M169" s="18"/>
      <c r="P169" s="345"/>
      <c r="S169" s="18"/>
    </row>
    <row r="170" spans="1:19" ht="19.5" hidden="1" customHeight="1">
      <c r="A170" s="805" t="s">
        <v>2954</v>
      </c>
      <c r="B170" s="954" t="s">
        <v>1798</v>
      </c>
      <c r="C170" s="954" t="s">
        <v>3626</v>
      </c>
      <c r="D170" s="955">
        <v>45726</v>
      </c>
      <c r="E170" s="972" t="s">
        <v>391</v>
      </c>
      <c r="F170" s="972" t="s">
        <v>391</v>
      </c>
      <c r="G170" s="972" t="s">
        <v>391</v>
      </c>
      <c r="H170" s="758">
        <v>45732</v>
      </c>
      <c r="I170" s="758">
        <f>H170+1</f>
        <v>45733</v>
      </c>
      <c r="K170" s="758">
        <f>+K169+7</f>
        <v>45717</v>
      </c>
      <c r="L170"/>
      <c r="M170" s="18"/>
      <c r="P170" s="345"/>
      <c r="S170" s="18"/>
    </row>
    <row r="171" spans="1:19" ht="19.5" hidden="1" customHeight="1">
      <c r="A171" s="805" t="s">
        <v>375</v>
      </c>
      <c r="B171" s="954" t="s">
        <v>375</v>
      </c>
      <c r="C171" s="954" t="s">
        <v>3627</v>
      </c>
      <c r="D171" s="955">
        <v>45732</v>
      </c>
      <c r="E171" s="972" t="s">
        <v>391</v>
      </c>
      <c r="F171" s="972" t="s">
        <v>391</v>
      </c>
      <c r="G171" s="972" t="s">
        <v>391</v>
      </c>
      <c r="H171" s="972" t="s">
        <v>391</v>
      </c>
      <c r="I171" s="972" t="s">
        <v>391</v>
      </c>
      <c r="K171" s="758">
        <f>+K170+7</f>
        <v>45724</v>
      </c>
      <c r="L171"/>
      <c r="M171" s="18"/>
      <c r="P171" s="345"/>
      <c r="S171" s="18"/>
    </row>
    <row r="172" spans="1:19" ht="19.5" hidden="1" customHeight="1">
      <c r="A172" s="805"/>
      <c r="B172" s="1025" t="s">
        <v>415</v>
      </c>
      <c r="C172" s="954" t="s">
        <v>3628</v>
      </c>
      <c r="D172" s="984"/>
      <c r="E172" s="984"/>
      <c r="F172" s="984"/>
      <c r="G172" s="984"/>
      <c r="H172" s="984"/>
      <c r="I172" s="984"/>
      <c r="K172" s="758">
        <f>+K171+7</f>
        <v>45731</v>
      </c>
      <c r="L172"/>
      <c r="M172" s="18"/>
      <c r="P172" s="345"/>
      <c r="S172" s="18"/>
    </row>
    <row r="173" spans="1:19" ht="19.5" hidden="1" customHeight="1">
      <c r="A173" s="805"/>
      <c r="B173" s="954" t="s">
        <v>2864</v>
      </c>
      <c r="C173" s="954" t="s">
        <v>3629</v>
      </c>
      <c r="D173" s="955">
        <v>45738</v>
      </c>
      <c r="E173" s="758">
        <f>D173+2</f>
        <v>45740</v>
      </c>
      <c r="F173" s="758">
        <f>E173+7</f>
        <v>45747</v>
      </c>
      <c r="G173" s="758">
        <f>F173+3</f>
        <v>45750</v>
      </c>
      <c r="H173" s="758">
        <f>G173+10</f>
        <v>45760</v>
      </c>
      <c r="I173" s="758">
        <f>H173+1</f>
        <v>45761</v>
      </c>
      <c r="K173" s="758">
        <v>45736</v>
      </c>
      <c r="L173"/>
      <c r="M173" s="18"/>
      <c r="P173" s="345"/>
      <c r="S173" s="18"/>
    </row>
    <row r="174" spans="1:19" ht="19.5" hidden="1" customHeight="1">
      <c r="A174" s="805"/>
      <c r="B174" s="954" t="s">
        <v>2954</v>
      </c>
      <c r="C174" s="954" t="s">
        <v>3630</v>
      </c>
      <c r="D174" s="972" t="s">
        <v>391</v>
      </c>
      <c r="E174" s="758">
        <v>45745</v>
      </c>
      <c r="F174" s="758">
        <f t="shared" ref="F174:F177" si="154">E174+7</f>
        <v>45752</v>
      </c>
      <c r="G174" s="758">
        <f t="shared" ref="G174:G177" si="155">F174+3</f>
        <v>45755</v>
      </c>
      <c r="H174" s="758">
        <f t="shared" ref="H174:H177" si="156">G174+10</f>
        <v>45765</v>
      </c>
      <c r="I174" s="758">
        <f t="shared" ref="I174:I177" si="157">H174+1</f>
        <v>45766</v>
      </c>
      <c r="K174" s="758">
        <v>45745</v>
      </c>
      <c r="L174"/>
      <c r="M174" s="18"/>
      <c r="P174" s="345"/>
      <c r="S174" s="18"/>
    </row>
    <row r="175" spans="1:19" ht="19.5" hidden="1" customHeight="1">
      <c r="A175" s="805"/>
      <c r="B175" s="954" t="s">
        <v>1798</v>
      </c>
      <c r="C175" s="954" t="s">
        <v>3631</v>
      </c>
      <c r="D175" s="955">
        <v>45766</v>
      </c>
      <c r="E175" s="972" t="s">
        <v>391</v>
      </c>
      <c r="F175" s="972" t="s">
        <v>391</v>
      </c>
      <c r="G175" s="972" t="s">
        <v>391</v>
      </c>
      <c r="H175" s="758">
        <v>45773</v>
      </c>
      <c r="I175" s="758">
        <f>H175+1</f>
        <v>45774</v>
      </c>
      <c r="K175" s="758">
        <f t="shared" ref="K175:K178" si="158">+K174+7</f>
        <v>45752</v>
      </c>
      <c r="L175"/>
      <c r="M175" s="18"/>
      <c r="P175" s="345"/>
      <c r="S175" s="18"/>
    </row>
    <row r="176" spans="1:19" ht="19.5" hidden="1" customHeight="1">
      <c r="A176" s="805"/>
      <c r="B176" s="954" t="s">
        <v>375</v>
      </c>
      <c r="C176" s="954" t="s">
        <v>3632</v>
      </c>
      <c r="D176" s="955">
        <v>45779</v>
      </c>
      <c r="E176" s="972" t="s">
        <v>391</v>
      </c>
      <c r="F176" s="972" t="s">
        <v>391</v>
      </c>
      <c r="G176" s="972" t="s">
        <v>391</v>
      </c>
      <c r="H176" s="758">
        <v>45784</v>
      </c>
      <c r="I176" s="758">
        <f t="shared" si="157"/>
        <v>45785</v>
      </c>
      <c r="K176" s="758">
        <f t="shared" si="158"/>
        <v>45759</v>
      </c>
      <c r="L176"/>
      <c r="M176" s="18"/>
      <c r="P176" s="345"/>
      <c r="S176" s="18"/>
    </row>
    <row r="177" spans="1:19" ht="19.5" hidden="1" customHeight="1">
      <c r="A177" s="805" t="s">
        <v>688</v>
      </c>
      <c r="B177" s="1025" t="s">
        <v>415</v>
      </c>
      <c r="C177" s="954" t="s">
        <v>3633</v>
      </c>
      <c r="D177" s="800">
        <v>45763</v>
      </c>
      <c r="E177" s="800">
        <f t="shared" ref="E177" si="159">D177+2</f>
        <v>45765</v>
      </c>
      <c r="F177" s="800">
        <f t="shared" si="154"/>
        <v>45772</v>
      </c>
      <c r="G177" s="800">
        <f t="shared" si="155"/>
        <v>45775</v>
      </c>
      <c r="H177" s="800">
        <f t="shared" si="156"/>
        <v>45785</v>
      </c>
      <c r="I177" s="800">
        <f t="shared" si="157"/>
        <v>45786</v>
      </c>
      <c r="K177" s="758">
        <f t="shared" si="158"/>
        <v>45766</v>
      </c>
      <c r="L177"/>
      <c r="M177" s="18"/>
      <c r="P177" s="345"/>
      <c r="S177" s="18"/>
    </row>
    <row r="178" spans="1:19" ht="19.5" hidden="1" customHeight="1">
      <c r="A178" s="805"/>
      <c r="B178" s="954" t="s">
        <v>2864</v>
      </c>
      <c r="C178" s="954" t="s">
        <v>3634</v>
      </c>
      <c r="D178" s="955">
        <v>45792</v>
      </c>
      <c r="E178" s="758">
        <f>D178+1</f>
        <v>45793</v>
      </c>
      <c r="F178" s="972" t="s">
        <v>391</v>
      </c>
      <c r="G178" s="972" t="s">
        <v>391</v>
      </c>
      <c r="H178" s="758">
        <v>45805</v>
      </c>
      <c r="I178" s="972" t="s">
        <v>391</v>
      </c>
      <c r="K178" s="758">
        <f t="shared" si="158"/>
        <v>45773</v>
      </c>
      <c r="L178"/>
      <c r="M178" s="18"/>
      <c r="P178" s="345"/>
      <c r="S178" s="18"/>
    </row>
    <row r="179" spans="1:19" ht="18.75" hidden="1" customHeight="1">
      <c r="B179" s="1106" t="s">
        <v>553</v>
      </c>
      <c r="C179" s="678"/>
      <c r="D179" s="678"/>
      <c r="E179" s="678"/>
      <c r="F179" s="678"/>
      <c r="G179" s="678"/>
      <c r="H179" s="678"/>
      <c r="I179" s="407"/>
      <c r="J179" s="490"/>
      <c r="K179" s="149"/>
      <c r="L179" s="14"/>
    </row>
    <row r="180" spans="1:19" ht="18.75" hidden="1" customHeight="1">
      <c r="B180" s="1106"/>
      <c r="C180" s="678"/>
      <c r="D180" s="678"/>
      <c r="E180" s="678"/>
      <c r="F180" s="678"/>
      <c r="G180" s="678"/>
      <c r="H180" s="678"/>
      <c r="I180" s="407"/>
      <c r="J180" s="490"/>
      <c r="K180" s="149"/>
      <c r="L180" s="14"/>
    </row>
    <row r="181" spans="1:19" ht="18.75" hidden="1" customHeight="1">
      <c r="B181" s="1203" t="s">
        <v>1060</v>
      </c>
      <c r="C181" s="1203"/>
      <c r="D181" s="1203"/>
      <c r="E181" s="1203"/>
      <c r="F181" s="1203"/>
      <c r="G181" s="1203"/>
      <c r="H181" s="1203"/>
      <c r="I181" s="2"/>
      <c r="J181" s="11"/>
    </row>
    <row r="182" spans="1:19" s="149" customFormat="1" ht="15.6">
      <c r="A182" s="1033"/>
      <c r="B182" s="1203" t="s">
        <v>1060</v>
      </c>
      <c r="C182" s="1203"/>
      <c r="D182" s="1203"/>
      <c r="E182" s="1203"/>
      <c r="F182" s="1203"/>
      <c r="G182" s="1203"/>
      <c r="H182" s="217"/>
      <c r="I182" s="217"/>
      <c r="J182" s="217"/>
      <c r="K182" s="217"/>
      <c r="L182" s="217"/>
    </row>
    <row r="183" spans="1:19" ht="13.9">
      <c r="A183" s="327"/>
      <c r="B183" s="486"/>
      <c r="C183" s="533"/>
      <c r="D183" s="9"/>
      <c r="E183" s="9"/>
      <c r="F183" s="9"/>
      <c r="G183" s="9"/>
      <c r="H183" s="9"/>
      <c r="I183" s="9"/>
      <c r="J183" s="423"/>
      <c r="K183" s="423"/>
      <c r="L183" s="424"/>
    </row>
    <row r="184" spans="1:19" ht="30" customHeight="1">
      <c r="A184" s="327"/>
      <c r="B184" s="1205" t="s">
        <v>127</v>
      </c>
      <c r="C184" s="1215"/>
      <c r="D184" s="1207" t="s">
        <v>355</v>
      </c>
      <c r="E184" s="941" t="s">
        <v>311</v>
      </c>
      <c r="F184" s="941" t="s">
        <v>3590</v>
      </c>
      <c r="G184" s="944" t="s">
        <v>247</v>
      </c>
      <c r="H184" s="944" t="s">
        <v>332</v>
      </c>
      <c r="I184" s="18"/>
      <c r="J184" s="1055"/>
      <c r="K184"/>
      <c r="M184" s="18"/>
      <c r="O184" s="345"/>
      <c r="P184" s="345"/>
      <c r="R184" s="18"/>
      <c r="S184" s="18"/>
    </row>
    <row r="185" spans="1:19" ht="27" customHeight="1">
      <c r="A185" s="327"/>
      <c r="B185" s="944" t="s">
        <v>357</v>
      </c>
      <c r="C185" s="945" t="s">
        <v>358</v>
      </c>
      <c r="D185" s="1208"/>
      <c r="E185" s="940" t="s">
        <v>282</v>
      </c>
      <c r="F185" s="940" t="s">
        <v>172</v>
      </c>
      <c r="G185" s="940" t="s">
        <v>209</v>
      </c>
      <c r="H185" s="940" t="s">
        <v>175</v>
      </c>
      <c r="I185" s="18"/>
      <c r="J185" s="1050" t="s">
        <v>496</v>
      </c>
      <c r="K185" s="1050" t="s">
        <v>359</v>
      </c>
      <c r="L185" s="985" t="s">
        <v>360</v>
      </c>
      <c r="M185" s="18"/>
      <c r="O185" s="345"/>
      <c r="P185" s="345"/>
      <c r="R185" s="18"/>
      <c r="S185" s="18"/>
    </row>
    <row r="186" spans="1:19" ht="19.5" hidden="1" customHeight="1">
      <c r="A186" s="805"/>
      <c r="B186" s="954" t="s">
        <v>688</v>
      </c>
      <c r="C186" s="954" t="s">
        <v>3635</v>
      </c>
      <c r="D186" s="955">
        <v>45783</v>
      </c>
      <c r="E186" s="758">
        <f>D186+1</f>
        <v>45784</v>
      </c>
      <c r="F186" s="758">
        <f>E186+10</f>
        <v>45794</v>
      </c>
      <c r="G186" s="758">
        <f>F186+1</f>
        <v>45795</v>
      </c>
      <c r="H186" s="758">
        <f>G186+2</f>
        <v>45797</v>
      </c>
      <c r="I186" s="18"/>
      <c r="J186" s="758">
        <v>45781</v>
      </c>
      <c r="K186" s="758">
        <v>45781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54" t="s">
        <v>2954</v>
      </c>
      <c r="C187" s="954" t="s">
        <v>3636</v>
      </c>
      <c r="D187" s="955">
        <v>45792</v>
      </c>
      <c r="E187" s="758">
        <f t="shared" ref="E187" si="160">D187+1</f>
        <v>45793</v>
      </c>
      <c r="F187" s="758">
        <f t="shared" ref="F187" si="161">E187+10</f>
        <v>45803</v>
      </c>
      <c r="G187" s="758">
        <f t="shared" ref="G187:G190" si="162">F187+1</f>
        <v>45804</v>
      </c>
      <c r="H187" s="758">
        <f t="shared" ref="H187:H190" si="163">G187+2</f>
        <v>45806</v>
      </c>
      <c r="I187" s="18"/>
      <c r="J187" s="758">
        <f t="shared" ref="J187:K211" si="164">+J186+7</f>
        <v>45788</v>
      </c>
      <c r="K187" s="758">
        <f t="shared" si="164"/>
        <v>45788</v>
      </c>
      <c r="L187"/>
      <c r="M187" s="18"/>
      <c r="O187" s="345"/>
      <c r="P187" s="345"/>
      <c r="R187" s="18"/>
      <c r="S187" s="18"/>
    </row>
    <row r="188" spans="1:19" ht="19.5" hidden="1" customHeight="1">
      <c r="A188" s="805"/>
      <c r="B188" s="954" t="s">
        <v>1798</v>
      </c>
      <c r="C188" s="954" t="s">
        <v>3637</v>
      </c>
      <c r="D188" s="955">
        <v>45806</v>
      </c>
      <c r="E188" s="972" t="s">
        <v>391</v>
      </c>
      <c r="F188" s="758">
        <v>45819</v>
      </c>
      <c r="G188" s="758">
        <f t="shared" si="162"/>
        <v>45820</v>
      </c>
      <c r="H188" s="758">
        <f t="shared" si="163"/>
        <v>45822</v>
      </c>
      <c r="I188" s="18"/>
      <c r="J188" s="758">
        <f t="shared" si="164"/>
        <v>45795</v>
      </c>
      <c r="K188" s="758">
        <f t="shared" si="164"/>
        <v>45795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1025" t="s">
        <v>415</v>
      </c>
      <c r="C189" s="954" t="s">
        <v>3638</v>
      </c>
      <c r="D189" s="800"/>
      <c r="E189" s="800"/>
      <c r="F189" s="800"/>
      <c r="G189" s="800"/>
      <c r="H189" s="800"/>
      <c r="I189" s="18"/>
      <c r="J189" s="758">
        <f t="shared" si="164"/>
        <v>45802</v>
      </c>
      <c r="K189" s="758">
        <f t="shared" si="164"/>
        <v>45802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54" t="s">
        <v>375</v>
      </c>
      <c r="C190" s="1119" t="s">
        <v>3639</v>
      </c>
      <c r="D190" s="955">
        <v>45821</v>
      </c>
      <c r="E190" s="972" t="s">
        <v>391</v>
      </c>
      <c r="F190" s="758">
        <v>45826</v>
      </c>
      <c r="G190" s="758">
        <f t="shared" si="162"/>
        <v>45827</v>
      </c>
      <c r="H190" s="758">
        <f t="shared" si="163"/>
        <v>45829</v>
      </c>
      <c r="I190" s="18"/>
      <c r="J190" s="758">
        <f t="shared" si="164"/>
        <v>45809</v>
      </c>
      <c r="K190" s="758">
        <f t="shared" si="164"/>
        <v>45809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688</v>
      </c>
      <c r="C191" s="954" t="s">
        <v>3640</v>
      </c>
      <c r="D191" s="955">
        <v>45821</v>
      </c>
      <c r="E191" s="758">
        <f>D191+1</f>
        <v>45822</v>
      </c>
      <c r="F191" s="758">
        <f t="shared" ref="F191:F193" si="165">E191+10</f>
        <v>45832</v>
      </c>
      <c r="G191" s="758">
        <f>F191+1</f>
        <v>45833</v>
      </c>
      <c r="H191" s="758">
        <f>G191+2</f>
        <v>45835</v>
      </c>
      <c r="I191" s="18"/>
      <c r="J191" s="758">
        <f t="shared" si="164"/>
        <v>45816</v>
      </c>
      <c r="K191" s="758">
        <f t="shared" si="164"/>
        <v>45816</v>
      </c>
      <c r="L191"/>
      <c r="M191" s="18"/>
      <c r="O191" s="345"/>
      <c r="P191" s="345"/>
      <c r="R191" s="18"/>
      <c r="S191" s="18"/>
    </row>
    <row r="192" spans="1:19" ht="19.5" hidden="1" customHeight="1">
      <c r="A192" s="805"/>
      <c r="B192" s="1025" t="s">
        <v>415</v>
      </c>
      <c r="C192" s="954" t="s">
        <v>3641</v>
      </c>
      <c r="D192" s="800"/>
      <c r="E192" s="800"/>
      <c r="F192" s="800"/>
      <c r="G192" s="800"/>
      <c r="H192" s="800"/>
      <c r="I192" s="18"/>
      <c r="J192" s="758">
        <f t="shared" si="164"/>
        <v>45823</v>
      </c>
      <c r="K192" s="758">
        <f t="shared" si="164"/>
        <v>45823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54" t="s">
        <v>2567</v>
      </c>
      <c r="C193" s="1121" t="s">
        <v>3642</v>
      </c>
      <c r="D193" s="955">
        <v>45841</v>
      </c>
      <c r="E193" s="758">
        <f t="shared" ref="E193" si="166">D193+1</f>
        <v>45842</v>
      </c>
      <c r="F193" s="758">
        <f t="shared" si="165"/>
        <v>45852</v>
      </c>
      <c r="G193" s="758">
        <f t="shared" ref="G193" si="167">F193+1</f>
        <v>45853</v>
      </c>
      <c r="H193" s="758">
        <f t="shared" ref="H193" si="168">G193+2</f>
        <v>45855</v>
      </c>
      <c r="I193" s="18"/>
      <c r="J193" s="758">
        <f t="shared" si="164"/>
        <v>45830</v>
      </c>
      <c r="K193" s="758">
        <f t="shared" si="164"/>
        <v>45830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54" t="s">
        <v>2954</v>
      </c>
      <c r="C194" s="954" t="s">
        <v>3643</v>
      </c>
      <c r="D194" s="955">
        <v>45841</v>
      </c>
      <c r="E194" s="972" t="s">
        <v>391</v>
      </c>
      <c r="F194" s="758">
        <v>45854</v>
      </c>
      <c r="G194" s="758">
        <f t="shared" ref="G194:G196" si="169">F194+1</f>
        <v>45855</v>
      </c>
      <c r="H194" s="758">
        <f t="shared" ref="H194:H196" si="170">G194+2</f>
        <v>45857</v>
      </c>
      <c r="I194" s="18"/>
      <c r="J194" s="758">
        <f t="shared" si="164"/>
        <v>45837</v>
      </c>
      <c r="K194" s="758">
        <f t="shared" si="164"/>
        <v>45837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54" t="s">
        <v>1798</v>
      </c>
      <c r="C195" s="954" t="s">
        <v>3644</v>
      </c>
      <c r="D195" s="955">
        <v>45845</v>
      </c>
      <c r="E195" s="972" t="s">
        <v>391</v>
      </c>
      <c r="F195" s="758">
        <v>45861</v>
      </c>
      <c r="G195" s="758">
        <f t="shared" si="169"/>
        <v>45862</v>
      </c>
      <c r="H195" s="758">
        <f t="shared" si="170"/>
        <v>45864</v>
      </c>
      <c r="I195" s="18"/>
      <c r="J195" s="758">
        <f t="shared" si="164"/>
        <v>45844</v>
      </c>
      <c r="K195" s="758">
        <f t="shared" si="164"/>
        <v>45844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375</v>
      </c>
      <c r="C196" s="954" t="s">
        <v>3645</v>
      </c>
      <c r="D196" s="955">
        <v>45859</v>
      </c>
      <c r="E196" s="972" t="s">
        <v>391</v>
      </c>
      <c r="F196" s="758">
        <v>45868</v>
      </c>
      <c r="G196" s="758">
        <f t="shared" si="169"/>
        <v>45869</v>
      </c>
      <c r="H196" s="758">
        <f t="shared" si="170"/>
        <v>45871</v>
      </c>
      <c r="I196" s="18"/>
      <c r="J196" s="758">
        <f t="shared" si="164"/>
        <v>45851</v>
      </c>
      <c r="K196" s="758">
        <f t="shared" si="164"/>
        <v>45851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1025" t="s">
        <v>415</v>
      </c>
      <c r="C197" s="954" t="s">
        <v>3646</v>
      </c>
      <c r="D197" s="800"/>
      <c r="E197" s="800"/>
      <c r="F197" s="800"/>
      <c r="G197" s="800"/>
      <c r="H197" s="800"/>
      <c r="I197" s="18"/>
      <c r="J197" s="758">
        <f t="shared" si="164"/>
        <v>45858</v>
      </c>
      <c r="K197" s="758">
        <f t="shared" si="164"/>
        <v>45858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688</v>
      </c>
      <c r="C198" s="954" t="s">
        <v>3647</v>
      </c>
      <c r="D198" s="955">
        <v>45869</v>
      </c>
      <c r="E198" s="972" t="s">
        <v>391</v>
      </c>
      <c r="F198" s="758">
        <v>45875</v>
      </c>
      <c r="G198" s="758">
        <f t="shared" ref="G198:G202" si="171">F198+1</f>
        <v>45876</v>
      </c>
      <c r="H198" s="758">
        <f t="shared" ref="H198:H202" si="172">G198+2</f>
        <v>45878</v>
      </c>
      <c r="I198" s="18"/>
      <c r="J198" s="758">
        <f t="shared" si="164"/>
        <v>45865</v>
      </c>
      <c r="K198" s="758">
        <f t="shared" si="164"/>
        <v>45865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2567</v>
      </c>
      <c r="C199" s="954" t="s">
        <v>3648</v>
      </c>
      <c r="D199" s="955">
        <v>45880</v>
      </c>
      <c r="E199" s="758">
        <f t="shared" ref="E199" si="173">D199+1</f>
        <v>45881</v>
      </c>
      <c r="F199" s="758">
        <f t="shared" ref="F199" si="174">E199+10</f>
        <v>45891</v>
      </c>
      <c r="G199" s="758">
        <f t="shared" si="171"/>
        <v>45892</v>
      </c>
      <c r="H199" s="758">
        <f t="shared" si="172"/>
        <v>45894</v>
      </c>
      <c r="I199" s="18"/>
      <c r="J199" s="758">
        <f t="shared" si="164"/>
        <v>45872</v>
      </c>
      <c r="K199" s="758">
        <f t="shared" si="164"/>
        <v>45872</v>
      </c>
      <c r="L199"/>
      <c r="M199" s="18"/>
      <c r="O199" s="345"/>
      <c r="P199" s="345"/>
      <c r="R199" s="18"/>
      <c r="S199" s="18"/>
    </row>
    <row r="200" spans="1:19" ht="19.5" hidden="1" customHeight="1">
      <c r="A200" s="805" t="s">
        <v>2954</v>
      </c>
      <c r="B200" s="1025" t="s">
        <v>415</v>
      </c>
      <c r="C200" s="954" t="s">
        <v>3649</v>
      </c>
      <c r="D200" s="955">
        <v>45878</v>
      </c>
      <c r="E200" s="800"/>
      <c r="F200" s="800"/>
      <c r="G200" s="800"/>
      <c r="H200" s="800"/>
      <c r="I200" s="18"/>
      <c r="J200" s="758">
        <f t="shared" si="164"/>
        <v>45879</v>
      </c>
      <c r="K200" s="758">
        <f t="shared" si="164"/>
        <v>45879</v>
      </c>
      <c r="L200"/>
      <c r="M200" s="18"/>
      <c r="O200" s="345"/>
      <c r="P200" s="345"/>
      <c r="R200" s="18"/>
      <c r="S200" s="18"/>
    </row>
    <row r="201" spans="1:19" ht="19.5" hidden="1" customHeight="1">
      <c r="A201" s="805"/>
      <c r="B201" s="954" t="s">
        <v>1798</v>
      </c>
      <c r="C201" s="954" t="s">
        <v>3650</v>
      </c>
      <c r="D201" s="955">
        <v>45889</v>
      </c>
      <c r="E201" s="972" t="s">
        <v>391</v>
      </c>
      <c r="F201" s="758">
        <v>45896</v>
      </c>
      <c r="G201" s="758">
        <f t="shared" si="171"/>
        <v>45897</v>
      </c>
      <c r="H201" s="758">
        <f t="shared" si="172"/>
        <v>45899</v>
      </c>
      <c r="I201" s="18"/>
      <c r="J201" s="758">
        <f t="shared" si="164"/>
        <v>45886</v>
      </c>
      <c r="K201" s="758">
        <f t="shared" si="164"/>
        <v>45886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954" t="s">
        <v>375</v>
      </c>
      <c r="C202" s="954" t="s">
        <v>3651</v>
      </c>
      <c r="D202" s="955">
        <v>45898</v>
      </c>
      <c r="E202" s="972" t="s">
        <v>391</v>
      </c>
      <c r="F202" s="758">
        <v>45910</v>
      </c>
      <c r="G202" s="758">
        <f t="shared" si="171"/>
        <v>45911</v>
      </c>
      <c r="H202" s="758">
        <f t="shared" si="172"/>
        <v>45913</v>
      </c>
      <c r="I202" s="18"/>
      <c r="J202" s="758">
        <f t="shared" si="164"/>
        <v>45893</v>
      </c>
      <c r="K202" s="758">
        <f t="shared" si="164"/>
        <v>45893</v>
      </c>
      <c r="L202"/>
      <c r="M202" s="18"/>
      <c r="O202" s="345"/>
      <c r="P202" s="345"/>
      <c r="R202" s="18"/>
      <c r="S202" s="18"/>
    </row>
    <row r="203" spans="1:19" ht="19.5" hidden="1" customHeight="1">
      <c r="A203" s="805"/>
      <c r="B203" s="954" t="s">
        <v>688</v>
      </c>
      <c r="C203" s="954" t="s">
        <v>3652</v>
      </c>
      <c r="D203" s="955">
        <v>45909</v>
      </c>
      <c r="E203" s="972" t="s">
        <v>391</v>
      </c>
      <c r="F203" s="758">
        <v>45917</v>
      </c>
      <c r="G203" s="758">
        <f t="shared" ref="G203:G204" si="175">F203+1</f>
        <v>45918</v>
      </c>
      <c r="H203" s="758">
        <f t="shared" ref="H203:H204" si="176">G203+2</f>
        <v>45920</v>
      </c>
      <c r="I203" s="18"/>
      <c r="J203" s="758">
        <f t="shared" si="164"/>
        <v>45900</v>
      </c>
      <c r="K203" s="758">
        <f t="shared" si="164"/>
        <v>45900</v>
      </c>
      <c r="L203"/>
      <c r="M203" s="18"/>
      <c r="O203" s="345"/>
      <c r="P203" s="345"/>
      <c r="R203" s="18"/>
      <c r="S203" s="18"/>
    </row>
    <row r="204" spans="1:19" ht="19.5" hidden="1" customHeight="1">
      <c r="A204" s="805" t="s">
        <v>3556</v>
      </c>
      <c r="B204" s="954" t="s">
        <v>3288</v>
      </c>
      <c r="C204" s="954" t="s">
        <v>3653</v>
      </c>
      <c r="D204" s="955">
        <v>45913</v>
      </c>
      <c r="E204" s="972" t="s">
        <v>391</v>
      </c>
      <c r="F204" s="758">
        <v>45924</v>
      </c>
      <c r="G204" s="758">
        <f t="shared" si="175"/>
        <v>45925</v>
      </c>
      <c r="H204" s="758">
        <f t="shared" si="176"/>
        <v>45927</v>
      </c>
      <c r="I204" s="18"/>
      <c r="J204" s="758">
        <f t="shared" si="164"/>
        <v>45907</v>
      </c>
      <c r="K204" s="758">
        <f t="shared" si="164"/>
        <v>45907</v>
      </c>
      <c r="L204"/>
      <c r="M204" s="18"/>
      <c r="O204" s="345"/>
      <c r="P204" s="345"/>
      <c r="R204" s="18"/>
      <c r="S204" s="18"/>
    </row>
    <row r="205" spans="1:19" ht="19.5" hidden="1" customHeight="1">
      <c r="A205" s="805" t="s">
        <v>3558</v>
      </c>
      <c r="B205" s="954" t="s">
        <v>1842</v>
      </c>
      <c r="C205" s="954" t="s">
        <v>3654</v>
      </c>
      <c r="D205" s="955">
        <v>45913</v>
      </c>
      <c r="E205" s="972" t="s">
        <v>391</v>
      </c>
      <c r="F205" s="972" t="s">
        <v>391</v>
      </c>
      <c r="G205" s="972" t="s">
        <v>391</v>
      </c>
      <c r="H205" s="972" t="s">
        <v>391</v>
      </c>
      <c r="I205" s="18"/>
      <c r="J205" s="758">
        <f t="shared" si="164"/>
        <v>45914</v>
      </c>
      <c r="K205" s="758">
        <f t="shared" si="164"/>
        <v>45914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954" t="s">
        <v>1798</v>
      </c>
      <c r="C206" s="954" t="s">
        <v>3655</v>
      </c>
      <c r="D206" s="955">
        <v>45920</v>
      </c>
      <c r="E206" s="972" t="s">
        <v>391</v>
      </c>
      <c r="F206" s="972" t="s">
        <v>391</v>
      </c>
      <c r="G206" s="972" t="s">
        <v>391</v>
      </c>
      <c r="H206" s="972" t="s">
        <v>391</v>
      </c>
      <c r="I206" s="18"/>
      <c r="J206" s="758">
        <f t="shared" si="164"/>
        <v>45921</v>
      </c>
      <c r="K206" s="758">
        <f t="shared" si="164"/>
        <v>45921</v>
      </c>
      <c r="L206"/>
      <c r="M206" s="18"/>
      <c r="O206" s="345"/>
      <c r="P206" s="345"/>
      <c r="R206" s="18"/>
      <c r="S206" s="18"/>
    </row>
    <row r="207" spans="1:19" ht="19.5" hidden="1" customHeight="1">
      <c r="A207" s="805" t="s">
        <v>375</v>
      </c>
      <c r="B207" s="954" t="s">
        <v>1842</v>
      </c>
      <c r="C207" s="954" t="s">
        <v>3656</v>
      </c>
      <c r="D207" s="955">
        <v>45926</v>
      </c>
      <c r="E207" s="972" t="s">
        <v>391</v>
      </c>
      <c r="F207" s="758">
        <v>45934</v>
      </c>
      <c r="G207" s="758">
        <f t="shared" ref="G207:G208" si="177">F207+1</f>
        <v>45935</v>
      </c>
      <c r="H207" s="972" t="s">
        <v>391</v>
      </c>
      <c r="I207" s="18"/>
      <c r="J207" s="758">
        <f t="shared" si="164"/>
        <v>45928</v>
      </c>
      <c r="K207" s="758">
        <f t="shared" si="164"/>
        <v>45928</v>
      </c>
      <c r="L207"/>
      <c r="M207" s="18"/>
      <c r="O207" s="345"/>
      <c r="P207" s="345"/>
      <c r="R207" s="18"/>
      <c r="S207" s="18"/>
    </row>
    <row r="208" spans="1:19" ht="19.5" hidden="1" customHeight="1">
      <c r="A208" s="805"/>
      <c r="B208" s="954" t="s">
        <v>1798</v>
      </c>
      <c r="C208" s="954" t="s">
        <v>3657</v>
      </c>
      <c r="D208" s="955">
        <v>45935</v>
      </c>
      <c r="E208" s="972" t="s">
        <v>391</v>
      </c>
      <c r="F208" s="758">
        <v>45945</v>
      </c>
      <c r="G208" s="758">
        <f t="shared" si="177"/>
        <v>45946</v>
      </c>
      <c r="H208" s="758">
        <f t="shared" ref="H208" si="178">G208+2</f>
        <v>45948</v>
      </c>
      <c r="I208" s="18"/>
      <c r="J208" s="758">
        <f t="shared" si="164"/>
        <v>45935</v>
      </c>
      <c r="K208" s="758">
        <f t="shared" si="164"/>
        <v>45935</v>
      </c>
      <c r="L208"/>
      <c r="M208" s="18"/>
      <c r="O208" s="345"/>
      <c r="P208" s="345"/>
      <c r="R208" s="18"/>
      <c r="S208" s="18"/>
    </row>
    <row r="209" spans="1:19" ht="19.5" hidden="1" customHeight="1">
      <c r="A209" s="805"/>
      <c r="B209" s="954" t="s">
        <v>375</v>
      </c>
      <c r="C209" s="954" t="s">
        <v>3658</v>
      </c>
      <c r="D209" s="955">
        <v>45942</v>
      </c>
      <c r="E209" s="972" t="s">
        <v>391</v>
      </c>
      <c r="F209" s="758">
        <v>45953</v>
      </c>
      <c r="G209" s="758">
        <f t="shared" ref="G209" si="179">F209+1</f>
        <v>45954</v>
      </c>
      <c r="H209" s="758">
        <f t="shared" ref="H209" si="180">G209+2</f>
        <v>45956</v>
      </c>
      <c r="I209" s="18"/>
      <c r="J209" s="758">
        <v>45941</v>
      </c>
      <c r="K209" s="758">
        <f t="shared" si="164"/>
        <v>45942</v>
      </c>
      <c r="L209" s="332">
        <f t="shared" ref="L209:L220" si="181">WEEKNUM(K209)</f>
        <v>42</v>
      </c>
      <c r="M209" s="18"/>
      <c r="O209" s="345"/>
      <c r="P209" s="345"/>
      <c r="R209" s="18"/>
      <c r="S209" s="18"/>
    </row>
    <row r="210" spans="1:19" ht="19.5" hidden="1" customHeight="1">
      <c r="A210" s="805" t="s">
        <v>3288</v>
      </c>
      <c r="B210" s="954" t="s">
        <v>688</v>
      </c>
      <c r="C210" s="954" t="s">
        <v>3659</v>
      </c>
      <c r="D210" s="955">
        <v>45948</v>
      </c>
      <c r="E210" s="972" t="s">
        <v>391</v>
      </c>
      <c r="F210" s="758">
        <v>45959</v>
      </c>
      <c r="G210" s="758">
        <f t="shared" ref="G210" si="182">F210+1</f>
        <v>45960</v>
      </c>
      <c r="H210" s="758">
        <f t="shared" ref="H210" si="183">G210+2</f>
        <v>45962</v>
      </c>
      <c r="I210" s="18"/>
      <c r="J210" s="758">
        <f>+J209+7</f>
        <v>45948</v>
      </c>
      <c r="K210" s="758">
        <f>+K209+7</f>
        <v>45949</v>
      </c>
      <c r="L210" s="332">
        <f t="shared" si="181"/>
        <v>43</v>
      </c>
      <c r="M210" s="18"/>
      <c r="O210" s="345"/>
      <c r="P210" s="345"/>
      <c r="R210" s="18"/>
      <c r="S210" s="18"/>
    </row>
    <row r="211" spans="1:19" ht="19.5" hidden="1" customHeight="1">
      <c r="A211" s="805" t="s">
        <v>1842</v>
      </c>
      <c r="B211" s="954" t="s">
        <v>3288</v>
      </c>
      <c r="C211" s="954" t="s">
        <v>3660</v>
      </c>
      <c r="D211" s="955">
        <v>45955</v>
      </c>
      <c r="E211" s="972" t="s">
        <v>391</v>
      </c>
      <c r="F211" s="758">
        <v>45966</v>
      </c>
      <c r="G211" s="758">
        <f t="shared" ref="G211" si="184">F211+1</f>
        <v>45967</v>
      </c>
      <c r="H211" s="758">
        <f t="shared" ref="H211" si="185">G211+2</f>
        <v>45969</v>
      </c>
      <c r="I211" s="18"/>
      <c r="J211" s="758">
        <f t="shared" si="164"/>
        <v>45955</v>
      </c>
      <c r="K211" s="758">
        <f t="shared" si="164"/>
        <v>45956</v>
      </c>
      <c r="L211" s="332">
        <f t="shared" si="181"/>
        <v>44</v>
      </c>
      <c r="M211" s="18"/>
      <c r="O211" s="345"/>
      <c r="P211" s="345"/>
      <c r="R211" s="18"/>
      <c r="S211" s="18"/>
    </row>
    <row r="212" spans="1:19" ht="19.5" hidden="1" customHeight="1">
      <c r="A212" s="805"/>
      <c r="B212" s="954" t="s">
        <v>1842</v>
      </c>
      <c r="C212" s="954" t="s">
        <v>3661</v>
      </c>
      <c r="D212" s="972" t="s">
        <v>391</v>
      </c>
      <c r="E212" s="972" t="s">
        <v>391</v>
      </c>
      <c r="F212" s="972" t="s">
        <v>391</v>
      </c>
      <c r="G212" s="972" t="s">
        <v>391</v>
      </c>
      <c r="H212" s="972" t="s">
        <v>391</v>
      </c>
      <c r="I212" s="18"/>
      <c r="J212" s="758">
        <f t="shared" ref="J212:K225" si="186">+J211+7</f>
        <v>45962</v>
      </c>
      <c r="K212" s="758">
        <f t="shared" si="186"/>
        <v>45963</v>
      </c>
      <c r="L212" s="332">
        <f t="shared" si="181"/>
        <v>45</v>
      </c>
      <c r="M212" s="18"/>
      <c r="O212" s="345"/>
      <c r="P212" s="345"/>
      <c r="R212" s="18"/>
      <c r="S212" s="18"/>
    </row>
    <row r="213" spans="1:19" ht="19.5" customHeight="1">
      <c r="A213" s="805"/>
      <c r="B213" s="954" t="s">
        <v>3564</v>
      </c>
      <c r="C213" s="954" t="s">
        <v>3662</v>
      </c>
      <c r="D213" s="955">
        <v>45976</v>
      </c>
      <c r="E213" s="972" t="s">
        <v>391</v>
      </c>
      <c r="F213" s="758">
        <v>45983</v>
      </c>
      <c r="G213" s="758">
        <f t="shared" ref="G213:G214" si="187">F213+1</f>
        <v>45984</v>
      </c>
      <c r="H213" s="758">
        <f t="shared" ref="H213:H214" si="188">G213+2</f>
        <v>45986</v>
      </c>
      <c r="I213" s="18"/>
      <c r="J213" s="758">
        <f t="shared" si="186"/>
        <v>45969</v>
      </c>
      <c r="K213" s="758">
        <f t="shared" si="186"/>
        <v>45970</v>
      </c>
      <c r="L213" s="332">
        <f t="shared" si="181"/>
        <v>46</v>
      </c>
      <c r="M213" s="18"/>
      <c r="O213" s="345"/>
      <c r="P213" s="345"/>
      <c r="R213" s="18"/>
      <c r="S213" s="18"/>
    </row>
    <row r="214" spans="1:19" ht="19.5" customHeight="1">
      <c r="A214" s="805"/>
      <c r="B214" s="954" t="s">
        <v>3576</v>
      </c>
      <c r="C214" s="954" t="s">
        <v>3663</v>
      </c>
      <c r="D214" s="955">
        <v>45977</v>
      </c>
      <c r="E214" s="972" t="s">
        <v>391</v>
      </c>
      <c r="F214" s="758">
        <v>45987</v>
      </c>
      <c r="G214" s="758">
        <f t="shared" si="187"/>
        <v>45988</v>
      </c>
      <c r="H214" s="758">
        <f t="shared" si="188"/>
        <v>45990</v>
      </c>
      <c r="I214" s="18"/>
      <c r="J214" s="758">
        <f t="shared" si="186"/>
        <v>45976</v>
      </c>
      <c r="K214" s="758">
        <f t="shared" si="186"/>
        <v>45977</v>
      </c>
      <c r="L214" s="332">
        <f t="shared" si="181"/>
        <v>47</v>
      </c>
      <c r="M214" s="18"/>
      <c r="O214" s="345"/>
      <c r="P214" s="345"/>
      <c r="R214" s="18"/>
      <c r="S214" s="18"/>
    </row>
    <row r="215" spans="1:19" ht="19.5" customHeight="1">
      <c r="A215" s="805" t="s">
        <v>688</v>
      </c>
      <c r="B215" s="954" t="s">
        <v>3664</v>
      </c>
      <c r="C215" s="954" t="s">
        <v>3665</v>
      </c>
      <c r="D215" s="972" t="s">
        <v>391</v>
      </c>
      <c r="E215" s="972" t="s">
        <v>391</v>
      </c>
      <c r="F215" s="972" t="s">
        <v>391</v>
      </c>
      <c r="G215" s="972" t="s">
        <v>391</v>
      </c>
      <c r="H215" s="972" t="s">
        <v>391</v>
      </c>
      <c r="I215" s="18"/>
      <c r="J215" s="758">
        <f t="shared" si="186"/>
        <v>45983</v>
      </c>
      <c r="K215" s="758">
        <f t="shared" si="186"/>
        <v>45984</v>
      </c>
      <c r="L215" s="332">
        <f t="shared" si="181"/>
        <v>48</v>
      </c>
      <c r="M215" s="18"/>
      <c r="O215" s="345"/>
      <c r="P215" s="345"/>
      <c r="R215" s="18"/>
      <c r="S215" s="18"/>
    </row>
    <row r="216" spans="1:19" ht="19.5" customHeight="1">
      <c r="A216" s="805" t="s">
        <v>3666</v>
      </c>
      <c r="B216" s="1182" t="s">
        <v>730</v>
      </c>
      <c r="C216" s="954" t="s">
        <v>3667</v>
      </c>
      <c r="D216" s="955">
        <v>45990</v>
      </c>
      <c r="E216" s="758">
        <f t="shared" ref="E216" si="189">D216+1</f>
        <v>45991</v>
      </c>
      <c r="F216" s="758">
        <f t="shared" ref="F211:F216" si="190">E216+10</f>
        <v>46001</v>
      </c>
      <c r="G216" s="758">
        <f t="shared" ref="G216" si="191">F216+1</f>
        <v>46002</v>
      </c>
      <c r="H216" s="758">
        <f t="shared" ref="H216" si="192">G216+2</f>
        <v>46004</v>
      </c>
      <c r="I216" s="18"/>
      <c r="J216" s="758">
        <f t="shared" si="186"/>
        <v>45990</v>
      </c>
      <c r="K216" s="758">
        <f t="shared" si="186"/>
        <v>45991</v>
      </c>
      <c r="L216" s="332">
        <f t="shared" si="181"/>
        <v>49</v>
      </c>
      <c r="M216" s="18"/>
      <c r="O216" s="345"/>
      <c r="P216" s="345"/>
      <c r="R216" s="18"/>
      <c r="S216" s="18"/>
    </row>
    <row r="217" spans="1:19" ht="19.5" customHeight="1">
      <c r="A217" s="805" t="s">
        <v>1859</v>
      </c>
      <c r="B217" s="954" t="s">
        <v>2864</v>
      </c>
      <c r="C217" s="954" t="s">
        <v>3668</v>
      </c>
      <c r="D217" s="955">
        <v>45997</v>
      </c>
      <c r="E217" s="758">
        <f t="shared" ref="E217:E220" si="193">D217+1</f>
        <v>45998</v>
      </c>
      <c r="F217" s="758">
        <f t="shared" ref="F217:F220" si="194">E217+10</f>
        <v>46008</v>
      </c>
      <c r="G217" s="758">
        <f t="shared" ref="G217:G220" si="195">F217+1</f>
        <v>46009</v>
      </c>
      <c r="H217" s="758">
        <f t="shared" ref="H217:H220" si="196">G217+2</f>
        <v>46011</v>
      </c>
      <c r="I217" s="18"/>
      <c r="J217" s="758">
        <f t="shared" si="186"/>
        <v>45997</v>
      </c>
      <c r="K217" s="758">
        <f t="shared" si="186"/>
        <v>45998</v>
      </c>
      <c r="L217" s="332">
        <f t="shared" si="181"/>
        <v>50</v>
      </c>
      <c r="M217" s="18"/>
      <c r="O217" s="345"/>
      <c r="P217" s="345"/>
      <c r="R217" s="18"/>
      <c r="S217" s="18"/>
    </row>
    <row r="218" spans="1:19" ht="19.5" customHeight="1">
      <c r="A218" s="805"/>
      <c r="B218" s="954" t="s">
        <v>3564</v>
      </c>
      <c r="C218" s="954" t="s">
        <v>3669</v>
      </c>
      <c r="D218" s="955">
        <v>46004</v>
      </c>
      <c r="E218" s="758">
        <f t="shared" si="193"/>
        <v>46005</v>
      </c>
      <c r="F218" s="758">
        <f t="shared" si="194"/>
        <v>46015</v>
      </c>
      <c r="G218" s="758">
        <f t="shared" si="195"/>
        <v>46016</v>
      </c>
      <c r="H218" s="758">
        <f t="shared" si="196"/>
        <v>46018</v>
      </c>
      <c r="I218" s="18"/>
      <c r="J218" s="758">
        <f t="shared" si="186"/>
        <v>46004</v>
      </c>
      <c r="K218" s="758">
        <f t="shared" si="186"/>
        <v>46005</v>
      </c>
      <c r="L218" s="332">
        <f t="shared" si="181"/>
        <v>51</v>
      </c>
      <c r="M218" s="18"/>
      <c r="O218" s="345"/>
      <c r="P218" s="345"/>
      <c r="R218" s="18"/>
      <c r="S218" s="18"/>
    </row>
    <row r="219" spans="1:19" ht="19.5" customHeight="1">
      <c r="A219" s="805"/>
      <c r="B219" s="954" t="s">
        <v>3576</v>
      </c>
      <c r="C219" s="954" t="s">
        <v>3670</v>
      </c>
      <c r="D219" s="955">
        <v>46011</v>
      </c>
      <c r="E219" s="758">
        <f t="shared" si="193"/>
        <v>46012</v>
      </c>
      <c r="F219" s="758">
        <f t="shared" si="194"/>
        <v>46022</v>
      </c>
      <c r="G219" s="758">
        <f t="shared" si="195"/>
        <v>46023</v>
      </c>
      <c r="H219" s="758">
        <f t="shared" si="196"/>
        <v>46025</v>
      </c>
      <c r="I219" s="18"/>
      <c r="J219" s="758">
        <f t="shared" si="186"/>
        <v>46011</v>
      </c>
      <c r="K219" s="758">
        <f t="shared" si="186"/>
        <v>46012</v>
      </c>
      <c r="L219" s="332">
        <f t="shared" si="181"/>
        <v>52</v>
      </c>
      <c r="M219" s="18"/>
      <c r="O219" s="345"/>
      <c r="P219" s="345"/>
      <c r="R219" s="18"/>
      <c r="S219" s="18"/>
    </row>
    <row r="220" spans="1:19" ht="19.5" customHeight="1">
      <c r="A220" s="805" t="s">
        <v>3664</v>
      </c>
      <c r="B220" s="954" t="s">
        <v>3671</v>
      </c>
      <c r="C220" s="954" t="s">
        <v>3672</v>
      </c>
      <c r="D220" s="955">
        <v>46018</v>
      </c>
      <c r="E220" s="758">
        <f t="shared" si="193"/>
        <v>46019</v>
      </c>
      <c r="F220" s="758">
        <f t="shared" si="194"/>
        <v>46029</v>
      </c>
      <c r="G220" s="758">
        <f t="shared" si="195"/>
        <v>46030</v>
      </c>
      <c r="H220" s="758">
        <f t="shared" si="196"/>
        <v>46032</v>
      </c>
      <c r="I220" s="18"/>
      <c r="J220" s="758">
        <f t="shared" si="186"/>
        <v>46018</v>
      </c>
      <c r="K220" s="758">
        <f t="shared" si="186"/>
        <v>46019</v>
      </c>
      <c r="L220" s="332">
        <f t="shared" si="181"/>
        <v>53</v>
      </c>
      <c r="M220" s="18"/>
      <c r="O220" s="345"/>
      <c r="P220" s="345"/>
      <c r="R220" s="18"/>
      <c r="S220" s="18"/>
    </row>
    <row r="221" spans="1:19" ht="19.5" customHeight="1">
      <c r="A221" s="805"/>
      <c r="B221" s="954" t="s">
        <v>3673</v>
      </c>
      <c r="C221" s="954" t="s">
        <v>3674</v>
      </c>
      <c r="D221" s="955">
        <v>46025</v>
      </c>
      <c r="E221" s="758">
        <f t="shared" ref="E221:E224" si="197">D221+1</f>
        <v>46026</v>
      </c>
      <c r="F221" s="758">
        <f t="shared" ref="F221:F224" si="198">E221+10</f>
        <v>46036</v>
      </c>
      <c r="G221" s="758">
        <f t="shared" ref="G221:G224" si="199">F221+1</f>
        <v>46037</v>
      </c>
      <c r="H221" s="758">
        <f t="shared" ref="H221:H224" si="200">G221+2</f>
        <v>46039</v>
      </c>
      <c r="I221" s="18"/>
      <c r="J221" s="758">
        <f t="shared" si="186"/>
        <v>46025</v>
      </c>
      <c r="K221" s="758">
        <f t="shared" si="186"/>
        <v>46026</v>
      </c>
      <c r="L221" s="332">
        <f t="shared" ref="L221:L224" si="201">WEEKNUM(K221)</f>
        <v>2</v>
      </c>
      <c r="M221" s="18"/>
      <c r="O221" s="345"/>
      <c r="P221" s="345"/>
      <c r="R221" s="18"/>
      <c r="S221" s="18"/>
    </row>
    <row r="222" spans="1:19" ht="19.5" customHeight="1">
      <c r="A222" s="805"/>
      <c r="B222" s="954" t="s">
        <v>2886</v>
      </c>
      <c r="C222" s="954" t="s">
        <v>3675</v>
      </c>
      <c r="D222" s="955">
        <v>46032</v>
      </c>
      <c r="E222" s="758">
        <f t="shared" si="197"/>
        <v>46033</v>
      </c>
      <c r="F222" s="758">
        <f t="shared" si="198"/>
        <v>46043</v>
      </c>
      <c r="G222" s="758">
        <f t="shared" si="199"/>
        <v>46044</v>
      </c>
      <c r="H222" s="758">
        <f t="shared" si="200"/>
        <v>46046</v>
      </c>
      <c r="I222" s="18"/>
      <c r="J222" s="758">
        <f t="shared" si="186"/>
        <v>46032</v>
      </c>
      <c r="K222" s="758">
        <f t="shared" si="186"/>
        <v>46033</v>
      </c>
      <c r="L222" s="332">
        <f t="shared" si="201"/>
        <v>3</v>
      </c>
      <c r="M222" s="18"/>
      <c r="O222" s="345"/>
      <c r="P222" s="345"/>
      <c r="R222" s="18"/>
      <c r="S222" s="18"/>
    </row>
    <row r="223" spans="1:19" ht="19.5" customHeight="1">
      <c r="A223" s="805"/>
      <c r="B223" s="954" t="s">
        <v>2901</v>
      </c>
      <c r="C223" s="954" t="s">
        <v>3676</v>
      </c>
      <c r="D223" s="955">
        <v>46039</v>
      </c>
      <c r="E223" s="758">
        <f t="shared" si="197"/>
        <v>46040</v>
      </c>
      <c r="F223" s="758">
        <f t="shared" si="198"/>
        <v>46050</v>
      </c>
      <c r="G223" s="758">
        <f t="shared" si="199"/>
        <v>46051</v>
      </c>
      <c r="H223" s="758">
        <f t="shared" si="200"/>
        <v>46053</v>
      </c>
      <c r="I223" s="18"/>
      <c r="J223" s="758">
        <f t="shared" si="186"/>
        <v>46039</v>
      </c>
      <c r="K223" s="758">
        <f t="shared" si="186"/>
        <v>46040</v>
      </c>
      <c r="L223" s="332">
        <f t="shared" si="201"/>
        <v>4</v>
      </c>
      <c r="M223" s="18"/>
      <c r="O223" s="345"/>
      <c r="P223" s="345"/>
      <c r="R223" s="18"/>
      <c r="S223" s="18"/>
    </row>
    <row r="224" spans="1:19" ht="19.5" customHeight="1">
      <c r="A224" s="805"/>
      <c r="B224" s="954" t="s">
        <v>3576</v>
      </c>
      <c r="C224" s="954" t="s">
        <v>3677</v>
      </c>
      <c r="D224" s="955">
        <v>46046</v>
      </c>
      <c r="E224" s="758">
        <f t="shared" si="197"/>
        <v>46047</v>
      </c>
      <c r="F224" s="758">
        <f t="shared" si="198"/>
        <v>46057</v>
      </c>
      <c r="G224" s="758">
        <f t="shared" si="199"/>
        <v>46058</v>
      </c>
      <c r="H224" s="758">
        <f t="shared" si="200"/>
        <v>46060</v>
      </c>
      <c r="I224" s="18"/>
      <c r="J224" s="758">
        <f t="shared" si="186"/>
        <v>46046</v>
      </c>
      <c r="K224" s="758">
        <f t="shared" si="186"/>
        <v>46047</v>
      </c>
      <c r="L224" s="332">
        <f t="shared" si="201"/>
        <v>5</v>
      </c>
      <c r="M224" s="18"/>
      <c r="O224" s="345"/>
      <c r="P224" s="345"/>
      <c r="R224" s="18"/>
      <c r="S224" s="18"/>
    </row>
    <row r="225" spans="1:19" ht="19.5" customHeight="1">
      <c r="A225" s="805"/>
      <c r="B225" s="954" t="s">
        <v>3587</v>
      </c>
      <c r="C225" s="954" t="s">
        <v>3678</v>
      </c>
      <c r="D225" s="955">
        <v>46053</v>
      </c>
      <c r="E225" s="758">
        <f t="shared" ref="E225" si="202">D225+1</f>
        <v>46054</v>
      </c>
      <c r="F225" s="758">
        <f t="shared" ref="F225" si="203">E225+10</f>
        <v>46064</v>
      </c>
      <c r="G225" s="758">
        <f t="shared" ref="G225" si="204">F225+1</f>
        <v>46065</v>
      </c>
      <c r="H225" s="758">
        <f t="shared" ref="H225" si="205">G225+2</f>
        <v>46067</v>
      </c>
      <c r="I225" s="18"/>
      <c r="J225" s="758">
        <f t="shared" si="186"/>
        <v>46053</v>
      </c>
      <c r="K225" s="758">
        <f t="shared" si="186"/>
        <v>46054</v>
      </c>
      <c r="L225" s="332">
        <f t="shared" ref="L225" si="206">WEEKNUM(K225)</f>
        <v>6</v>
      </c>
      <c r="M225" s="18"/>
      <c r="O225" s="345"/>
      <c r="P225" s="345"/>
      <c r="R225" s="18"/>
      <c r="S225" s="18"/>
    </row>
    <row r="226" spans="1:19" ht="18.75" customHeight="1">
      <c r="B226" s="1106" t="s">
        <v>553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96"/>
      <c r="C229" s="897"/>
      <c r="D229" s="898"/>
      <c r="E229" s="899"/>
      <c r="F229" s="900"/>
      <c r="G229" s="901"/>
      <c r="H229" s="902"/>
    </row>
    <row r="230" spans="1:19" s="147" customFormat="1" ht="18.75" customHeight="1">
      <c r="B230" s="778" t="s">
        <v>554</v>
      </c>
      <c r="C230" s="145"/>
      <c r="D230" s="147" t="s">
        <v>555</v>
      </c>
      <c r="G230" s="147" t="s">
        <v>556</v>
      </c>
      <c r="H230" s="779"/>
    </row>
    <row r="231" spans="1:19" s="147" customFormat="1" ht="18.75" customHeight="1">
      <c r="B231" s="780" t="s">
        <v>557</v>
      </c>
      <c r="C231" s="1098" t="s">
        <v>558</v>
      </c>
      <c r="D231" s="133" t="s">
        <v>559</v>
      </c>
      <c r="F231" s="1098" t="s">
        <v>560</v>
      </c>
      <c r="G231" s="145" t="s">
        <v>561</v>
      </c>
      <c r="H231" s="1099" t="s">
        <v>562</v>
      </c>
    </row>
    <row r="232" spans="1:19" s="147" customFormat="1" ht="18.75" customHeight="1">
      <c r="B232" s="780" t="s">
        <v>563</v>
      </c>
      <c r="C232" s="1098" t="s">
        <v>564</v>
      </c>
      <c r="D232" s="133" t="s">
        <v>565</v>
      </c>
      <c r="E232" s="148" t="s">
        <v>566</v>
      </c>
      <c r="F232" s="1100" t="s">
        <v>567</v>
      </c>
      <c r="G232" s="145" t="s">
        <v>568</v>
      </c>
      <c r="H232" s="1099" t="s">
        <v>569</v>
      </c>
    </row>
    <row r="233" spans="1:19" s="147" customFormat="1" ht="18.75" customHeight="1">
      <c r="B233" s="783" t="s">
        <v>570</v>
      </c>
      <c r="C233" s="1101" t="s">
        <v>571</v>
      </c>
      <c r="D233" s="133" t="s">
        <v>572</v>
      </c>
      <c r="E233" s="148" t="s">
        <v>573</v>
      </c>
      <c r="F233" s="1100" t="s">
        <v>574</v>
      </c>
      <c r="G233" s="588" t="s">
        <v>575</v>
      </c>
      <c r="H233" s="1102" t="s">
        <v>576</v>
      </c>
    </row>
    <row r="234" spans="1:19" s="147" customFormat="1" ht="18.75" customHeight="1">
      <c r="B234" s="783" t="s">
        <v>577</v>
      </c>
      <c r="C234" s="1101" t="s">
        <v>578</v>
      </c>
      <c r="D234" s="133" t="s">
        <v>579</v>
      </c>
      <c r="E234" s="148" t="s">
        <v>580</v>
      </c>
      <c r="F234" s="1100" t="s">
        <v>581</v>
      </c>
      <c r="G234" s="588" t="s">
        <v>582</v>
      </c>
      <c r="H234" s="1102" t="s">
        <v>583</v>
      </c>
      <c r="N234" s="149"/>
      <c r="O234" s="149"/>
    </row>
    <row r="235" spans="1:19" s="147" customFormat="1" ht="18.75" customHeight="1">
      <c r="B235" s="783" t="s">
        <v>827</v>
      </c>
      <c r="C235" s="1101" t="s">
        <v>585</v>
      </c>
      <c r="D235" s="133" t="s">
        <v>586</v>
      </c>
      <c r="E235" s="148" t="s">
        <v>587</v>
      </c>
      <c r="F235" s="1100" t="s">
        <v>588</v>
      </c>
      <c r="G235" s="588" t="s">
        <v>589</v>
      </c>
      <c r="H235" s="1102" t="s">
        <v>590</v>
      </c>
      <c r="N235" s="149"/>
      <c r="O235" s="149"/>
    </row>
    <row r="236" spans="1:19" s="147" customFormat="1" ht="18.75" customHeight="1">
      <c r="B236" s="783" t="s">
        <v>591</v>
      </c>
      <c r="C236" s="1101" t="s">
        <v>592</v>
      </c>
      <c r="D236" s="133" t="s">
        <v>593</v>
      </c>
      <c r="E236" s="148" t="s">
        <v>594</v>
      </c>
      <c r="F236" s="1100" t="s">
        <v>595</v>
      </c>
      <c r="G236" s="588" t="s">
        <v>596</v>
      </c>
      <c r="H236" s="1102" t="s">
        <v>597</v>
      </c>
      <c r="N236" s="149"/>
      <c r="O236" s="149"/>
    </row>
    <row r="237" spans="1:19" s="147" customFormat="1" ht="18.75" customHeight="1">
      <c r="B237" s="783" t="s">
        <v>598</v>
      </c>
      <c r="C237" s="1101" t="s">
        <v>599</v>
      </c>
      <c r="D237" s="133" t="s">
        <v>600</v>
      </c>
      <c r="E237" s="148" t="s">
        <v>601</v>
      </c>
      <c r="F237" s="1098" t="s">
        <v>602</v>
      </c>
      <c r="G237" s="588" t="s">
        <v>603</v>
      </c>
      <c r="H237" s="787" t="s">
        <v>604</v>
      </c>
      <c r="N237" s="149"/>
      <c r="O237" s="149"/>
    </row>
    <row r="238" spans="1:19" s="149" customFormat="1" ht="18.75" customHeight="1">
      <c r="A238" s="1033"/>
      <c r="B238" s="783" t="s">
        <v>605</v>
      </c>
      <c r="C238" s="1101" t="s">
        <v>606</v>
      </c>
      <c r="D238" s="133"/>
      <c r="E238" s="145"/>
      <c r="F238" s="588"/>
      <c r="G238" s="147"/>
      <c r="H238" s="788"/>
      <c r="I238" s="145"/>
      <c r="J238" s="145"/>
      <c r="K238" s="145"/>
    </row>
    <row r="239" spans="1:19" s="149" customFormat="1" ht="18.75" customHeight="1" thickBot="1">
      <c r="A239" s="1033"/>
      <c r="B239" s="1103"/>
      <c r="C239" s="791"/>
      <c r="D239" s="791"/>
      <c r="E239" s="791"/>
      <c r="F239" s="791"/>
      <c r="G239" s="791"/>
      <c r="H239" s="1104"/>
      <c r="I239" s="145"/>
      <c r="J239" s="145"/>
      <c r="K239" s="145"/>
    </row>
  </sheetData>
  <mergeCells count="12">
    <mergeCell ref="B132:D132"/>
    <mergeCell ref="B184:C184"/>
    <mergeCell ref="D184:D185"/>
    <mergeCell ref="D134:D135"/>
    <mergeCell ref="B134:C134"/>
    <mergeCell ref="B181:H181"/>
    <mergeCell ref="B182:G182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86:F187 F191 F193 F199 F216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65"/>
  <sheetViews>
    <sheetView showGridLines="0" topLeftCell="A5" zoomScaleNormal="100" zoomScaleSheetLayoutView="85" workbookViewId="0">
      <selection activeCell="G69" sqref="G69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16" t="s">
        <v>116</v>
      </c>
      <c r="C2" s="1216"/>
      <c r="D2" s="1216"/>
      <c r="E2" s="1216"/>
      <c r="G2" s="956" t="s">
        <v>352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211" t="s">
        <v>128</v>
      </c>
      <c r="C4" s="1212"/>
      <c r="D4" s="1212"/>
      <c r="E4" s="1213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3679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613</v>
      </c>
      <c r="C7" s="955" t="s">
        <v>681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203" t="s">
        <v>353</v>
      </c>
      <c r="C9" s="1203"/>
      <c r="D9" s="1203"/>
      <c r="E9" s="1203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205" t="s">
        <v>128</v>
      </c>
      <c r="C11" s="1206"/>
      <c r="D11" s="1207" t="s">
        <v>355</v>
      </c>
      <c r="E11" s="941" t="s">
        <v>178</v>
      </c>
      <c r="F11" s="769"/>
      <c r="G11" s="881"/>
    </row>
    <row r="12" spans="1:12" s="193" customFormat="1" ht="18" customHeight="1">
      <c r="A12" s="805"/>
      <c r="B12" s="944" t="s">
        <v>357</v>
      </c>
      <c r="C12" s="944" t="s">
        <v>358</v>
      </c>
      <c r="D12" s="1208"/>
      <c r="E12" s="940" t="s">
        <v>184</v>
      </c>
      <c r="F12" s="769"/>
      <c r="G12" s="1046" t="s">
        <v>496</v>
      </c>
      <c r="H12" s="1046" t="s">
        <v>359</v>
      </c>
      <c r="I12" s="1046" t="s">
        <v>360</v>
      </c>
    </row>
    <row r="13" spans="1:12" s="193" customFormat="1" ht="20.100000000000001" hidden="1" customHeight="1">
      <c r="A13" s="805"/>
      <c r="B13" s="955" t="s">
        <v>623</v>
      </c>
      <c r="C13" s="955" t="s">
        <v>3680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H13:I14" si="3">WEEKNUM(H13)</f>
        <v>#REF!</v>
      </c>
    </row>
    <row r="14" spans="1:12" s="193" customFormat="1" ht="20.100000000000001" hidden="1" customHeight="1">
      <c r="A14" s="805" t="s">
        <v>753</v>
      </c>
      <c r="B14" s="955" t="s">
        <v>381</v>
      </c>
      <c r="C14" s="955" t="s">
        <v>3681</v>
      </c>
      <c r="D14" s="955">
        <v>45304</v>
      </c>
      <c r="E14" s="802">
        <f t="shared" si="2"/>
        <v>45311</v>
      </c>
      <c r="G14" s="758" t="e">
        <f t="shared" ref="G14:H65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3682</v>
      </c>
      <c r="B15" s="955" t="s">
        <v>764</v>
      </c>
      <c r="C15" s="955" t="s">
        <v>3683</v>
      </c>
      <c r="D15" s="880" t="s">
        <v>391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361</v>
      </c>
      <c r="C16" s="955" t="s">
        <v>3684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H16:I18" si="6">WEEKNUM(H16)</f>
        <v>#REF!</v>
      </c>
    </row>
    <row r="17" spans="1:9" s="193" customFormat="1" ht="20.100000000000001" hidden="1" customHeight="1">
      <c r="A17" s="805" t="s">
        <v>623</v>
      </c>
      <c r="B17" s="1026" t="s">
        <v>415</v>
      </c>
      <c r="C17" s="955" t="s">
        <v>3685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415</v>
      </c>
      <c r="C18" s="955" t="s">
        <v>3686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3682</v>
      </c>
      <c r="B19" s="1026" t="s">
        <v>415</v>
      </c>
      <c r="C19" s="955" t="s">
        <v>3687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623</v>
      </c>
      <c r="C20" s="955" t="s">
        <v>3688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H20:I23" si="8">WEEKNUM(H20)</f>
        <v>#REF!</v>
      </c>
    </row>
    <row r="21" spans="1:9" s="193" customFormat="1" ht="18.75" hidden="1" customHeight="1">
      <c r="A21" s="805" t="s">
        <v>623</v>
      </c>
      <c r="B21" s="955" t="s">
        <v>764</v>
      </c>
      <c r="C21" s="955" t="s">
        <v>3689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381</v>
      </c>
      <c r="B22" s="955" t="s">
        <v>361</v>
      </c>
      <c r="C22" s="955" t="s">
        <v>3690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3691</v>
      </c>
      <c r="B23" s="1061" t="s">
        <v>3692</v>
      </c>
      <c r="C23" s="955" t="s">
        <v>3693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3694</v>
      </c>
      <c r="B24" s="955" t="s">
        <v>617</v>
      </c>
      <c r="C24" s="955" t="s">
        <v>3695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H24:I27" si="10">WEEKNUM(H24)</f>
        <v>13</v>
      </c>
    </row>
    <row r="25" spans="1:9" s="193" customFormat="1" ht="20.100000000000001" hidden="1" customHeight="1">
      <c r="A25" s="805" t="s">
        <v>3696</v>
      </c>
      <c r="B25" s="955" t="s">
        <v>623</v>
      </c>
      <c r="C25" s="955" t="s">
        <v>3697</v>
      </c>
      <c r="D25" s="880" t="s">
        <v>391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361</v>
      </c>
      <c r="B26" s="955" t="s">
        <v>361</v>
      </c>
      <c r="C26" s="955" t="s">
        <v>3698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415</v>
      </c>
      <c r="C27" s="955" t="s">
        <v>3699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623</v>
      </c>
      <c r="B28" s="955" t="s">
        <v>3692</v>
      </c>
      <c r="C28" s="955" t="s">
        <v>3700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H28:I31" si="13">WEEKNUM(H28)</f>
        <v>17</v>
      </c>
    </row>
    <row r="29" spans="1:9" s="193" customFormat="1" ht="20.100000000000001" hidden="1" customHeight="1">
      <c r="A29" s="805"/>
      <c r="B29" s="955" t="s">
        <v>361</v>
      </c>
      <c r="C29" s="955" t="s">
        <v>3701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623</v>
      </c>
      <c r="C30" s="955" t="s">
        <v>3702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805</v>
      </c>
      <c r="C31" s="955" t="s">
        <v>3703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3692</v>
      </c>
      <c r="C32" s="955" t="s">
        <v>3704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H32:I35" si="17">WEEKNUM(H32)</f>
        <v>21</v>
      </c>
    </row>
    <row r="33" spans="1:9" s="193" customFormat="1" ht="20.100000000000001" hidden="1" customHeight="1">
      <c r="A33" s="805"/>
      <c r="B33" s="955" t="s">
        <v>361</v>
      </c>
      <c r="C33" s="955" t="s">
        <v>3705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415</v>
      </c>
      <c r="C34" s="955" t="s">
        <v>3706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3692</v>
      </c>
      <c r="C35" s="955" t="s">
        <v>3707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805</v>
      </c>
      <c r="C36" s="955" t="s">
        <v>3708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H36:I39" si="19">WEEKNUM(H36)</f>
        <v>25</v>
      </c>
    </row>
    <row r="37" spans="1:9" s="193" customFormat="1" ht="20.100000000000001" hidden="1" customHeight="1">
      <c r="A37" s="805"/>
      <c r="B37" s="955" t="s">
        <v>660</v>
      </c>
      <c r="C37" s="955" t="s">
        <v>3709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3692</v>
      </c>
      <c r="B38" s="955" t="s">
        <v>742</v>
      </c>
      <c r="C38" s="955" t="s">
        <v>3710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415</v>
      </c>
      <c r="C39" s="955" t="s">
        <v>3711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805</v>
      </c>
      <c r="B40" s="955" t="s">
        <v>3712</v>
      </c>
      <c r="C40" s="955" t="s">
        <v>3713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H40:I43" si="21">WEEKNUM(H40)</f>
        <v>29</v>
      </c>
    </row>
    <row r="41" spans="1:9" s="193" customFormat="1" ht="20.100000000000001" hidden="1" customHeight="1">
      <c r="A41" s="805" t="s">
        <v>729</v>
      </c>
      <c r="B41" s="955" t="s">
        <v>3714</v>
      </c>
      <c r="C41" s="955" t="s">
        <v>3715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742</v>
      </c>
      <c r="B42" s="1026" t="s">
        <v>415</v>
      </c>
      <c r="C42" s="955" t="s">
        <v>3716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3682</v>
      </c>
      <c r="C43" s="955" t="s">
        <v>3717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3718</v>
      </c>
      <c r="B44" s="955" t="s">
        <v>805</v>
      </c>
      <c r="C44" s="955" t="s">
        <v>3719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H44:I44" si="23">WEEKNUM(H44)</f>
        <v>33</v>
      </c>
    </row>
    <row r="45" spans="1:9" s="193" customFormat="1" ht="20.100000000000001" hidden="1" customHeight="1">
      <c r="A45" s="805" t="s">
        <v>660</v>
      </c>
      <c r="B45" s="1026" t="s">
        <v>415</v>
      </c>
      <c r="C45" s="955" t="s">
        <v>3720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H45:I46" si="24">WEEKNUM(H45)</f>
        <v>34</v>
      </c>
    </row>
    <row r="46" spans="1:9" s="193" customFormat="1" ht="20.100000000000001" hidden="1" customHeight="1">
      <c r="A46" s="805" t="s">
        <v>805</v>
      </c>
      <c r="B46" s="1026" t="s">
        <v>415</v>
      </c>
      <c r="C46" s="955" t="s">
        <v>3721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3682</v>
      </c>
      <c r="B47" s="955" t="s">
        <v>805</v>
      </c>
      <c r="C47" s="955" t="s">
        <v>3722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H47:I50" si="26">WEEKNUM(H47)</f>
        <v>36</v>
      </c>
    </row>
    <row r="48" spans="1:9" s="193" customFormat="1" ht="20.100000000000001" hidden="1" customHeight="1">
      <c r="A48" s="805" t="s">
        <v>3723</v>
      </c>
      <c r="B48" s="955" t="s">
        <v>3682</v>
      </c>
      <c r="C48" s="955" t="s">
        <v>3724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9" s="193" customFormat="1" ht="20.100000000000001" hidden="1" customHeight="1">
      <c r="A49" s="805" t="s">
        <v>3725</v>
      </c>
      <c r="B49" s="955" t="s">
        <v>758</v>
      </c>
      <c r="C49" s="955" t="s">
        <v>3726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9" s="193" customFormat="1" ht="20.100000000000001" hidden="1" customHeight="1">
      <c r="A50" s="805" t="s">
        <v>3727</v>
      </c>
      <c r="B50" s="1003" t="s">
        <v>3728</v>
      </c>
      <c r="C50" s="1003" t="s">
        <v>3729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9" s="193" customFormat="1" ht="20.100000000000001" hidden="1" customHeight="1">
      <c r="A51" s="805" t="s">
        <v>3730</v>
      </c>
      <c r="B51" s="1003" t="s">
        <v>617</v>
      </c>
      <c r="C51" s="1003" t="s">
        <v>3731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H51:I54" si="29">WEEKNUM(H51)</f>
        <v>40</v>
      </c>
    </row>
    <row r="52" spans="1:9" s="193" customFormat="1" ht="20.100000000000001" hidden="1" customHeight="1">
      <c r="A52" s="805"/>
      <c r="B52" s="955" t="s">
        <v>3682</v>
      </c>
      <c r="C52" s="955" t="s">
        <v>3732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9" s="193" customFormat="1" ht="20.100000000000001" hidden="1" customHeight="1">
      <c r="A53" s="805" t="s">
        <v>3733</v>
      </c>
      <c r="B53" s="1126" t="s">
        <v>415</v>
      </c>
      <c r="C53" s="955" t="s">
        <v>3734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9" s="193" customFormat="1" ht="20.100000000000001" hidden="1" customHeight="1">
      <c r="A54" s="805" t="s">
        <v>617</v>
      </c>
      <c r="B54" s="955" t="s">
        <v>758</v>
      </c>
      <c r="C54" s="955" t="s">
        <v>3735</v>
      </c>
      <c r="D54" s="955">
        <v>45957</v>
      </c>
      <c r="E54" s="802">
        <f t="shared" si="28"/>
        <v>45964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9" s="193" customFormat="1" ht="20.100000000000001" hidden="1" customHeight="1">
      <c r="A55" s="805" t="s">
        <v>734</v>
      </c>
      <c r="B55" s="955" t="s">
        <v>617</v>
      </c>
      <c r="C55" s="955" t="s">
        <v>3736</v>
      </c>
      <c r="D55" s="955">
        <v>45964</v>
      </c>
      <c r="E55" s="802">
        <f t="shared" ref="E55" si="30">D55+7</f>
        <v>45971</v>
      </c>
      <c r="G55" s="758">
        <f t="shared" si="4"/>
        <v>45961</v>
      </c>
      <c r="H55" s="758">
        <f t="shared" si="4"/>
        <v>45962</v>
      </c>
      <c r="I55" s="616">
        <f t="shared" ref="H55:I55" si="31">WEEKNUM(H55)</f>
        <v>44</v>
      </c>
    </row>
    <row r="56" spans="1:9" s="193" customFormat="1" ht="20.100000000000001" customHeight="1">
      <c r="A56" s="805" t="s">
        <v>3737</v>
      </c>
      <c r="B56" s="1061" t="s">
        <v>742</v>
      </c>
      <c r="C56" s="955" t="s">
        <v>3738</v>
      </c>
      <c r="D56" s="955">
        <v>45971</v>
      </c>
      <c r="E56" s="802">
        <f t="shared" ref="E56:E59" si="32">D56+7</f>
        <v>45978</v>
      </c>
      <c r="G56" s="758">
        <f t="shared" si="4"/>
        <v>45968</v>
      </c>
      <c r="H56" s="758">
        <f t="shared" si="4"/>
        <v>45969</v>
      </c>
      <c r="I56" s="616">
        <f t="shared" ref="H56:I59" si="33">WEEKNUM(H56)</f>
        <v>45</v>
      </c>
    </row>
    <row r="57" spans="1:9" s="193" customFormat="1" ht="20.100000000000001" customHeight="1">
      <c r="A57" s="805" t="s">
        <v>758</v>
      </c>
      <c r="B57" s="955" t="s">
        <v>3682</v>
      </c>
      <c r="C57" s="955" t="s">
        <v>3739</v>
      </c>
      <c r="D57" s="955">
        <v>45978</v>
      </c>
      <c r="E57" s="802">
        <f t="shared" si="32"/>
        <v>45985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9" s="193" customFormat="1" ht="20.100000000000001" customHeight="1">
      <c r="A58" s="805" t="s">
        <v>617</v>
      </c>
      <c r="B58" s="955" t="s">
        <v>758</v>
      </c>
      <c r="C58" s="955" t="s">
        <v>3740</v>
      </c>
      <c r="D58" s="955">
        <v>45986</v>
      </c>
      <c r="E58" s="802">
        <f t="shared" si="32"/>
        <v>45993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9" s="193" customFormat="1" ht="20.100000000000001" customHeight="1">
      <c r="A59" s="805" t="s">
        <v>734</v>
      </c>
      <c r="B59" s="955" t="s">
        <v>617</v>
      </c>
      <c r="C59" s="955" t="s">
        <v>3741</v>
      </c>
      <c r="D59" s="955">
        <v>45989</v>
      </c>
      <c r="E59" s="802">
        <f t="shared" si="32"/>
        <v>45996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9" s="193" customFormat="1" ht="20.100000000000001" customHeight="1">
      <c r="A60" s="805"/>
      <c r="B60" s="955" t="s">
        <v>742</v>
      </c>
      <c r="C60" s="955" t="s">
        <v>3742</v>
      </c>
      <c r="D60" s="955">
        <v>45996</v>
      </c>
      <c r="E60" s="802">
        <f t="shared" ref="E60:E61" si="34">D60+7</f>
        <v>46003</v>
      </c>
      <c r="G60" s="758">
        <f t="shared" si="4"/>
        <v>45996</v>
      </c>
      <c r="H60" s="758">
        <f t="shared" si="4"/>
        <v>45997</v>
      </c>
      <c r="I60" s="616">
        <f t="shared" ref="H60:I61" si="35">WEEKNUM(H60)</f>
        <v>49</v>
      </c>
    </row>
    <row r="61" spans="1:9" s="193" customFormat="1" ht="20.100000000000001" customHeight="1">
      <c r="A61" s="805"/>
      <c r="B61" s="955" t="s">
        <v>770</v>
      </c>
      <c r="C61" s="955" t="s">
        <v>3743</v>
      </c>
      <c r="D61" s="955">
        <v>46003</v>
      </c>
      <c r="E61" s="802">
        <f t="shared" si="34"/>
        <v>46010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9" s="193" customFormat="1" ht="20.100000000000001" customHeight="1">
      <c r="A62" s="805"/>
      <c r="B62" s="955" t="s">
        <v>758</v>
      </c>
      <c r="C62" s="955" t="s">
        <v>3744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9" s="193" customFormat="1" ht="20.100000000000001" customHeight="1">
      <c r="A63" s="805"/>
      <c r="B63" s="955" t="s">
        <v>617</v>
      </c>
      <c r="C63" s="955" t="s">
        <v>3745</v>
      </c>
      <c r="D63" s="955">
        <v>46017</v>
      </c>
      <c r="E63" s="802">
        <f t="shared" ref="E63" si="38">D63+7</f>
        <v>46024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9" s="193" customFormat="1" ht="20.100000000000001" customHeight="1">
      <c r="A64" s="805"/>
      <c r="B64" s="955" t="s">
        <v>742</v>
      </c>
      <c r="C64" s="955" t="s">
        <v>3746</v>
      </c>
      <c r="D64" s="955">
        <v>46024</v>
      </c>
      <c r="E64" s="802">
        <f t="shared" ref="E64:E65" si="40">D64+7</f>
        <v>46031</v>
      </c>
      <c r="G64" s="758">
        <f t="shared" si="4"/>
        <v>46024</v>
      </c>
      <c r="H64" s="758">
        <f t="shared" si="4"/>
        <v>46025</v>
      </c>
      <c r="I64" s="616">
        <f t="shared" ref="I64:I65" si="41">WEEKNUM(H64)</f>
        <v>1</v>
      </c>
    </row>
    <row r="65" spans="1:20" s="193" customFormat="1" ht="20.100000000000001" customHeight="1">
      <c r="A65" s="805"/>
      <c r="B65" s="955" t="s">
        <v>770</v>
      </c>
      <c r="C65" s="955" t="s">
        <v>3747</v>
      </c>
      <c r="D65" s="955">
        <v>46031</v>
      </c>
      <c r="E65" s="802">
        <f t="shared" si="40"/>
        <v>46038</v>
      </c>
      <c r="G65" s="758">
        <f t="shared" si="4"/>
        <v>46031</v>
      </c>
      <c r="H65" s="758">
        <f t="shared" si="4"/>
        <v>46032</v>
      </c>
      <c r="I65" s="616">
        <f t="shared" si="41"/>
        <v>2</v>
      </c>
    </row>
    <row r="66" spans="1:20" s="18" customFormat="1" ht="20.100000000000001" customHeight="1">
      <c r="A66" s="325"/>
      <c r="B66" s="1106" t="s">
        <v>553</v>
      </c>
      <c r="C66" s="678"/>
      <c r="D66" s="678"/>
      <c r="E66" s="678"/>
      <c r="F66" s="678"/>
      <c r="G66" s="678"/>
      <c r="H66" s="678"/>
      <c r="I66" s="407"/>
      <c r="J66" s="490"/>
      <c r="K66" s="149"/>
      <c r="L66" s="14"/>
      <c r="M66"/>
      <c r="Q66" s="345"/>
      <c r="R66" s="345"/>
      <c r="S66" s="345"/>
    </row>
    <row r="67" spans="1:20" s="193" customFormat="1" ht="20.100000000000001" customHeight="1">
      <c r="A67" s="805"/>
      <c r="B67" s="764"/>
      <c r="C67" s="764"/>
      <c r="D67" s="764"/>
      <c r="E67" s="801"/>
      <c r="F67" s="801"/>
      <c r="H67" s="764"/>
      <c r="I67" s="615"/>
    </row>
    <row r="68" spans="1:20" s="149" customFormat="1" ht="20.100000000000001" customHeight="1">
      <c r="A68" s="1033"/>
      <c r="B68" s="1203" t="s">
        <v>1060</v>
      </c>
      <c r="C68" s="1203"/>
      <c r="D68" s="1203"/>
      <c r="E68" s="1203"/>
      <c r="F68" s="1203"/>
      <c r="G68" s="145"/>
      <c r="H68" s="145"/>
    </row>
    <row r="69" spans="1:20" s="147" customFormat="1" ht="20.100000000000001" customHeight="1">
      <c r="A69" s="863"/>
      <c r="B69" s="763"/>
      <c r="C69" s="751"/>
      <c r="D69" s="752"/>
      <c r="E69" s="764"/>
      <c r="F69" s="768"/>
      <c r="G69" s="424"/>
      <c r="H69" s="424"/>
      <c r="I69" s="752"/>
      <c r="J69" s="145"/>
      <c r="K69" s="145"/>
      <c r="L69" s="145"/>
    </row>
    <row r="70" spans="1:20" s="193" customFormat="1" ht="28.5" customHeight="1">
      <c r="A70" s="805"/>
      <c r="B70" s="1205" t="s">
        <v>128</v>
      </c>
      <c r="C70" s="1206"/>
      <c r="D70" s="1207" t="s">
        <v>355</v>
      </c>
      <c r="E70" s="941" t="s">
        <v>267</v>
      </c>
      <c r="F70" s="941" t="s">
        <v>302</v>
      </c>
      <c r="G70" s="769"/>
      <c r="H70" s="88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</row>
    <row r="71" spans="1:20" s="193" customFormat="1" ht="20.100000000000001" customHeight="1">
      <c r="A71" s="805"/>
      <c r="B71" s="944" t="s">
        <v>357</v>
      </c>
      <c r="C71" s="944" t="s">
        <v>358</v>
      </c>
      <c r="D71" s="1208"/>
      <c r="E71" s="940" t="s">
        <v>269</v>
      </c>
      <c r="F71" s="940" t="s">
        <v>223</v>
      </c>
      <c r="G71" s="769"/>
      <c r="H71" s="1046" t="s">
        <v>496</v>
      </c>
      <c r="I71" s="1046" t="s">
        <v>359</v>
      </c>
      <c r="J71" s="1046" t="s">
        <v>360</v>
      </c>
      <c r="K71" s="331"/>
      <c r="L71" s="331"/>
      <c r="M71" s="331"/>
      <c r="N71" s="331"/>
      <c r="O71" s="331"/>
      <c r="P71" s="331"/>
      <c r="Q71" s="331"/>
      <c r="R71" s="331"/>
      <c r="S71" s="331"/>
      <c r="T71" s="331"/>
    </row>
    <row r="72" spans="1:20" s="193" customFormat="1" ht="20.100000000000001" hidden="1" customHeight="1">
      <c r="A72" s="805" t="s">
        <v>742</v>
      </c>
      <c r="B72" s="955" t="s">
        <v>613</v>
      </c>
      <c r="C72" s="955" t="s">
        <v>3748</v>
      </c>
      <c r="D72" s="955">
        <v>45506</v>
      </c>
      <c r="E72" s="758">
        <f t="shared" ref="E72:F82" si="42">D72+7</f>
        <v>45513</v>
      </c>
      <c r="F72" s="758">
        <f t="shared" si="42"/>
        <v>45520</v>
      </c>
      <c r="G72" s="331"/>
      <c r="H72" s="758">
        <v>45504</v>
      </c>
      <c r="I72" s="758">
        <v>45504</v>
      </c>
      <c r="J72" s="616">
        <f t="shared" ref="I72:J108" si="43">WEEKNUM(I72)</f>
        <v>31</v>
      </c>
      <c r="K72" s="331"/>
      <c r="L72" s="331"/>
      <c r="M72" s="331"/>
      <c r="N72" s="331"/>
      <c r="O72" s="331"/>
      <c r="P72" s="331"/>
      <c r="Q72" s="331"/>
      <c r="R72" s="331"/>
      <c r="S72" s="331"/>
      <c r="T72" s="331"/>
    </row>
    <row r="73" spans="1:20" s="193" customFormat="1" ht="20.100000000000001" hidden="1" customHeight="1">
      <c r="A73" s="805" t="s">
        <v>609</v>
      </c>
      <c r="B73" s="1026" t="s">
        <v>415</v>
      </c>
      <c r="C73" s="955" t="s">
        <v>3749</v>
      </c>
      <c r="D73" s="800">
        <v>45511</v>
      </c>
      <c r="E73" s="800">
        <f t="shared" si="42"/>
        <v>45518</v>
      </c>
      <c r="F73" s="800">
        <f t="shared" si="42"/>
        <v>45525</v>
      </c>
      <c r="G73" s="331"/>
      <c r="H73" s="758">
        <f t="shared" ref="H73:I86" si="44">H72+7</f>
        <v>45511</v>
      </c>
      <c r="I73" s="758">
        <f t="shared" si="44"/>
        <v>45511</v>
      </c>
      <c r="J73" s="616">
        <f t="shared" si="43"/>
        <v>32</v>
      </c>
      <c r="K73" s="331"/>
      <c r="L73" s="331"/>
      <c r="M73" s="331"/>
      <c r="N73" s="331"/>
      <c r="O73" s="331"/>
      <c r="P73" s="331"/>
      <c r="Q73" s="331"/>
      <c r="R73" s="331"/>
      <c r="S73" s="331"/>
      <c r="T73" s="331"/>
    </row>
    <row r="74" spans="1:20" s="193" customFormat="1" ht="20.100000000000001" hidden="1" customHeight="1">
      <c r="A74" s="805" t="s">
        <v>3750</v>
      </c>
      <c r="B74" s="1026" t="s">
        <v>415</v>
      </c>
      <c r="C74" s="955" t="s">
        <v>3751</v>
      </c>
      <c r="D74" s="800">
        <v>45511</v>
      </c>
      <c r="E74" s="800">
        <f t="shared" si="42"/>
        <v>45518</v>
      </c>
      <c r="F74" s="800">
        <f t="shared" si="42"/>
        <v>45525</v>
      </c>
      <c r="G74" s="331"/>
      <c r="H74" s="758">
        <f t="shared" si="44"/>
        <v>45518</v>
      </c>
      <c r="I74" s="758">
        <f t="shared" si="44"/>
        <v>45518</v>
      </c>
      <c r="J74" s="616">
        <f t="shared" si="43"/>
        <v>33</v>
      </c>
      <c r="K74" s="331"/>
      <c r="L74" s="331"/>
      <c r="M74" s="331"/>
      <c r="N74" s="331"/>
      <c r="O74" s="331"/>
      <c r="P74" s="331"/>
      <c r="Q74" s="331"/>
      <c r="R74" s="331"/>
      <c r="S74" s="331"/>
      <c r="T74" s="331"/>
    </row>
    <row r="75" spans="1:20" s="193" customFormat="1" ht="20.100000000000001" hidden="1" customHeight="1">
      <c r="A75" s="805" t="s">
        <v>3752</v>
      </c>
      <c r="B75" s="1026" t="s">
        <v>415</v>
      </c>
      <c r="C75" s="955" t="s">
        <v>3753</v>
      </c>
      <c r="D75" s="800">
        <v>45526</v>
      </c>
      <c r="E75" s="800">
        <f t="shared" si="42"/>
        <v>45533</v>
      </c>
      <c r="F75" s="800">
        <f t="shared" si="42"/>
        <v>45540</v>
      </c>
      <c r="G75" s="331"/>
      <c r="H75" s="758">
        <f t="shared" si="44"/>
        <v>45525</v>
      </c>
      <c r="I75" s="758">
        <f t="shared" si="44"/>
        <v>45525</v>
      </c>
      <c r="J75" s="616">
        <f t="shared" si="43"/>
        <v>34</v>
      </c>
      <c r="K75" s="331"/>
      <c r="L75" s="331"/>
      <c r="M75" s="331"/>
      <c r="N75" s="331"/>
      <c r="O75" s="331"/>
      <c r="P75" s="331"/>
      <c r="Q75" s="331"/>
      <c r="R75" s="331"/>
      <c r="S75" s="331"/>
      <c r="T75" s="331"/>
    </row>
    <row r="76" spans="1:20" s="193" customFormat="1" ht="20.100000000000001" hidden="1" customHeight="1">
      <c r="A76" s="805" t="s">
        <v>3754</v>
      </c>
      <c r="B76" s="1026" t="s">
        <v>415</v>
      </c>
      <c r="C76" s="955" t="s">
        <v>3755</v>
      </c>
      <c r="D76" s="800">
        <v>45531</v>
      </c>
      <c r="E76" s="800">
        <f t="shared" si="42"/>
        <v>45538</v>
      </c>
      <c r="F76" s="800">
        <f t="shared" si="42"/>
        <v>45545</v>
      </c>
      <c r="G76" s="331"/>
      <c r="H76" s="758">
        <f t="shared" si="44"/>
        <v>45532</v>
      </c>
      <c r="I76" s="758">
        <f t="shared" si="44"/>
        <v>45532</v>
      </c>
      <c r="J76" s="616">
        <f t="shared" si="43"/>
        <v>35</v>
      </c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hidden="1" customHeight="1">
      <c r="A77" s="805" t="s">
        <v>3756</v>
      </c>
      <c r="B77" s="955" t="s">
        <v>361</v>
      </c>
      <c r="C77" s="955" t="s">
        <v>3757</v>
      </c>
      <c r="D77" s="955">
        <v>45538</v>
      </c>
      <c r="E77" s="758">
        <f t="shared" si="42"/>
        <v>45545</v>
      </c>
      <c r="F77" s="758">
        <f t="shared" si="42"/>
        <v>45552</v>
      </c>
      <c r="G77" s="331"/>
      <c r="H77" s="758">
        <f t="shared" si="44"/>
        <v>45539</v>
      </c>
      <c r="I77" s="758">
        <f t="shared" si="44"/>
        <v>45539</v>
      </c>
      <c r="J77" s="616">
        <f t="shared" si="43"/>
        <v>36</v>
      </c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 t="s">
        <v>742</v>
      </c>
      <c r="B78" s="1026" t="s">
        <v>415</v>
      </c>
      <c r="C78" s="955" t="s">
        <v>3758</v>
      </c>
      <c r="D78" s="800">
        <v>45545</v>
      </c>
      <c r="E78" s="800">
        <f t="shared" si="42"/>
        <v>45552</v>
      </c>
      <c r="F78" s="800">
        <f t="shared" si="42"/>
        <v>45559</v>
      </c>
      <c r="G78" s="331"/>
      <c r="H78" s="758">
        <f t="shared" si="44"/>
        <v>45546</v>
      </c>
      <c r="I78" s="758">
        <f t="shared" si="44"/>
        <v>45546</v>
      </c>
      <c r="J78" s="616">
        <f t="shared" si="43"/>
        <v>37</v>
      </c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 t="s">
        <v>3754</v>
      </c>
      <c r="B79" s="955" t="s">
        <v>613</v>
      </c>
      <c r="C79" s="955" t="s">
        <v>3759</v>
      </c>
      <c r="D79" s="955">
        <v>45556</v>
      </c>
      <c r="E79" s="758">
        <f t="shared" si="42"/>
        <v>45563</v>
      </c>
      <c r="F79" s="758">
        <f t="shared" si="42"/>
        <v>45570</v>
      </c>
      <c r="G79" s="331"/>
      <c r="H79" s="758">
        <f t="shared" si="44"/>
        <v>45553</v>
      </c>
      <c r="I79" s="758">
        <f t="shared" si="44"/>
        <v>45553</v>
      </c>
      <c r="J79" s="616">
        <f t="shared" si="43"/>
        <v>38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613</v>
      </c>
      <c r="B80" s="955" t="s">
        <v>361</v>
      </c>
      <c r="C80" s="955" t="s">
        <v>3760</v>
      </c>
      <c r="D80" s="955">
        <v>45559</v>
      </c>
      <c r="E80" s="758">
        <f t="shared" si="42"/>
        <v>45566</v>
      </c>
      <c r="F80" s="758">
        <f t="shared" si="42"/>
        <v>45573</v>
      </c>
      <c r="G80" s="331"/>
      <c r="H80" s="758">
        <f t="shared" si="44"/>
        <v>45560</v>
      </c>
      <c r="I80" s="758">
        <f t="shared" si="44"/>
        <v>45560</v>
      </c>
      <c r="J80" s="616">
        <f t="shared" si="43"/>
        <v>39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/>
      <c r="B81" s="1026" t="s">
        <v>415</v>
      </c>
      <c r="C81" s="955" t="s">
        <v>3761</v>
      </c>
      <c r="D81" s="800">
        <v>45565</v>
      </c>
      <c r="E81" s="800">
        <f t="shared" si="42"/>
        <v>45572</v>
      </c>
      <c r="F81" s="800">
        <f t="shared" si="42"/>
        <v>45579</v>
      </c>
      <c r="G81" s="331"/>
      <c r="H81" s="758">
        <f t="shared" si="44"/>
        <v>45567</v>
      </c>
      <c r="I81" s="758">
        <f t="shared" si="44"/>
        <v>45567</v>
      </c>
      <c r="J81" s="616">
        <f t="shared" si="43"/>
        <v>40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613</v>
      </c>
      <c r="B82" s="955" t="s">
        <v>361</v>
      </c>
      <c r="C82" s="955" t="s">
        <v>3762</v>
      </c>
      <c r="D82" s="955">
        <v>45575</v>
      </c>
      <c r="E82" s="758">
        <f t="shared" si="42"/>
        <v>45582</v>
      </c>
      <c r="F82" s="758">
        <f t="shared" si="42"/>
        <v>45589</v>
      </c>
      <c r="G82" s="331"/>
      <c r="H82" s="758">
        <f t="shared" si="44"/>
        <v>45574</v>
      </c>
      <c r="I82" s="758">
        <f t="shared" si="44"/>
        <v>45574</v>
      </c>
      <c r="J82" s="616">
        <f t="shared" si="43"/>
        <v>41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3763</v>
      </c>
      <c r="B83" s="1026" t="s">
        <v>415</v>
      </c>
      <c r="C83" s="955" t="s">
        <v>3764</v>
      </c>
      <c r="D83" s="800"/>
      <c r="E83" s="800"/>
      <c r="F83" s="800"/>
      <c r="G83" s="331"/>
      <c r="H83" s="758">
        <f t="shared" si="44"/>
        <v>45581</v>
      </c>
      <c r="I83" s="758">
        <f t="shared" si="44"/>
        <v>45581</v>
      </c>
      <c r="J83" s="616">
        <f t="shared" si="43"/>
        <v>42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361</v>
      </c>
      <c r="B84" s="955" t="s">
        <v>623</v>
      </c>
      <c r="C84" s="955" t="s">
        <v>3765</v>
      </c>
      <c r="D84" s="955">
        <v>45596</v>
      </c>
      <c r="E84" s="758">
        <f t="shared" ref="E84:F91" si="45">D84+7</f>
        <v>45603</v>
      </c>
      <c r="F84" s="758">
        <f t="shared" si="45"/>
        <v>45610</v>
      </c>
      <c r="G84" s="331"/>
      <c r="H84" s="758">
        <f t="shared" si="44"/>
        <v>45588</v>
      </c>
      <c r="I84" s="758">
        <f t="shared" si="44"/>
        <v>45588</v>
      </c>
      <c r="J84" s="616">
        <f t="shared" si="43"/>
        <v>43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613</v>
      </c>
      <c r="B85" s="955" t="s">
        <v>361</v>
      </c>
      <c r="C85" s="955" t="s">
        <v>3766</v>
      </c>
      <c r="D85" s="955">
        <v>45600</v>
      </c>
      <c r="E85" s="758">
        <f t="shared" si="45"/>
        <v>45607</v>
      </c>
      <c r="F85" s="758">
        <f t="shared" si="45"/>
        <v>45614</v>
      </c>
      <c r="G85" s="331"/>
      <c r="H85" s="758">
        <f t="shared" si="44"/>
        <v>45595</v>
      </c>
      <c r="I85" s="758">
        <f t="shared" si="44"/>
        <v>45595</v>
      </c>
      <c r="J85" s="616">
        <f t="shared" si="43"/>
        <v>44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764</v>
      </c>
      <c r="B86" s="1003" t="s">
        <v>381</v>
      </c>
      <c r="C86" s="955" t="s">
        <v>3767</v>
      </c>
      <c r="D86" s="955">
        <v>45604</v>
      </c>
      <c r="E86" s="758">
        <f t="shared" si="45"/>
        <v>45611</v>
      </c>
      <c r="F86" s="758">
        <f t="shared" si="45"/>
        <v>45618</v>
      </c>
      <c r="G86" s="331"/>
      <c r="H86" s="758">
        <f t="shared" si="44"/>
        <v>45602</v>
      </c>
      <c r="I86" s="758">
        <f t="shared" si="44"/>
        <v>45602</v>
      </c>
      <c r="J86" s="616">
        <f t="shared" si="43"/>
        <v>45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3768</v>
      </c>
      <c r="B87" s="1003" t="s">
        <v>753</v>
      </c>
      <c r="C87" s="955" t="s">
        <v>3769</v>
      </c>
      <c r="D87" s="955">
        <v>45619</v>
      </c>
      <c r="E87" s="758">
        <f t="shared" si="45"/>
        <v>45626</v>
      </c>
      <c r="F87" s="758">
        <f t="shared" si="45"/>
        <v>45633</v>
      </c>
      <c r="G87" s="331"/>
      <c r="H87" s="758">
        <v>45616</v>
      </c>
      <c r="I87" s="758">
        <v>45616</v>
      </c>
      <c r="J87" s="616">
        <f t="shared" si="43"/>
        <v>47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3770</v>
      </c>
      <c r="B88" s="955" t="s">
        <v>361</v>
      </c>
      <c r="C88" s="955" t="s">
        <v>3771</v>
      </c>
      <c r="D88" s="955">
        <v>45623</v>
      </c>
      <c r="E88" s="758">
        <f t="shared" si="45"/>
        <v>45630</v>
      </c>
      <c r="F88" s="758">
        <f t="shared" si="45"/>
        <v>45637</v>
      </c>
      <c r="G88" s="331"/>
      <c r="H88" s="758">
        <f t="shared" ref="H88:I101" si="46">H87+7</f>
        <v>45623</v>
      </c>
      <c r="I88" s="758">
        <f t="shared" si="46"/>
        <v>45623</v>
      </c>
      <c r="J88" s="616">
        <f t="shared" si="43"/>
        <v>48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3772</v>
      </c>
      <c r="B89" s="1026" t="s">
        <v>415</v>
      </c>
      <c r="C89" s="955" t="s">
        <v>3773</v>
      </c>
      <c r="D89" s="955">
        <v>45628</v>
      </c>
      <c r="E89" s="800">
        <f t="shared" si="45"/>
        <v>45635</v>
      </c>
      <c r="F89" s="800">
        <f t="shared" si="45"/>
        <v>45642</v>
      </c>
      <c r="G89" s="331"/>
      <c r="H89" s="758">
        <f t="shared" si="46"/>
        <v>45630</v>
      </c>
      <c r="I89" s="758">
        <f t="shared" si="46"/>
        <v>45630</v>
      </c>
      <c r="J89" s="616">
        <f t="shared" si="43"/>
        <v>49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/>
      <c r="B90" s="1003" t="s">
        <v>381</v>
      </c>
      <c r="C90" s="955" t="s">
        <v>3774</v>
      </c>
      <c r="D90" s="955">
        <v>45639</v>
      </c>
      <c r="E90" s="758">
        <f t="shared" si="45"/>
        <v>45646</v>
      </c>
      <c r="F90" s="758">
        <f t="shared" si="45"/>
        <v>45653</v>
      </c>
      <c r="G90" s="331"/>
      <c r="H90" s="758">
        <f t="shared" si="46"/>
        <v>45637</v>
      </c>
      <c r="I90" s="758">
        <f t="shared" si="46"/>
        <v>45637</v>
      </c>
      <c r="J90" s="616">
        <f t="shared" si="43"/>
        <v>50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753</v>
      </c>
      <c r="B91" s="955" t="s">
        <v>3682</v>
      </c>
      <c r="C91" s="955" t="s">
        <v>3775</v>
      </c>
      <c r="D91" s="955">
        <v>45646</v>
      </c>
      <c r="E91" s="758">
        <f t="shared" si="45"/>
        <v>45653</v>
      </c>
      <c r="F91" s="758">
        <f t="shared" si="45"/>
        <v>45660</v>
      </c>
      <c r="G91" s="331"/>
      <c r="H91" s="758">
        <f t="shared" si="46"/>
        <v>45644</v>
      </c>
      <c r="I91" s="758">
        <f t="shared" si="46"/>
        <v>45644</v>
      </c>
      <c r="J91" s="616">
        <f t="shared" si="43"/>
        <v>51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623</v>
      </c>
      <c r="B92" s="1026" t="s">
        <v>415</v>
      </c>
      <c r="C92" s="955" t="s">
        <v>3776</v>
      </c>
      <c r="D92" s="800"/>
      <c r="E92" s="800"/>
      <c r="F92" s="800"/>
      <c r="G92" s="331"/>
      <c r="H92" s="758">
        <f t="shared" si="46"/>
        <v>45651</v>
      </c>
      <c r="I92" s="758">
        <f t="shared" si="46"/>
        <v>45651</v>
      </c>
      <c r="J92" s="616">
        <f t="shared" si="43"/>
        <v>52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3777</v>
      </c>
      <c r="B93" s="955" t="s">
        <v>361</v>
      </c>
      <c r="C93" s="955" t="s">
        <v>3778</v>
      </c>
      <c r="D93" s="955">
        <v>45656</v>
      </c>
      <c r="E93" s="758">
        <f t="shared" ref="E93:F95" si="47">D93+7</f>
        <v>45663</v>
      </c>
      <c r="F93" s="758">
        <f t="shared" si="47"/>
        <v>45670</v>
      </c>
      <c r="G93" s="331"/>
      <c r="H93" s="758">
        <f t="shared" si="46"/>
        <v>45658</v>
      </c>
      <c r="I93" s="758">
        <f t="shared" si="46"/>
        <v>45658</v>
      </c>
      <c r="J93" s="616">
        <f t="shared" si="43"/>
        <v>1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/>
      <c r="B94" s="955" t="s">
        <v>623</v>
      </c>
      <c r="C94" s="955" t="s">
        <v>3680</v>
      </c>
      <c r="D94" s="955">
        <v>45665</v>
      </c>
      <c r="E94" s="758">
        <f t="shared" si="47"/>
        <v>45672</v>
      </c>
      <c r="F94" s="758">
        <f t="shared" si="47"/>
        <v>45679</v>
      </c>
      <c r="G94" s="331"/>
      <c r="H94" s="758">
        <f>H93+7</f>
        <v>45665</v>
      </c>
      <c r="I94" s="758">
        <f>I93+7</f>
        <v>45665</v>
      </c>
      <c r="J94" s="616">
        <f t="shared" si="43"/>
        <v>2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753</v>
      </c>
      <c r="B95" s="955" t="s">
        <v>381</v>
      </c>
      <c r="C95" s="955" t="s">
        <v>3681</v>
      </c>
      <c r="D95" s="955">
        <v>45304</v>
      </c>
      <c r="E95" s="758">
        <f t="shared" si="47"/>
        <v>45311</v>
      </c>
      <c r="F95" s="758">
        <f t="shared" si="47"/>
        <v>45318</v>
      </c>
      <c r="G95" s="331"/>
      <c r="H95" s="758">
        <f t="shared" si="46"/>
        <v>45672</v>
      </c>
      <c r="I95" s="758">
        <f t="shared" si="46"/>
        <v>45672</v>
      </c>
      <c r="J95" s="616">
        <f t="shared" si="43"/>
        <v>3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3682</v>
      </c>
      <c r="B96" s="955" t="s">
        <v>764</v>
      </c>
      <c r="C96" s="955" t="s">
        <v>3683</v>
      </c>
      <c r="D96" s="880" t="s">
        <v>391</v>
      </c>
      <c r="E96" s="800"/>
      <c r="F96" s="800"/>
      <c r="G96" s="331"/>
      <c r="H96" s="758">
        <f t="shared" si="46"/>
        <v>45679</v>
      </c>
      <c r="I96" s="758">
        <f t="shared" si="46"/>
        <v>45679</v>
      </c>
      <c r="J96" s="616">
        <f t="shared" si="43"/>
        <v>4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/>
      <c r="B97" s="955" t="s">
        <v>361</v>
      </c>
      <c r="C97" s="955" t="s">
        <v>3684</v>
      </c>
      <c r="D97" s="955">
        <v>45688</v>
      </c>
      <c r="E97" s="758">
        <f>D97+7</f>
        <v>45695</v>
      </c>
      <c r="F97" s="758">
        <f>E97+7</f>
        <v>45702</v>
      </c>
      <c r="G97" s="331"/>
      <c r="H97" s="758">
        <f t="shared" si="46"/>
        <v>45686</v>
      </c>
      <c r="I97" s="758">
        <f t="shared" si="46"/>
        <v>45686</v>
      </c>
      <c r="J97" s="616">
        <f t="shared" si="43"/>
        <v>5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623</v>
      </c>
      <c r="B98" s="1026" t="s">
        <v>415</v>
      </c>
      <c r="C98" s="955" t="s">
        <v>3685</v>
      </c>
      <c r="D98" s="800"/>
      <c r="E98" s="800"/>
      <c r="F98" s="800"/>
      <c r="G98" s="331"/>
      <c r="H98" s="758">
        <f t="shared" si="46"/>
        <v>45693</v>
      </c>
      <c r="I98" s="758">
        <f t="shared" si="46"/>
        <v>45693</v>
      </c>
      <c r="J98" s="616">
        <f t="shared" si="43"/>
        <v>6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/>
      <c r="B99" s="1026" t="s">
        <v>415</v>
      </c>
      <c r="C99" s="955" t="s">
        <v>3686</v>
      </c>
      <c r="D99" s="800"/>
      <c r="E99" s="800"/>
      <c r="F99" s="800"/>
      <c r="G99" s="331"/>
      <c r="H99" s="758">
        <f t="shared" si="46"/>
        <v>45700</v>
      </c>
      <c r="I99" s="758">
        <f t="shared" si="46"/>
        <v>45700</v>
      </c>
      <c r="J99" s="616">
        <f t="shared" si="43"/>
        <v>7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3682</v>
      </c>
      <c r="B100" s="1026" t="s">
        <v>415</v>
      </c>
      <c r="C100" s="955" t="s">
        <v>3687</v>
      </c>
      <c r="D100" s="800"/>
      <c r="E100" s="800"/>
      <c r="F100" s="800"/>
      <c r="G100" s="331"/>
      <c r="H100" s="758">
        <f t="shared" si="46"/>
        <v>45707</v>
      </c>
      <c r="I100" s="758">
        <f t="shared" si="46"/>
        <v>45707</v>
      </c>
      <c r="J100" s="616">
        <f t="shared" si="43"/>
        <v>8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/>
      <c r="B101" s="955" t="s">
        <v>623</v>
      </c>
      <c r="C101" s="955" t="s">
        <v>3688</v>
      </c>
      <c r="D101" s="955">
        <v>45714</v>
      </c>
      <c r="E101" s="758">
        <f>D101+7</f>
        <v>45721</v>
      </c>
      <c r="F101" s="758">
        <f>E101+7</f>
        <v>45728</v>
      </c>
      <c r="G101" s="331"/>
      <c r="H101" s="758">
        <f t="shared" si="46"/>
        <v>45714</v>
      </c>
      <c r="I101" s="758">
        <f t="shared" si="46"/>
        <v>45714</v>
      </c>
      <c r="J101" s="616">
        <f t="shared" si="43"/>
        <v>9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1061" t="s">
        <v>623</v>
      </c>
      <c r="C102" s="955" t="s">
        <v>3779</v>
      </c>
      <c r="D102" s="972" t="s">
        <v>391</v>
      </c>
      <c r="E102" s="800"/>
      <c r="F102" s="800"/>
      <c r="G102" s="331"/>
      <c r="H102" s="758">
        <v>45734</v>
      </c>
      <c r="I102" s="758">
        <v>45734</v>
      </c>
      <c r="J102" s="616">
        <f t="shared" si="43"/>
        <v>12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764</v>
      </c>
      <c r="B103" s="955" t="s">
        <v>361</v>
      </c>
      <c r="C103" s="955" t="s">
        <v>3780</v>
      </c>
      <c r="D103" s="955">
        <v>45744</v>
      </c>
      <c r="E103" s="758">
        <v>45745</v>
      </c>
      <c r="F103" s="758">
        <f t="shared" ref="F103" si="48">E103+1</f>
        <v>45746</v>
      </c>
      <c r="G103" s="331"/>
      <c r="H103" s="758">
        <f>H102+7</f>
        <v>45741</v>
      </c>
      <c r="I103" s="758">
        <f>I102+7</f>
        <v>45741</v>
      </c>
      <c r="J103" s="616">
        <f t="shared" si="43"/>
        <v>13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955" t="s">
        <v>3692</v>
      </c>
      <c r="C104" s="955" t="s">
        <v>3781</v>
      </c>
      <c r="D104" s="880" t="s">
        <v>391</v>
      </c>
      <c r="E104" s="800"/>
      <c r="F104" s="800"/>
      <c r="G104" s="331"/>
      <c r="H104" s="758">
        <v>45755</v>
      </c>
      <c r="I104" s="758">
        <v>45755</v>
      </c>
      <c r="J104" s="616">
        <f t="shared" si="43"/>
        <v>15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3692</v>
      </c>
      <c r="B105" s="1026" t="s">
        <v>415</v>
      </c>
      <c r="C105" s="955" t="s">
        <v>3782</v>
      </c>
      <c r="D105" s="800">
        <v>45761</v>
      </c>
      <c r="E105" s="800">
        <f t="shared" ref="E105:E111" si="49">D105+5</f>
        <v>45766</v>
      </c>
      <c r="F105" s="800">
        <f t="shared" ref="F105:F106" si="50">E105+1</f>
        <v>45767</v>
      </c>
      <c r="G105" s="331"/>
      <c r="H105" s="758">
        <f t="shared" ref="H105:I147" si="51">H104+7</f>
        <v>45762</v>
      </c>
      <c r="I105" s="758">
        <f t="shared" si="51"/>
        <v>45762</v>
      </c>
      <c r="J105" s="616">
        <f t="shared" si="43"/>
        <v>16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955" t="s">
        <v>623</v>
      </c>
      <c r="C106" s="955" t="s">
        <v>3783</v>
      </c>
      <c r="D106" s="955">
        <v>45771</v>
      </c>
      <c r="E106" s="758">
        <f t="shared" si="49"/>
        <v>45776</v>
      </c>
      <c r="F106" s="758">
        <f t="shared" si="50"/>
        <v>45777</v>
      </c>
      <c r="G106" s="331"/>
      <c r="H106" s="758">
        <f t="shared" si="51"/>
        <v>45769</v>
      </c>
      <c r="I106" s="758">
        <f t="shared" si="51"/>
        <v>45769</v>
      </c>
      <c r="J106" s="616">
        <f t="shared" si="43"/>
        <v>17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1026" t="s">
        <v>415</v>
      </c>
      <c r="C107" s="955" t="s">
        <v>3784</v>
      </c>
      <c r="D107" s="800"/>
      <c r="E107" s="800"/>
      <c r="F107" s="800"/>
      <c r="G107" s="331"/>
      <c r="H107" s="758">
        <f t="shared" si="51"/>
        <v>45776</v>
      </c>
      <c r="I107" s="758">
        <f t="shared" si="51"/>
        <v>45776</v>
      </c>
      <c r="J107" s="616">
        <f t="shared" si="43"/>
        <v>18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1026" t="s">
        <v>415</v>
      </c>
      <c r="C108" s="955" t="s">
        <v>3785</v>
      </c>
      <c r="D108" s="800"/>
      <c r="E108" s="800"/>
      <c r="F108" s="800"/>
      <c r="G108" s="331"/>
      <c r="H108" s="758">
        <f t="shared" si="51"/>
        <v>45783</v>
      </c>
      <c r="I108" s="758">
        <f t="shared" si="51"/>
        <v>45783</v>
      </c>
      <c r="J108" s="616">
        <f t="shared" si="43"/>
        <v>19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026" t="s">
        <v>415</v>
      </c>
      <c r="C109" s="955" t="s">
        <v>3786</v>
      </c>
      <c r="D109" s="800"/>
      <c r="E109" s="800"/>
      <c r="F109" s="800"/>
      <c r="G109" s="331"/>
      <c r="H109" s="758">
        <f t="shared" si="51"/>
        <v>45790</v>
      </c>
      <c r="I109" s="758">
        <f t="shared" si="51"/>
        <v>45790</v>
      </c>
      <c r="J109" s="616">
        <f t="shared" ref="I109:J111" si="52">WEEKNUM(I109)</f>
        <v>20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955" t="s">
        <v>3692</v>
      </c>
      <c r="C110" s="955" t="s">
        <v>3787</v>
      </c>
      <c r="D110" s="955">
        <v>45790</v>
      </c>
      <c r="E110" s="758">
        <f t="shared" si="49"/>
        <v>45795</v>
      </c>
      <c r="F110" s="758">
        <f t="shared" ref="F110:F111" si="53">E110+1</f>
        <v>45796</v>
      </c>
      <c r="G110" s="331"/>
      <c r="H110" s="758">
        <v>45789</v>
      </c>
      <c r="I110" s="758">
        <v>45789</v>
      </c>
      <c r="J110" s="616">
        <f t="shared" si="52"/>
        <v>20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061" t="s">
        <v>361</v>
      </c>
      <c r="C111" s="955" t="s">
        <v>3788</v>
      </c>
      <c r="D111" s="955">
        <v>45799</v>
      </c>
      <c r="E111" s="758">
        <f t="shared" si="49"/>
        <v>45804</v>
      </c>
      <c r="F111" s="758">
        <f t="shared" si="53"/>
        <v>45805</v>
      </c>
      <c r="G111" s="331"/>
      <c r="H111" s="758">
        <f t="shared" si="51"/>
        <v>45796</v>
      </c>
      <c r="I111" s="758">
        <f t="shared" si="51"/>
        <v>45796</v>
      </c>
      <c r="J111" s="616">
        <f t="shared" si="52"/>
        <v>21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955" t="s">
        <v>623</v>
      </c>
      <c r="C112" s="955" t="s">
        <v>3789</v>
      </c>
      <c r="D112" s="955">
        <v>45805</v>
      </c>
      <c r="E112" s="758">
        <f t="shared" ref="E112:E113" si="54">D112+5</f>
        <v>45810</v>
      </c>
      <c r="F112" s="758">
        <f t="shared" ref="F112:F113" si="55">E112+1</f>
        <v>45811</v>
      </c>
      <c r="G112" s="331"/>
      <c r="H112" s="758">
        <f t="shared" si="51"/>
        <v>45803</v>
      </c>
      <c r="I112" s="758">
        <f t="shared" si="51"/>
        <v>45803</v>
      </c>
      <c r="J112" s="616">
        <f t="shared" ref="I112:J115" si="56">WEEKNUM(I112)</f>
        <v>22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955" t="s">
        <v>805</v>
      </c>
      <c r="C113" s="955" t="s">
        <v>3790</v>
      </c>
      <c r="D113" s="955">
        <v>45816</v>
      </c>
      <c r="E113" s="758">
        <f t="shared" si="54"/>
        <v>45821</v>
      </c>
      <c r="F113" s="758">
        <f t="shared" si="55"/>
        <v>45822</v>
      </c>
      <c r="G113" s="331"/>
      <c r="H113" s="758">
        <f t="shared" si="51"/>
        <v>45810</v>
      </c>
      <c r="I113" s="758">
        <f t="shared" si="51"/>
        <v>45810</v>
      </c>
      <c r="J113" s="616">
        <f t="shared" si="56"/>
        <v>23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955" t="s">
        <v>3692</v>
      </c>
      <c r="C114" s="955" t="s">
        <v>3791</v>
      </c>
      <c r="D114" s="972" t="s">
        <v>391</v>
      </c>
      <c r="E114" s="800"/>
      <c r="F114" s="800"/>
      <c r="G114" s="331"/>
      <c r="H114" s="758">
        <f t="shared" si="51"/>
        <v>45817</v>
      </c>
      <c r="I114" s="758">
        <f t="shared" si="51"/>
        <v>45817</v>
      </c>
      <c r="J114" s="616">
        <f t="shared" si="56"/>
        <v>24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026" t="s">
        <v>415</v>
      </c>
      <c r="C115" s="955" t="s">
        <v>3792</v>
      </c>
      <c r="D115" s="800"/>
      <c r="E115" s="800"/>
      <c r="F115" s="800"/>
      <c r="G115" s="331"/>
      <c r="H115" s="758">
        <f t="shared" si="51"/>
        <v>45824</v>
      </c>
      <c r="I115" s="758">
        <f t="shared" si="51"/>
        <v>45824</v>
      </c>
      <c r="J115" s="616">
        <f t="shared" si="56"/>
        <v>25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955" t="s">
        <v>742</v>
      </c>
      <c r="C116" s="955" t="s">
        <v>3793</v>
      </c>
      <c r="D116" s="955">
        <v>45832</v>
      </c>
      <c r="E116" s="758">
        <f t="shared" ref="E116" si="57">D116+5</f>
        <v>45837</v>
      </c>
      <c r="F116" s="758">
        <f t="shared" ref="F116" si="58">E116+1</f>
        <v>45838</v>
      </c>
      <c r="G116" s="331"/>
      <c r="H116" s="758">
        <f t="shared" si="51"/>
        <v>45831</v>
      </c>
      <c r="I116" s="758">
        <f t="shared" si="51"/>
        <v>45831</v>
      </c>
      <c r="J116" s="616">
        <f t="shared" ref="I116:J116" si="59">WEEKNUM(I116)</f>
        <v>26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3794</v>
      </c>
      <c r="B117" s="955" t="s">
        <v>764</v>
      </c>
      <c r="C117" s="955" t="s">
        <v>3795</v>
      </c>
      <c r="D117" s="972" t="s">
        <v>391</v>
      </c>
      <c r="E117" s="800"/>
      <c r="F117" s="800"/>
      <c r="G117" s="331"/>
      <c r="H117" s="758">
        <f t="shared" si="51"/>
        <v>45838</v>
      </c>
      <c r="I117" s="758">
        <f t="shared" si="51"/>
        <v>45838</v>
      </c>
      <c r="J117" s="616">
        <f t="shared" ref="I117:J120" si="60">WEEKNUM(I117)</f>
        <v>27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955" t="s">
        <v>805</v>
      </c>
      <c r="C118" s="955" t="s">
        <v>3796</v>
      </c>
      <c r="D118" s="955">
        <v>45852</v>
      </c>
      <c r="E118" s="758">
        <f t="shared" ref="E118" si="61">D118+5</f>
        <v>45857</v>
      </c>
      <c r="F118" s="758">
        <f t="shared" ref="F118" si="62">E118+1</f>
        <v>45858</v>
      </c>
      <c r="G118" s="331"/>
      <c r="H118" s="758">
        <f t="shared" si="51"/>
        <v>45845</v>
      </c>
      <c r="I118" s="758">
        <f t="shared" si="51"/>
        <v>45845</v>
      </c>
      <c r="J118" s="616">
        <f t="shared" si="60"/>
        <v>28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3797</v>
      </c>
      <c r="B119" s="1026" t="s">
        <v>415</v>
      </c>
      <c r="C119" s="955" t="s">
        <v>3798</v>
      </c>
      <c r="D119" s="800"/>
      <c r="E119" s="800"/>
      <c r="F119" s="800"/>
      <c r="G119" s="331"/>
      <c r="H119" s="758">
        <f t="shared" si="51"/>
        <v>45852</v>
      </c>
      <c r="I119" s="758">
        <f t="shared" si="51"/>
        <v>45852</v>
      </c>
      <c r="J119" s="616">
        <f t="shared" si="60"/>
        <v>29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 t="s">
        <v>361</v>
      </c>
      <c r="B120" s="955" t="s">
        <v>742</v>
      </c>
      <c r="C120" s="955" t="s">
        <v>3799</v>
      </c>
      <c r="D120" s="955">
        <v>45864</v>
      </c>
      <c r="E120" s="972" t="s">
        <v>391</v>
      </c>
      <c r="F120" s="972" t="s">
        <v>391</v>
      </c>
      <c r="G120" s="331"/>
      <c r="H120" s="758">
        <f t="shared" si="51"/>
        <v>45859</v>
      </c>
      <c r="I120" s="758">
        <f t="shared" si="51"/>
        <v>45859</v>
      </c>
      <c r="J120" s="616">
        <f t="shared" si="60"/>
        <v>30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623</v>
      </c>
      <c r="B121" s="1026" t="s">
        <v>415</v>
      </c>
      <c r="C121" s="955" t="s">
        <v>3800</v>
      </c>
      <c r="D121" s="800"/>
      <c r="E121" s="800"/>
      <c r="F121" s="800"/>
      <c r="G121" s="331"/>
      <c r="H121" s="758">
        <f t="shared" si="51"/>
        <v>45866</v>
      </c>
      <c r="I121" s="758">
        <f t="shared" si="51"/>
        <v>45866</v>
      </c>
      <c r="J121" s="616">
        <f t="shared" ref="I121:J124" si="63">WEEKNUM(I121)</f>
        <v>31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 t="s">
        <v>805</v>
      </c>
      <c r="B122" s="955" t="s">
        <v>660</v>
      </c>
      <c r="C122" s="955" t="s">
        <v>3801</v>
      </c>
      <c r="D122" s="955">
        <v>45872</v>
      </c>
      <c r="E122" s="972" t="s">
        <v>391</v>
      </c>
      <c r="F122" s="972" t="s">
        <v>391</v>
      </c>
      <c r="G122" s="331"/>
      <c r="H122" s="758">
        <f t="shared" si="51"/>
        <v>45873</v>
      </c>
      <c r="I122" s="758">
        <f t="shared" si="51"/>
        <v>45873</v>
      </c>
      <c r="J122" s="616">
        <f t="shared" si="63"/>
        <v>32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955" t="s">
        <v>805</v>
      </c>
      <c r="C123" s="955" t="s">
        <v>3802</v>
      </c>
      <c r="D123" s="955">
        <v>45888</v>
      </c>
      <c r="E123" s="972" t="s">
        <v>391</v>
      </c>
      <c r="F123" s="972" t="s">
        <v>391</v>
      </c>
      <c r="G123" s="331"/>
      <c r="H123" s="758">
        <f t="shared" si="51"/>
        <v>45880</v>
      </c>
      <c r="I123" s="758">
        <f t="shared" si="51"/>
        <v>45880</v>
      </c>
      <c r="J123" s="616">
        <f t="shared" si="63"/>
        <v>33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742</v>
      </c>
      <c r="B124" s="1026" t="s">
        <v>415</v>
      </c>
      <c r="C124" s="955" t="s">
        <v>3803</v>
      </c>
      <c r="D124" s="800"/>
      <c r="E124" s="800"/>
      <c r="F124" s="800"/>
      <c r="G124" s="331"/>
      <c r="H124" s="758">
        <f t="shared" si="51"/>
        <v>45887</v>
      </c>
      <c r="I124" s="758">
        <f t="shared" si="51"/>
        <v>45887</v>
      </c>
      <c r="J124" s="616">
        <f t="shared" si="63"/>
        <v>34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955" t="s">
        <v>3682</v>
      </c>
      <c r="C125" s="955" t="s">
        <v>3804</v>
      </c>
      <c r="D125" s="955">
        <v>45899</v>
      </c>
      <c r="E125" s="972" t="s">
        <v>391</v>
      </c>
      <c r="F125" s="972" t="s">
        <v>391</v>
      </c>
      <c r="G125" s="331"/>
      <c r="H125" s="758">
        <f t="shared" si="51"/>
        <v>45894</v>
      </c>
      <c r="I125" s="758">
        <f t="shared" si="51"/>
        <v>45894</v>
      </c>
      <c r="J125" s="616">
        <f t="shared" ref="I125:J128" si="64">WEEKNUM(I125)</f>
        <v>35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660</v>
      </c>
      <c r="B126" s="955" t="s">
        <v>805</v>
      </c>
      <c r="C126" s="955" t="s">
        <v>3805</v>
      </c>
      <c r="D126" s="955">
        <v>45902</v>
      </c>
      <c r="E126" s="972" t="s">
        <v>391</v>
      </c>
      <c r="F126" s="972" t="s">
        <v>391</v>
      </c>
      <c r="G126" s="331"/>
      <c r="H126" s="758">
        <f t="shared" si="51"/>
        <v>45901</v>
      </c>
      <c r="I126" s="758">
        <f t="shared" si="51"/>
        <v>45901</v>
      </c>
      <c r="J126" s="616">
        <f t="shared" si="64"/>
        <v>36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026" t="s">
        <v>415</v>
      </c>
      <c r="C127" s="955" t="s">
        <v>3806</v>
      </c>
      <c r="D127" s="800"/>
      <c r="E127" s="800"/>
      <c r="F127" s="800"/>
      <c r="G127" s="331"/>
      <c r="H127" s="758">
        <f t="shared" si="51"/>
        <v>45908</v>
      </c>
      <c r="I127" s="758">
        <f t="shared" si="51"/>
        <v>45908</v>
      </c>
      <c r="J127" s="616">
        <f t="shared" si="64"/>
        <v>37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026" t="s">
        <v>415</v>
      </c>
      <c r="C128" s="955" t="s">
        <v>3807</v>
      </c>
      <c r="D128" s="800"/>
      <c r="E128" s="800"/>
      <c r="F128" s="800"/>
      <c r="G128" s="331"/>
      <c r="H128" s="758">
        <f t="shared" si="51"/>
        <v>45915</v>
      </c>
      <c r="I128" s="758">
        <f t="shared" si="51"/>
        <v>45915</v>
      </c>
      <c r="J128" s="616">
        <f t="shared" si="64"/>
        <v>38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3808</v>
      </c>
      <c r="B129" s="955" t="s">
        <v>617</v>
      </c>
      <c r="C129" s="1026" t="s">
        <v>3809</v>
      </c>
      <c r="D129" s="955">
        <v>45930</v>
      </c>
      <c r="E129" s="972" t="s">
        <v>391</v>
      </c>
      <c r="F129" s="972" t="s">
        <v>391</v>
      </c>
      <c r="G129" s="331"/>
      <c r="H129" s="758">
        <f t="shared" si="51"/>
        <v>45922</v>
      </c>
      <c r="I129" s="758">
        <f t="shared" si="51"/>
        <v>45922</v>
      </c>
      <c r="J129" s="616">
        <f t="shared" ref="I129:J130" si="65">WEEKNUM(I129)</f>
        <v>39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660</v>
      </c>
      <c r="B130" s="955" t="s">
        <v>3682</v>
      </c>
      <c r="C130" s="955" t="s">
        <v>3810</v>
      </c>
      <c r="D130" s="955">
        <v>45928</v>
      </c>
      <c r="E130" s="758">
        <f t="shared" ref="E130" si="66">D130+5</f>
        <v>45933</v>
      </c>
      <c r="F130" s="758">
        <f t="shared" ref="F130" si="67">E130+1</f>
        <v>45934</v>
      </c>
      <c r="G130" s="331"/>
      <c r="H130" s="758">
        <f t="shared" si="51"/>
        <v>45929</v>
      </c>
      <c r="I130" s="758">
        <f t="shared" si="51"/>
        <v>45929</v>
      </c>
      <c r="J130" s="616">
        <f t="shared" si="65"/>
        <v>40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 t="s">
        <v>3725</v>
      </c>
      <c r="B131" s="1113" t="s">
        <v>758</v>
      </c>
      <c r="C131" s="955" t="s">
        <v>3811</v>
      </c>
      <c r="D131" s="955">
        <v>45935</v>
      </c>
      <c r="E131" s="972" t="s">
        <v>391</v>
      </c>
      <c r="F131" s="972" t="s">
        <v>391</v>
      </c>
      <c r="G131" s="331"/>
      <c r="H131" s="758">
        <f t="shared" si="51"/>
        <v>45936</v>
      </c>
      <c r="I131" s="758">
        <f t="shared" si="51"/>
        <v>45936</v>
      </c>
      <c r="J131" s="616">
        <f t="shared" ref="I131:J134" si="68">WEEKNUM(I131)</f>
        <v>41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734</v>
      </c>
      <c r="B132" s="964" t="s">
        <v>617</v>
      </c>
      <c r="C132" s="1131" t="s">
        <v>3812</v>
      </c>
      <c r="D132" s="955">
        <v>45945</v>
      </c>
      <c r="E132" s="758">
        <f t="shared" ref="E132:E134" si="69">D132+5</f>
        <v>45950</v>
      </c>
      <c r="F132" s="758">
        <f t="shared" ref="F132:F134" si="70">E132+1</f>
        <v>45951</v>
      </c>
      <c r="G132" s="331"/>
      <c r="H132" s="758">
        <v>45942</v>
      </c>
      <c r="I132" s="758">
        <f t="shared" si="51"/>
        <v>45943</v>
      </c>
      <c r="J132" s="616">
        <f t="shared" si="68"/>
        <v>42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1173" t="s">
        <v>3813</v>
      </c>
      <c r="B133" s="1157" t="s">
        <v>415</v>
      </c>
      <c r="C133" s="955" t="s">
        <v>3814</v>
      </c>
      <c r="D133" s="760">
        <v>45949</v>
      </c>
      <c r="E133" s="760">
        <f t="shared" si="69"/>
        <v>45954</v>
      </c>
      <c r="F133" s="760">
        <f t="shared" si="70"/>
        <v>45955</v>
      </c>
      <c r="G133" s="331"/>
      <c r="H133" s="758">
        <f t="shared" si="51"/>
        <v>45949</v>
      </c>
      <c r="I133" s="758">
        <f t="shared" si="51"/>
        <v>45950</v>
      </c>
      <c r="J133" s="616">
        <f t="shared" si="68"/>
        <v>43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955" t="s">
        <v>3682</v>
      </c>
      <c r="C134" s="955" t="s">
        <v>3815</v>
      </c>
      <c r="D134" s="955">
        <v>45957</v>
      </c>
      <c r="E134" s="758">
        <f t="shared" si="69"/>
        <v>45962</v>
      </c>
      <c r="F134" s="758">
        <f t="shared" si="70"/>
        <v>45963</v>
      </c>
      <c r="G134" s="331"/>
      <c r="H134" s="758">
        <f t="shared" si="51"/>
        <v>45956</v>
      </c>
      <c r="I134" s="758">
        <f t="shared" si="51"/>
        <v>45957</v>
      </c>
      <c r="J134" s="616">
        <f t="shared" si="68"/>
        <v>44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758</v>
      </c>
      <c r="B135" s="1126" t="s">
        <v>415</v>
      </c>
      <c r="C135" s="955" t="s">
        <v>3816</v>
      </c>
      <c r="D135" s="760">
        <v>45963</v>
      </c>
      <c r="E135" s="760">
        <f t="shared" ref="E135" si="71">D135+5</f>
        <v>45968</v>
      </c>
      <c r="F135" s="760">
        <f t="shared" ref="F135" si="72">E135+1</f>
        <v>45969</v>
      </c>
      <c r="G135" s="331"/>
      <c r="H135" s="758">
        <f t="shared" si="51"/>
        <v>45963</v>
      </c>
      <c r="I135" s="758">
        <f t="shared" si="51"/>
        <v>45964</v>
      </c>
      <c r="J135" s="616">
        <f t="shared" ref="I135:J135" si="73">WEEKNUM(I135)</f>
        <v>45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customHeight="1">
      <c r="A136" s="805" t="s">
        <v>617</v>
      </c>
      <c r="B136" s="955" t="s">
        <v>758</v>
      </c>
      <c r="C136" s="955" t="s">
        <v>3817</v>
      </c>
      <c r="D136" s="955">
        <v>45975</v>
      </c>
      <c r="E136" s="758">
        <f t="shared" ref="E136:E139" si="74">D136+5</f>
        <v>45980</v>
      </c>
      <c r="F136" s="758">
        <f t="shared" ref="F136:F139" si="75">E136+1</f>
        <v>45981</v>
      </c>
      <c r="G136" s="331"/>
      <c r="H136" s="758">
        <f t="shared" si="51"/>
        <v>45970</v>
      </c>
      <c r="I136" s="758">
        <f t="shared" si="51"/>
        <v>45971</v>
      </c>
      <c r="J136" s="616">
        <f t="shared" ref="I136:J139" si="76">WEEKNUM(I136)</f>
        <v>46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customHeight="1">
      <c r="A137" s="805" t="s">
        <v>734</v>
      </c>
      <c r="B137" s="955" t="s">
        <v>617</v>
      </c>
      <c r="C137" s="955" t="s">
        <v>3818</v>
      </c>
      <c r="D137" s="955">
        <v>45979</v>
      </c>
      <c r="E137" s="758">
        <f t="shared" si="74"/>
        <v>45984</v>
      </c>
      <c r="F137" s="758">
        <f t="shared" si="75"/>
        <v>45985</v>
      </c>
      <c r="G137" s="331"/>
      <c r="H137" s="758">
        <f t="shared" si="51"/>
        <v>45977</v>
      </c>
      <c r="I137" s="758">
        <f t="shared" si="51"/>
        <v>45978</v>
      </c>
      <c r="J137" s="616">
        <f t="shared" si="76"/>
        <v>47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customHeight="1">
      <c r="A138" s="805" t="s">
        <v>770</v>
      </c>
      <c r="B138" s="955" t="s">
        <v>742</v>
      </c>
      <c r="C138" s="955" t="s">
        <v>3819</v>
      </c>
      <c r="D138" s="955">
        <v>45984</v>
      </c>
      <c r="E138" s="758">
        <f t="shared" si="74"/>
        <v>45989</v>
      </c>
      <c r="F138" s="758">
        <f t="shared" si="75"/>
        <v>45990</v>
      </c>
      <c r="G138" s="331"/>
      <c r="H138" s="758">
        <f t="shared" si="51"/>
        <v>45984</v>
      </c>
      <c r="I138" s="758">
        <f t="shared" si="51"/>
        <v>45985</v>
      </c>
      <c r="J138" s="616">
        <f t="shared" si="76"/>
        <v>48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customHeight="1">
      <c r="A139" s="805" t="s">
        <v>758</v>
      </c>
      <c r="B139" s="955" t="s">
        <v>770</v>
      </c>
      <c r="C139" s="955" t="s">
        <v>3820</v>
      </c>
      <c r="D139" s="955">
        <v>45991</v>
      </c>
      <c r="E139" s="758">
        <f t="shared" si="74"/>
        <v>45996</v>
      </c>
      <c r="F139" s="758">
        <f t="shared" si="75"/>
        <v>45997</v>
      </c>
      <c r="G139" s="331"/>
      <c r="H139" s="758">
        <f t="shared" si="51"/>
        <v>45991</v>
      </c>
      <c r="I139" s="758">
        <f t="shared" si="51"/>
        <v>45992</v>
      </c>
      <c r="J139" s="616">
        <f t="shared" si="76"/>
        <v>49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customHeight="1">
      <c r="A140" s="805"/>
      <c r="B140" s="955" t="s">
        <v>758</v>
      </c>
      <c r="C140" s="955" t="s">
        <v>3821</v>
      </c>
      <c r="D140" s="955">
        <v>45998</v>
      </c>
      <c r="E140" s="758">
        <f t="shared" ref="E140:E143" si="77">D140+5</f>
        <v>46003</v>
      </c>
      <c r="F140" s="758">
        <f t="shared" ref="F140:F143" si="78">E140+1</f>
        <v>46004</v>
      </c>
      <c r="G140" s="331"/>
      <c r="H140" s="758">
        <f t="shared" si="51"/>
        <v>45998</v>
      </c>
      <c r="I140" s="758">
        <f t="shared" si="51"/>
        <v>45999</v>
      </c>
      <c r="J140" s="616">
        <f t="shared" ref="I140:J143" si="79">WEEKNUM(I140)</f>
        <v>50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customHeight="1">
      <c r="A141" s="805"/>
      <c r="B141" s="955" t="s">
        <v>617</v>
      </c>
      <c r="C141" s="955" t="s">
        <v>3822</v>
      </c>
      <c r="D141" s="955">
        <v>46005</v>
      </c>
      <c r="E141" s="758">
        <f t="shared" si="77"/>
        <v>46010</v>
      </c>
      <c r="F141" s="758">
        <f t="shared" si="78"/>
        <v>46011</v>
      </c>
      <c r="G141" s="331"/>
      <c r="H141" s="758">
        <f t="shared" si="51"/>
        <v>46005</v>
      </c>
      <c r="I141" s="758">
        <f t="shared" si="51"/>
        <v>46006</v>
      </c>
      <c r="J141" s="616">
        <f t="shared" si="79"/>
        <v>51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customHeight="1">
      <c r="A142" s="805"/>
      <c r="B142" s="955" t="s">
        <v>742</v>
      </c>
      <c r="C142" s="955" t="s">
        <v>3823</v>
      </c>
      <c r="D142" s="955">
        <v>46012</v>
      </c>
      <c r="E142" s="758">
        <f t="shared" si="77"/>
        <v>46017</v>
      </c>
      <c r="F142" s="758">
        <f t="shared" si="78"/>
        <v>46018</v>
      </c>
      <c r="G142" s="331"/>
      <c r="H142" s="758">
        <f t="shared" si="51"/>
        <v>46012</v>
      </c>
      <c r="I142" s="758">
        <f t="shared" si="51"/>
        <v>46013</v>
      </c>
      <c r="J142" s="616">
        <f t="shared" si="79"/>
        <v>52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customHeight="1">
      <c r="A143" s="805"/>
      <c r="B143" s="955" t="s">
        <v>770</v>
      </c>
      <c r="C143" s="955" t="s">
        <v>3824</v>
      </c>
      <c r="D143" s="955">
        <v>46019</v>
      </c>
      <c r="E143" s="758">
        <f t="shared" si="77"/>
        <v>46024</v>
      </c>
      <c r="F143" s="758">
        <f t="shared" si="78"/>
        <v>46025</v>
      </c>
      <c r="G143" s="331"/>
      <c r="H143" s="758">
        <f t="shared" si="51"/>
        <v>46019</v>
      </c>
      <c r="I143" s="758">
        <f t="shared" si="51"/>
        <v>46020</v>
      </c>
      <c r="J143" s="616">
        <f t="shared" si="79"/>
        <v>53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customHeight="1">
      <c r="A144" s="805"/>
      <c r="B144" s="955" t="s">
        <v>758</v>
      </c>
      <c r="C144" s="955" t="s">
        <v>3825</v>
      </c>
      <c r="D144" s="955">
        <v>46026</v>
      </c>
      <c r="E144" s="758">
        <f t="shared" ref="E144:E147" si="80">D144+5</f>
        <v>46031</v>
      </c>
      <c r="F144" s="758">
        <f t="shared" ref="F144:F147" si="81">E144+1</f>
        <v>46032</v>
      </c>
      <c r="G144" s="331"/>
      <c r="H144" s="758">
        <f t="shared" si="51"/>
        <v>46026</v>
      </c>
      <c r="I144" s="758">
        <f t="shared" si="51"/>
        <v>46027</v>
      </c>
      <c r="J144" s="616">
        <f t="shared" ref="J144:J147" si="82">WEEKNUM(I144)</f>
        <v>2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customHeight="1">
      <c r="A145" s="805"/>
      <c r="B145" s="955" t="s">
        <v>617</v>
      </c>
      <c r="C145" s="955" t="s">
        <v>3826</v>
      </c>
      <c r="D145" s="955">
        <v>46033</v>
      </c>
      <c r="E145" s="758">
        <f t="shared" si="80"/>
        <v>46038</v>
      </c>
      <c r="F145" s="758">
        <f t="shared" si="81"/>
        <v>46039</v>
      </c>
      <c r="G145" s="331"/>
      <c r="H145" s="758">
        <f t="shared" si="51"/>
        <v>46033</v>
      </c>
      <c r="I145" s="758">
        <f t="shared" si="51"/>
        <v>46034</v>
      </c>
      <c r="J145" s="616">
        <f t="shared" si="82"/>
        <v>3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customHeight="1">
      <c r="A146" s="805"/>
      <c r="B146" s="955" t="s">
        <v>742</v>
      </c>
      <c r="C146" s="955" t="s">
        <v>3827</v>
      </c>
      <c r="D146" s="955">
        <v>46040</v>
      </c>
      <c r="E146" s="758">
        <f t="shared" si="80"/>
        <v>46045</v>
      </c>
      <c r="F146" s="758">
        <f t="shared" si="81"/>
        <v>46046</v>
      </c>
      <c r="G146" s="331"/>
      <c r="H146" s="758">
        <f t="shared" si="51"/>
        <v>46040</v>
      </c>
      <c r="I146" s="758">
        <f t="shared" si="51"/>
        <v>46041</v>
      </c>
      <c r="J146" s="616">
        <f t="shared" si="82"/>
        <v>4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customHeight="1">
      <c r="A147" s="805"/>
      <c r="B147" s="955" t="s">
        <v>770</v>
      </c>
      <c r="C147" s="955" t="s">
        <v>3828</v>
      </c>
      <c r="D147" s="955">
        <v>46047</v>
      </c>
      <c r="E147" s="758">
        <f t="shared" si="80"/>
        <v>46052</v>
      </c>
      <c r="F147" s="758">
        <f t="shared" si="81"/>
        <v>46053</v>
      </c>
      <c r="G147" s="331"/>
      <c r="H147" s="758">
        <f t="shared" si="51"/>
        <v>46047</v>
      </c>
      <c r="I147" s="758">
        <f t="shared" si="51"/>
        <v>46048</v>
      </c>
      <c r="J147" s="616">
        <f t="shared" si="82"/>
        <v>5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8" customFormat="1" ht="20.100000000000001" customHeight="1">
      <c r="A148" s="325"/>
      <c r="B148" s="1106" t="s">
        <v>553</v>
      </c>
      <c r="C148" s="678"/>
      <c r="D148" s="678"/>
      <c r="E148" s="678"/>
      <c r="F148" s="678"/>
      <c r="G148" s="678"/>
      <c r="H148" s="678"/>
      <c r="I148" s="407"/>
      <c r="J148" s="490"/>
      <c r="K148" s="149"/>
      <c r="L148" s="14"/>
      <c r="M148"/>
      <c r="Q148" s="345"/>
      <c r="R148" s="345"/>
      <c r="S148" s="345"/>
    </row>
    <row r="149" spans="1:20" s="193" customFormat="1" ht="20.100000000000001" customHeight="1">
      <c r="A149" s="805"/>
      <c r="B149" s="764"/>
      <c r="C149" s="764"/>
      <c r="D149" s="764"/>
      <c r="E149" s="764"/>
      <c r="F149" s="331"/>
      <c r="G149" s="764"/>
      <c r="H149" s="615"/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  <c r="S149" s="331"/>
    </row>
    <row r="150" spans="1:20" s="147" customFormat="1" ht="18.75" customHeight="1" thickBot="1">
      <c r="A150" s="863"/>
      <c r="B150" s="763"/>
      <c r="C150" s="751"/>
      <c r="D150" s="752"/>
      <c r="E150" s="764"/>
      <c r="F150" s="768"/>
      <c r="G150" s="424"/>
      <c r="H150" s="424"/>
      <c r="I150" s="752"/>
      <c r="J150" s="145"/>
      <c r="K150" s="145"/>
      <c r="L150" s="145"/>
    </row>
    <row r="151" spans="1:20" s="147" customFormat="1" ht="18.75" customHeight="1">
      <c r="B151" s="896"/>
      <c r="C151" s="897"/>
      <c r="D151" s="898"/>
      <c r="E151" s="899"/>
      <c r="F151" s="900"/>
      <c r="G151" s="901"/>
      <c r="H151" s="902"/>
    </row>
    <row r="152" spans="1:20" s="147" customFormat="1" ht="18.75" customHeight="1">
      <c r="B152" s="778" t="s">
        <v>554</v>
      </c>
      <c r="C152" s="145"/>
      <c r="D152" s="147" t="s">
        <v>555</v>
      </c>
      <c r="G152" s="147" t="s">
        <v>556</v>
      </c>
      <c r="H152" s="779"/>
    </row>
    <row r="153" spans="1:20" s="147" customFormat="1" ht="18.75" customHeight="1">
      <c r="B153" s="780" t="s">
        <v>557</v>
      </c>
      <c r="C153" s="1098" t="s">
        <v>558</v>
      </c>
      <c r="D153" s="133" t="s">
        <v>559</v>
      </c>
      <c r="F153" s="1098" t="s">
        <v>560</v>
      </c>
      <c r="G153" s="145" t="s">
        <v>561</v>
      </c>
      <c r="H153" s="1099" t="s">
        <v>562</v>
      </c>
    </row>
    <row r="154" spans="1:20" s="147" customFormat="1" ht="18.75" customHeight="1">
      <c r="B154" s="780" t="s">
        <v>563</v>
      </c>
      <c r="C154" s="1098" t="s">
        <v>564</v>
      </c>
      <c r="D154" s="133" t="s">
        <v>565</v>
      </c>
      <c r="E154" s="148" t="s">
        <v>566</v>
      </c>
      <c r="F154" s="1100" t="s">
        <v>567</v>
      </c>
      <c r="G154" s="145" t="s">
        <v>568</v>
      </c>
      <c r="H154" s="1099" t="s">
        <v>569</v>
      </c>
    </row>
    <row r="155" spans="1:20" s="147" customFormat="1" ht="18.75" customHeight="1">
      <c r="B155" s="783" t="s">
        <v>570</v>
      </c>
      <c r="C155" s="1101" t="s">
        <v>571</v>
      </c>
      <c r="D155" s="133" t="s">
        <v>572</v>
      </c>
      <c r="E155" s="148" t="s">
        <v>573</v>
      </c>
      <c r="F155" s="1100" t="s">
        <v>574</v>
      </c>
      <c r="G155" s="588" t="s">
        <v>575</v>
      </c>
      <c r="H155" s="1102" t="s">
        <v>576</v>
      </c>
    </row>
    <row r="156" spans="1:20" s="147" customFormat="1" ht="18.75" customHeight="1">
      <c r="B156" s="783" t="s">
        <v>577</v>
      </c>
      <c r="C156" s="1101" t="s">
        <v>578</v>
      </c>
      <c r="D156" s="133" t="s">
        <v>579</v>
      </c>
      <c r="E156" s="148" t="s">
        <v>580</v>
      </c>
      <c r="F156" s="1100" t="s">
        <v>581</v>
      </c>
      <c r="G156" s="588" t="s">
        <v>582</v>
      </c>
      <c r="H156" s="1102" t="s">
        <v>583</v>
      </c>
      <c r="N156" s="149"/>
      <c r="O156" s="149"/>
    </row>
    <row r="157" spans="1:20" s="147" customFormat="1" ht="18.75" customHeight="1">
      <c r="B157" s="783" t="s">
        <v>827</v>
      </c>
      <c r="C157" s="1101" t="s">
        <v>585</v>
      </c>
      <c r="D157" s="133" t="s">
        <v>586</v>
      </c>
      <c r="E157" s="148" t="s">
        <v>587</v>
      </c>
      <c r="F157" s="1100" t="s">
        <v>588</v>
      </c>
      <c r="G157" s="588" t="s">
        <v>589</v>
      </c>
      <c r="H157" s="1102" t="s">
        <v>590</v>
      </c>
      <c r="N157" s="149"/>
      <c r="O157" s="149"/>
    </row>
    <row r="158" spans="1:20" s="147" customFormat="1" ht="18.75" customHeight="1">
      <c r="B158" s="783" t="s">
        <v>591</v>
      </c>
      <c r="C158" s="1101" t="s">
        <v>592</v>
      </c>
      <c r="D158" s="133" t="s">
        <v>593</v>
      </c>
      <c r="E158" s="148" t="s">
        <v>594</v>
      </c>
      <c r="F158" s="1100" t="s">
        <v>595</v>
      </c>
      <c r="G158" s="588" t="s">
        <v>596</v>
      </c>
      <c r="H158" s="1102" t="s">
        <v>597</v>
      </c>
      <c r="N158" s="149"/>
      <c r="O158" s="149"/>
    </row>
    <row r="159" spans="1:20" s="147" customFormat="1" ht="18.75" customHeight="1">
      <c r="B159" s="783" t="s">
        <v>598</v>
      </c>
      <c r="C159" s="1101" t="s">
        <v>599</v>
      </c>
      <c r="D159" s="133" t="s">
        <v>600</v>
      </c>
      <c r="E159" s="148" t="s">
        <v>601</v>
      </c>
      <c r="F159" s="1098" t="s">
        <v>602</v>
      </c>
      <c r="G159" s="588" t="s">
        <v>603</v>
      </c>
      <c r="H159" s="787" t="s">
        <v>604</v>
      </c>
      <c r="N159" s="149"/>
      <c r="O159" s="149"/>
    </row>
    <row r="160" spans="1:20" s="149" customFormat="1" ht="18.75" customHeight="1">
      <c r="A160" s="1033"/>
      <c r="B160" s="783" t="s">
        <v>605</v>
      </c>
      <c r="C160" s="1101" t="s">
        <v>606</v>
      </c>
      <c r="D160" s="133"/>
      <c r="E160" s="145"/>
      <c r="F160" s="588"/>
      <c r="G160" s="147"/>
      <c r="H160" s="788"/>
      <c r="I160" s="145"/>
      <c r="J160" s="145"/>
      <c r="K160" s="145"/>
    </row>
    <row r="161" spans="1:12" s="149" customFormat="1" ht="18.75" customHeight="1" thickBot="1">
      <c r="A161" s="1033"/>
      <c r="B161" s="1103"/>
      <c r="C161" s="791"/>
      <c r="D161" s="791"/>
      <c r="E161" s="791"/>
      <c r="F161" s="791"/>
      <c r="G161" s="791"/>
      <c r="H161" s="1104"/>
      <c r="I161" s="145"/>
      <c r="J161" s="145"/>
      <c r="K161" s="145"/>
    </row>
    <row r="162" spans="1:12" s="147" customFormat="1" ht="18.75" customHeight="1">
      <c r="A162" s="863"/>
      <c r="B162" s="11"/>
      <c r="C162" s="11"/>
      <c r="D162" s="11"/>
      <c r="E162" s="145"/>
      <c r="F162" s="145"/>
      <c r="G162" s="145"/>
      <c r="H162" s="11"/>
      <c r="I162" s="145"/>
      <c r="J162" s="145"/>
      <c r="K162" s="145"/>
      <c r="L162" s="145"/>
    </row>
    <row r="163" spans="1:12" s="147" customFormat="1" ht="18.75" customHeight="1">
      <c r="A163" s="863"/>
      <c r="B163" s="11"/>
      <c r="C163" s="11"/>
      <c r="D163" s="11"/>
      <c r="E163" s="11"/>
      <c r="F163" s="11"/>
      <c r="G163" s="11"/>
      <c r="H163" s="11"/>
      <c r="I163" s="11"/>
      <c r="J163" s="11"/>
      <c r="K163" s="331"/>
      <c r="L163" s="145"/>
    </row>
    <row r="164" spans="1:12" s="147" customFormat="1" ht="18.75" customHeight="1">
      <c r="A164" s="863"/>
      <c r="B164" s="11"/>
      <c r="C164" s="11"/>
      <c r="D164" s="11"/>
      <c r="E164" s="11"/>
      <c r="F164" s="11"/>
      <c r="G164" s="11"/>
      <c r="H164" s="11"/>
      <c r="I164" s="11"/>
      <c r="J164" s="11"/>
      <c r="K164" s="331"/>
      <c r="L164" s="145"/>
    </row>
    <row r="165" spans="1:12" s="147" customFormat="1" ht="18.75" customHeight="1">
      <c r="A165" s="863"/>
      <c r="B165" s="763"/>
      <c r="C165" s="751"/>
      <c r="D165" s="752"/>
      <c r="E165" s="764"/>
      <c r="F165" s="435"/>
      <c r="G165" s="456"/>
      <c r="H165" s="456"/>
      <c r="I165" s="162"/>
      <c r="J165" s="145"/>
      <c r="K165" s="145"/>
      <c r="L165" s="145"/>
    </row>
    <row r="166" spans="1:12" s="147" customFormat="1" ht="18.75" customHeight="1">
      <c r="A166" s="863"/>
      <c r="B166" s="763"/>
      <c r="C166" s="751"/>
      <c r="D166" s="752"/>
      <c r="E166" s="764"/>
      <c r="F166" s="435"/>
      <c r="G166" s="456"/>
      <c r="H166" s="456"/>
      <c r="I166" s="162"/>
      <c r="J166" s="145"/>
      <c r="K166" s="145"/>
      <c r="L166" s="145"/>
    </row>
    <row r="167" spans="1:12" s="147" customFormat="1" ht="18.75" customHeight="1">
      <c r="A167" s="863"/>
      <c r="B167" s="763"/>
      <c r="C167" s="751"/>
      <c r="D167" s="752"/>
      <c r="E167" s="764"/>
      <c r="F167" s="435"/>
      <c r="G167" s="456"/>
      <c r="H167" s="456"/>
      <c r="I167" s="162"/>
      <c r="J167" s="145"/>
      <c r="K167" s="145"/>
      <c r="L167" s="145"/>
    </row>
    <row r="168" spans="1:12" s="147" customFormat="1" ht="18.75" customHeight="1">
      <c r="A168" s="863"/>
      <c r="B168" s="763"/>
      <c r="C168" s="751"/>
      <c r="D168" s="752"/>
      <c r="E168" s="764"/>
      <c r="F168" s="435"/>
      <c r="G168" s="456"/>
      <c r="H168" s="456"/>
      <c r="I168" s="162"/>
      <c r="J168" s="145"/>
      <c r="K168" s="145"/>
      <c r="L168" s="145"/>
    </row>
    <row r="169" spans="1:12" s="147" customFormat="1" ht="18.75" customHeight="1">
      <c r="A169" s="863"/>
      <c r="B169" s="763"/>
      <c r="C169" s="751"/>
      <c r="D169" s="752"/>
      <c r="E169" s="764"/>
      <c r="F169" s="435"/>
      <c r="G169" s="456"/>
      <c r="H169" s="456"/>
      <c r="I169" s="162"/>
      <c r="J169" s="145"/>
      <c r="K169" s="145"/>
      <c r="L169" s="145"/>
    </row>
    <row r="170" spans="1:12" s="147" customFormat="1" ht="18.75" customHeight="1">
      <c r="A170" s="863"/>
      <c r="B170" s="763"/>
      <c r="C170" s="751"/>
      <c r="D170" s="752"/>
      <c r="E170" s="764"/>
      <c r="F170" s="435"/>
      <c r="G170" s="456"/>
      <c r="H170" s="456"/>
      <c r="I170" s="162"/>
      <c r="J170" s="145"/>
      <c r="K170" s="145"/>
      <c r="L170" s="145"/>
    </row>
    <row r="171" spans="1:12" s="147" customFormat="1" ht="18.75" customHeight="1">
      <c r="A171" s="863"/>
      <c r="B171" s="763"/>
      <c r="C171" s="751"/>
      <c r="D171" s="752"/>
      <c r="E171" s="764"/>
      <c r="F171" s="435"/>
      <c r="G171" s="456"/>
      <c r="H171" s="456"/>
      <c r="I171" s="162"/>
      <c r="J171" s="145"/>
      <c r="K171" s="145"/>
      <c r="L171" s="145"/>
    </row>
    <row r="172" spans="1:12" s="147" customFormat="1" ht="18.75" customHeight="1">
      <c r="A172" s="863"/>
      <c r="B172" s="763"/>
      <c r="C172" s="751"/>
      <c r="D172" s="752"/>
      <c r="E172" s="764"/>
      <c r="F172" s="435"/>
      <c r="G172" s="456"/>
      <c r="H172" s="456"/>
      <c r="I172" s="162"/>
      <c r="J172" s="145"/>
      <c r="K172" s="145"/>
      <c r="L172" s="145"/>
    </row>
    <row r="173" spans="1:12" s="147" customFormat="1" ht="18.75" customHeight="1">
      <c r="A173" s="863"/>
      <c r="B173" s="763"/>
      <c r="C173" s="751"/>
      <c r="D173" s="752"/>
      <c r="E173" s="764"/>
      <c r="F173" s="435"/>
      <c r="G173" s="456"/>
      <c r="H173" s="456"/>
      <c r="I173" s="162"/>
      <c r="J173" s="145"/>
      <c r="K173" s="145"/>
      <c r="L173" s="145"/>
    </row>
    <row r="174" spans="1:12" s="147" customFormat="1" ht="18.75" customHeight="1">
      <c r="A174" s="863"/>
      <c r="B174" s="763"/>
      <c r="C174" s="751"/>
      <c r="D174" s="752"/>
      <c r="E174" s="764"/>
      <c r="F174" s="435"/>
      <c r="G174" s="456"/>
      <c r="H174" s="456"/>
      <c r="I174" s="162"/>
      <c r="J174" s="145"/>
      <c r="K174" s="145"/>
      <c r="L174" s="145"/>
    </row>
    <row r="175" spans="1:12" s="147" customFormat="1" ht="18.75" customHeight="1">
      <c r="A175" s="863"/>
      <c r="B175" s="763"/>
      <c r="C175" s="751"/>
      <c r="D175" s="752"/>
      <c r="E175" s="764"/>
      <c r="F175" s="435"/>
      <c r="G175" s="456"/>
      <c r="H175" s="456"/>
      <c r="I175" s="162"/>
      <c r="J175" s="145"/>
      <c r="K175" s="145"/>
      <c r="L175" s="145"/>
    </row>
    <row r="176" spans="1:12" s="147" customFormat="1" ht="18.75" customHeight="1">
      <c r="A176" s="863"/>
      <c r="B176" s="763"/>
      <c r="C176" s="751"/>
      <c r="D176" s="752"/>
      <c r="E176" s="764"/>
      <c r="F176" s="435"/>
      <c r="G176" s="456"/>
      <c r="H176" s="456"/>
      <c r="I176" s="162"/>
      <c r="J176" s="145"/>
      <c r="K176" s="145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331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331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331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331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331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331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331"/>
    </row>
    <row r="265" spans="1:12" s="147" customFormat="1" ht="18" customHeight="1">
      <c r="A265" s="863"/>
      <c r="B265" s="756"/>
      <c r="C265" s="155"/>
      <c r="D265" s="162"/>
      <c r="E265" s="155"/>
      <c r="F265" s="155"/>
      <c r="H265" s="430"/>
      <c r="I265" s="162"/>
      <c r="J265" s="145"/>
      <c r="K265" s="145"/>
      <c r="L265" s="331"/>
    </row>
  </sheetData>
  <mergeCells count="8">
    <mergeCell ref="B68:F68"/>
    <mergeCell ref="B70:C70"/>
    <mergeCell ref="D70:D71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53" r:id="rId1" xr:uid="{F94543F1-8264-4253-914A-6CE32B515AEB}"/>
    <hyperlink ref="C153" r:id="rId2" xr:uid="{BD108766-DCD0-48EA-A663-1340480D0BF6}"/>
    <hyperlink ref="H158" r:id="rId3" xr:uid="{E82AF267-BF71-4836-B2C3-0557EAFF5C81}"/>
    <hyperlink ref="H157" r:id="rId4" xr:uid="{05580847-A92B-49A5-B84F-D9B734B00AF6}"/>
    <hyperlink ref="C156" r:id="rId5" xr:uid="{0F5C9DFF-22A1-46EC-9C04-C76DD4E730E9}"/>
    <hyperlink ref="C154" r:id="rId6" xr:uid="{CFB0564B-83FD-46EE-AC38-46D2E3B7E514}"/>
    <hyperlink ref="C160" r:id="rId7" xr:uid="{83558B40-80F4-46C8-8878-5D94381E5355}"/>
    <hyperlink ref="H156" r:id="rId8" xr:uid="{3FAC2E64-55E6-4C4C-A6D8-8581BCB59059}"/>
    <hyperlink ref="H159" r:id="rId9" xr:uid="{E2FEC59F-EE81-4206-AF3A-6927ED06452E}"/>
    <hyperlink ref="F153" r:id="rId10" xr:uid="{19A73DFC-220D-4B18-B963-9E91E2399380}"/>
    <hyperlink ref="F158" r:id="rId11" xr:uid="{F512B736-4B20-4683-AB0E-E46A3825E4DE}"/>
    <hyperlink ref="F154" r:id="rId12" xr:uid="{FC887585-A1DE-4A16-9B36-FEE3181835AF}"/>
    <hyperlink ref="F155" r:id="rId13" xr:uid="{C39CCB7C-5B99-4EE8-B046-E8BD4C632A66}"/>
    <hyperlink ref="F156" r:id="rId14" xr:uid="{F1ED18D0-4132-488D-8B5B-B452805B7EE3}"/>
    <hyperlink ref="F157" r:id="rId15" xr:uid="{9320FD14-24FF-4AFA-9FF0-7B49C97477BF}"/>
    <hyperlink ref="H154" r:id="rId16" xr:uid="{C9422D27-27B5-4B53-93C8-FF34078FF35C}"/>
    <hyperlink ref="H155" r:id="rId17" xr:uid="{A49E59E1-A0A7-4131-8072-9513866C2C17}"/>
    <hyperlink ref="F159" r:id="rId18" xr:uid="{57591D43-7B3C-46C2-9AFF-D296E3598141}"/>
    <hyperlink ref="C155" r:id="rId19" xr:uid="{80D2656B-8049-47EA-BFB4-F1FD090A1A62}"/>
    <hyperlink ref="C157" r:id="rId20" xr:uid="{35B0945D-B81B-4CD1-A69C-8CB932ADA1CC}"/>
    <hyperlink ref="C158" r:id="rId21" xr:uid="{DF7880B0-4CA9-4225-81DF-C47F66C6C852}"/>
    <hyperlink ref="C159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36"/>
  <sheetViews>
    <sheetView showGridLines="0" zoomScaleNormal="100" zoomScaleSheetLayoutView="75" workbookViewId="0">
      <selection activeCell="I8" sqref="I8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4.45" thickBot="1"/>
    <row r="2" spans="1:10" ht="20.100000000000001" customHeight="1" thickBot="1">
      <c r="B2" s="1210" t="s">
        <v>116</v>
      </c>
      <c r="C2" s="1210"/>
      <c r="D2" s="1210"/>
      <c r="E2" s="1210"/>
      <c r="F2" s="1210"/>
      <c r="H2" s="956" t="s">
        <v>352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211" t="s">
        <v>96</v>
      </c>
      <c r="C4" s="1212"/>
      <c r="D4" s="1212"/>
      <c r="E4" s="1212"/>
      <c r="F4" s="1213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3679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205" t="s">
        <v>96</v>
      </c>
      <c r="C8" s="1206"/>
      <c r="D8" s="1207" t="s">
        <v>355</v>
      </c>
      <c r="E8" s="941" t="s">
        <v>144</v>
      </c>
      <c r="H8" s="881"/>
    </row>
    <row r="9" spans="1:10" s="14" customFormat="1" ht="28.15" customHeight="1">
      <c r="A9" s="806"/>
      <c r="B9" s="944" t="s">
        <v>357</v>
      </c>
      <c r="C9" s="944" t="s">
        <v>358</v>
      </c>
      <c r="D9" s="1208"/>
      <c r="E9" s="949" t="s">
        <v>252</v>
      </c>
      <c r="G9" s="1050" t="s">
        <v>496</v>
      </c>
      <c r="H9" s="1050" t="s">
        <v>359</v>
      </c>
      <c r="I9" s="985" t="s">
        <v>360</v>
      </c>
    </row>
    <row r="10" spans="1:10" s="14" customFormat="1" ht="27" hidden="1" customHeight="1">
      <c r="A10" s="806"/>
      <c r="B10" s="962" t="s">
        <v>1796</v>
      </c>
      <c r="C10" s="955" t="s">
        <v>2782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1773</v>
      </c>
      <c r="B11" s="880" t="s">
        <v>415</v>
      </c>
      <c r="C11" s="939" t="s">
        <v>2783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2033</v>
      </c>
      <c r="B12" s="962" t="s">
        <v>1773</v>
      </c>
      <c r="C12" s="955" t="s">
        <v>2784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2098</v>
      </c>
      <c r="B13" s="962" t="s">
        <v>2033</v>
      </c>
      <c r="C13" s="955" t="s">
        <v>2785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2786</v>
      </c>
      <c r="B14" s="962" t="s">
        <v>2098</v>
      </c>
      <c r="C14" s="955" t="s">
        <v>2787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1796</v>
      </c>
      <c r="B15" s="962" t="s">
        <v>2786</v>
      </c>
      <c r="C15" s="955" t="s">
        <v>2788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2789</v>
      </c>
      <c r="B16" s="955" t="s">
        <v>1796</v>
      </c>
      <c r="C16" s="955" t="s">
        <v>2790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2791</v>
      </c>
      <c r="B17" s="955" t="s">
        <v>2792</v>
      </c>
      <c r="C17" s="955" t="s">
        <v>2793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2794</v>
      </c>
      <c r="B18" s="955" t="s">
        <v>2033</v>
      </c>
      <c r="C18" s="955" t="s">
        <v>2795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2098</v>
      </c>
      <c r="B19" s="880" t="s">
        <v>415</v>
      </c>
      <c r="C19" s="955" t="s">
        <v>2796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2797</v>
      </c>
      <c r="B20" s="955" t="s">
        <v>2098</v>
      </c>
      <c r="C20" s="955" t="s">
        <v>2798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2799</v>
      </c>
      <c r="B21" s="955" t="s">
        <v>2543</v>
      </c>
      <c r="C21" s="955" t="s">
        <v>2800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2789</v>
      </c>
      <c r="B22" s="955" t="s">
        <v>1796</v>
      </c>
      <c r="C22" s="955" t="s">
        <v>2801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2802</v>
      </c>
      <c r="B23" s="955" t="s">
        <v>2792</v>
      </c>
      <c r="C23" s="955" t="s">
        <v>2803</v>
      </c>
      <c r="D23" s="880" t="s">
        <v>391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2804</v>
      </c>
      <c r="B24" s="955" t="s">
        <v>2033</v>
      </c>
      <c r="C24" s="955" t="s">
        <v>2805</v>
      </c>
      <c r="D24" s="880" t="s">
        <v>391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2806</v>
      </c>
      <c r="B25" s="955" t="s">
        <v>2098</v>
      </c>
      <c r="C25" s="955" t="s">
        <v>2807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2806</v>
      </c>
      <c r="B26" s="955" t="s">
        <v>2543</v>
      </c>
      <c r="C26" s="955" t="s">
        <v>2808</v>
      </c>
      <c r="D26" s="880" t="s">
        <v>391</v>
      </c>
      <c r="E26" s="799" t="s">
        <v>391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2806</v>
      </c>
      <c r="B27" s="955" t="s">
        <v>1796</v>
      </c>
      <c r="C27" s="955" t="s">
        <v>2809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2806</v>
      </c>
      <c r="B28" s="955" t="s">
        <v>2792</v>
      </c>
      <c r="C28" s="955" t="s">
        <v>2810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2806</v>
      </c>
      <c r="B29" s="955" t="s">
        <v>2033</v>
      </c>
      <c r="C29" s="955" t="s">
        <v>2811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2098</v>
      </c>
      <c r="B30" s="955" t="s">
        <v>2090</v>
      </c>
      <c r="C30" s="955" t="s">
        <v>2812</v>
      </c>
      <c r="D30" s="880" t="s">
        <v>391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2806</v>
      </c>
      <c r="B31" s="955" t="s">
        <v>2543</v>
      </c>
      <c r="C31" s="955" t="s">
        <v>2813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1796</v>
      </c>
      <c r="C32" s="955" t="s">
        <v>2814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2806</v>
      </c>
      <c r="B33" s="955" t="s">
        <v>2792</v>
      </c>
      <c r="C33" s="955" t="s">
        <v>2815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2033</v>
      </c>
      <c r="B34" s="1026" t="s">
        <v>415</v>
      </c>
      <c r="C34" s="955" t="s">
        <v>2816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2817</v>
      </c>
      <c r="B35" s="955" t="s">
        <v>2543</v>
      </c>
      <c r="C35" s="955" t="s">
        <v>2818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2033</v>
      </c>
      <c r="C36" s="955" t="s">
        <v>2819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1796</v>
      </c>
      <c r="B37" s="955" t="s">
        <v>2820</v>
      </c>
      <c r="C37" s="955" t="s">
        <v>2821</v>
      </c>
      <c r="D37" s="880" t="s">
        <v>391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2822</v>
      </c>
      <c r="B38" s="955" t="s">
        <v>693</v>
      </c>
      <c r="C38" s="955" t="s">
        <v>2823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2824</v>
      </c>
      <c r="B39" s="955" t="s">
        <v>695</v>
      </c>
      <c r="C39" s="955" t="s">
        <v>2825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2792</v>
      </c>
      <c r="B40" s="955" t="s">
        <v>2826</v>
      </c>
      <c r="C40" s="955" t="s">
        <v>2827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2543</v>
      </c>
      <c r="C41" s="955" t="s">
        <v>2828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2826</v>
      </c>
      <c r="B42" s="1026" t="s">
        <v>415</v>
      </c>
      <c r="C42" s="955" t="s">
        <v>2829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2806</v>
      </c>
      <c r="B43" s="955" t="s">
        <v>2820</v>
      </c>
      <c r="C43" s="955" t="s">
        <v>2830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2831</v>
      </c>
      <c r="B44" s="955" t="s">
        <v>693</v>
      </c>
      <c r="C44" s="955" t="s">
        <v>2832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695</v>
      </c>
      <c r="C45" s="955" t="s">
        <v>2833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2834</v>
      </c>
      <c r="C46" s="955" t="s">
        <v>2835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2543</v>
      </c>
      <c r="C47" s="955" t="s">
        <v>2836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2837</v>
      </c>
      <c r="B48" s="955" t="s">
        <v>2820</v>
      </c>
      <c r="C48" s="955" t="s">
        <v>2838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2820</v>
      </c>
      <c r="B49" s="955" t="s">
        <v>2033</v>
      </c>
      <c r="C49" s="955" t="s">
        <v>2839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2421</v>
      </c>
      <c r="C50" s="955" t="s">
        <v>3829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2421</v>
      </c>
      <c r="C51" s="955" t="s">
        <v>3830</v>
      </c>
      <c r="D51" s="880" t="s">
        <v>391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H51:I56" si="5">WEEKNUM(H51)</f>
        <v>2</v>
      </c>
      <c r="J51" s="155"/>
    </row>
    <row r="52" spans="1:10" s="14" customFormat="1" ht="20.100000000000001" hidden="1" customHeight="1">
      <c r="A52" s="874"/>
      <c r="B52" s="955" t="s">
        <v>2421</v>
      </c>
      <c r="C52" s="955" t="s">
        <v>3831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2421</v>
      </c>
      <c r="C53" s="955" t="s">
        <v>3832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2421</v>
      </c>
      <c r="C54" s="955" t="s">
        <v>3833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2421</v>
      </c>
      <c r="C55" s="955" t="s">
        <v>3834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2421</v>
      </c>
      <c r="C56" s="955" t="s">
        <v>3835</v>
      </c>
      <c r="D56" s="953">
        <v>45702</v>
      </c>
      <c r="E56" s="880" t="s">
        <v>391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2421</v>
      </c>
      <c r="C57" s="955" t="s">
        <v>3836</v>
      </c>
      <c r="D57" s="880" t="s">
        <v>391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H57:I60" si="8">WEEKNUM(H57)</f>
        <v>8</v>
      </c>
      <c r="J57" s="155"/>
    </row>
    <row r="58" spans="1:10" s="14" customFormat="1" ht="20.100000000000001" hidden="1" customHeight="1">
      <c r="A58" s="874"/>
      <c r="B58" s="955" t="s">
        <v>2421</v>
      </c>
      <c r="C58" s="955" t="s">
        <v>3837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415</v>
      </c>
      <c r="C59" s="955" t="s">
        <v>3838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2421</v>
      </c>
      <c r="C60" s="955" t="s">
        <v>3839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2421</v>
      </c>
      <c r="C61" s="955" t="s">
        <v>3840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H61:I61" si="11">WEEKNUM(H61)</f>
        <v>12</v>
      </c>
      <c r="J61" s="155"/>
    </row>
    <row r="62" spans="1:10" s="14" customFormat="1" ht="20.100000000000001" hidden="1" customHeight="1">
      <c r="A62" s="874"/>
      <c r="B62" s="1026" t="s">
        <v>415</v>
      </c>
      <c r="C62" s="955" t="s">
        <v>3841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H62:I62" si="12">WEEKNUM(H62)</f>
        <v>13</v>
      </c>
      <c r="J62" s="155"/>
    </row>
    <row r="63" spans="1:10" s="14" customFormat="1" ht="20.100000000000001" hidden="1" customHeight="1">
      <c r="A63" s="874"/>
      <c r="B63" s="955" t="s">
        <v>2421</v>
      </c>
      <c r="C63" s="955" t="s">
        <v>3842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H63:I63" si="13">WEEKNUM(H63)</f>
        <v>14</v>
      </c>
      <c r="J63" s="155"/>
    </row>
    <row r="64" spans="1:10" s="14" customFormat="1" ht="20.100000000000001" hidden="1" customHeight="1">
      <c r="A64" s="874"/>
      <c r="B64" s="955" t="s">
        <v>2421</v>
      </c>
      <c r="C64" s="955" t="s">
        <v>3843</v>
      </c>
      <c r="D64" s="955">
        <v>45753</v>
      </c>
      <c r="E64" s="880" t="s">
        <v>391</v>
      </c>
      <c r="G64" s="758">
        <f t="shared" ref="G64:H93" si="14">G63+7</f>
        <v>45754</v>
      </c>
      <c r="H64" s="758">
        <f t="shared" si="14"/>
        <v>45754</v>
      </c>
      <c r="I64" s="332">
        <f t="shared" ref="H64:I70" si="15">WEEKNUM(H64)</f>
        <v>15</v>
      </c>
      <c r="J64" s="155"/>
    </row>
    <row r="65" spans="1:10" s="14" customFormat="1" ht="20.100000000000001" hidden="1" customHeight="1">
      <c r="A65" s="1110" t="s">
        <v>3844</v>
      </c>
      <c r="B65" s="955" t="s">
        <v>2144</v>
      </c>
      <c r="C65" s="955" t="s">
        <v>3845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2144</v>
      </c>
      <c r="C66" s="955" t="s">
        <v>3846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2144</v>
      </c>
      <c r="C67" s="955" t="s">
        <v>3847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2144</v>
      </c>
      <c r="C68" s="955" t="s">
        <v>3848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2144</v>
      </c>
      <c r="C69" s="955" t="s">
        <v>3849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2144</v>
      </c>
      <c r="B70" s="955" t="s">
        <v>3850</v>
      </c>
      <c r="C70" s="955" t="s">
        <v>3851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3850</v>
      </c>
      <c r="C71" s="955" t="s">
        <v>3852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H71:I74" si="19">WEEKNUM(H71)</f>
        <v>22</v>
      </c>
      <c r="J71" s="155"/>
    </row>
    <row r="72" spans="1:10" s="14" customFormat="1" ht="20.100000000000001" hidden="1" customHeight="1">
      <c r="A72" s="1110"/>
      <c r="B72" s="955" t="s">
        <v>3850</v>
      </c>
      <c r="C72" s="955" t="s">
        <v>3853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3850</v>
      </c>
      <c r="C73" s="955" t="s">
        <v>3854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3850</v>
      </c>
      <c r="C74" s="955" t="s">
        <v>3855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3850</v>
      </c>
      <c r="C75" s="955" t="s">
        <v>3856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H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415</v>
      </c>
      <c r="C76" s="955" t="s">
        <v>3857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3850</v>
      </c>
      <c r="C77" s="955" t="s">
        <v>3858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3850</v>
      </c>
      <c r="C78" s="955" t="s">
        <v>3859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3850</v>
      </c>
      <c r="C79" s="955" t="s">
        <v>3860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H79:I81" si="23">WEEKNUM(H79)</f>
        <v>30</v>
      </c>
      <c r="J79" s="155"/>
    </row>
    <row r="80" spans="1:10" s="14" customFormat="1" ht="20.100000000000001" hidden="1" customHeight="1">
      <c r="A80" s="1110"/>
      <c r="B80" s="955" t="s">
        <v>3850</v>
      </c>
      <c r="C80" s="955" t="s">
        <v>3861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3850</v>
      </c>
      <c r="C81" s="955" t="s">
        <v>3862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3850</v>
      </c>
      <c r="C82" s="955" t="s">
        <v>3863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H82:I84" si="25">WEEKNUM(H82)</f>
        <v>33</v>
      </c>
      <c r="J82" s="155"/>
    </row>
    <row r="83" spans="1:10" s="14" customFormat="1" ht="20.100000000000001" hidden="1" customHeight="1">
      <c r="A83" s="1110"/>
      <c r="B83" s="955" t="s">
        <v>3850</v>
      </c>
      <c r="C83" s="955" t="s">
        <v>3864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3850</v>
      </c>
      <c r="C84" s="955" t="s">
        <v>3865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3850</v>
      </c>
      <c r="C85" s="955" t="s">
        <v>3866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H85:I88" si="27">WEEKNUM(H85)</f>
        <v>36</v>
      </c>
      <c r="J85" s="155"/>
    </row>
    <row r="86" spans="1:10" s="14" customFormat="1" ht="20.100000000000001" hidden="1" customHeight="1">
      <c r="A86" s="1110"/>
      <c r="B86" s="955" t="s">
        <v>3850</v>
      </c>
      <c r="C86" s="955" t="s">
        <v>3867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3850</v>
      </c>
      <c r="C87" s="955" t="s">
        <v>3868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3850</v>
      </c>
      <c r="B88" s="1026" t="s">
        <v>415</v>
      </c>
      <c r="C88" s="955" t="s">
        <v>3869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3850</v>
      </c>
      <c r="C89" s="955" t="s">
        <v>1943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H89:I90" si="29">WEEKNUM(H89)</f>
        <v>40</v>
      </c>
      <c r="J89" s="155"/>
    </row>
    <row r="90" spans="1:10" s="14" customFormat="1" ht="20.100000000000001" hidden="1" customHeight="1">
      <c r="A90" s="1110"/>
      <c r="B90" s="955" t="s">
        <v>3850</v>
      </c>
      <c r="C90" s="955" t="s">
        <v>3870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415</v>
      </c>
      <c r="B91" s="1061" t="s">
        <v>2541</v>
      </c>
      <c r="C91" s="955" t="s">
        <v>3871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H91:I91" si="30">WEEKNUM(H91)</f>
        <v>42</v>
      </c>
      <c r="J91" s="155"/>
    </row>
    <row r="92" spans="1:10" s="14" customFormat="1" ht="20.100000000000001" hidden="1" customHeight="1">
      <c r="A92" s="1110" t="s">
        <v>3872</v>
      </c>
      <c r="B92" s="955" t="s">
        <v>2541</v>
      </c>
      <c r="C92" s="955" t="s">
        <v>3873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H92:I92" si="32">WEEKNUM(H92)</f>
        <v>43</v>
      </c>
      <c r="J92" s="155"/>
    </row>
    <row r="93" spans="1:10" s="14" customFormat="1" ht="20.100000000000001" hidden="1" customHeight="1">
      <c r="A93" s="1110" t="s">
        <v>415</v>
      </c>
      <c r="B93" s="1061" t="s">
        <v>2541</v>
      </c>
      <c r="C93" s="955" t="s">
        <v>3874</v>
      </c>
      <c r="D93" s="955">
        <v>45956</v>
      </c>
      <c r="E93" s="758">
        <f>D93+3</f>
        <v>45959</v>
      </c>
      <c r="G93" s="758">
        <f t="shared" si="14"/>
        <v>45956</v>
      </c>
      <c r="H93" s="758">
        <f t="shared" si="14"/>
        <v>45957</v>
      </c>
      <c r="I93" s="332">
        <f t="shared" ref="H93:I93" si="33">WEEKNUM(H93)</f>
        <v>44</v>
      </c>
      <c r="J93" s="155"/>
    </row>
    <row r="94" spans="1:10" s="14" customFormat="1" ht="20.100000000000001" hidden="1" customHeight="1">
      <c r="A94" s="1110" t="s">
        <v>3875</v>
      </c>
      <c r="B94" s="1126" t="s">
        <v>415</v>
      </c>
      <c r="C94" s="955" t="s">
        <v>3876</v>
      </c>
      <c r="D94" s="800">
        <v>45967</v>
      </c>
      <c r="E94" s="800">
        <f>D94+3</f>
        <v>45970</v>
      </c>
      <c r="G94" s="758">
        <f t="shared" ref="G94:H104" si="34">G93+7</f>
        <v>45963</v>
      </c>
      <c r="H94" s="758">
        <f t="shared" si="34"/>
        <v>45964</v>
      </c>
      <c r="I94" s="332">
        <f t="shared" ref="H94:I100" si="35">WEEKNUM(H94)</f>
        <v>45</v>
      </c>
      <c r="J94" s="155"/>
    </row>
    <row r="95" spans="1:10" s="14" customFormat="1" ht="20.100000000000001" customHeight="1">
      <c r="A95" s="1110" t="s">
        <v>3875</v>
      </c>
      <c r="B95" s="1061" t="s">
        <v>3877</v>
      </c>
      <c r="C95" s="955" t="s">
        <v>3878</v>
      </c>
      <c r="D95" s="955">
        <v>45970</v>
      </c>
      <c r="E95" s="758">
        <f>D95+3</f>
        <v>45973</v>
      </c>
      <c r="G95" s="758">
        <f t="shared" si="34"/>
        <v>45970</v>
      </c>
      <c r="H95" s="758">
        <f t="shared" si="34"/>
        <v>45971</v>
      </c>
      <c r="I95" s="332">
        <f t="shared" si="35"/>
        <v>46</v>
      </c>
      <c r="J95" s="155"/>
    </row>
    <row r="96" spans="1:10" s="14" customFormat="1" ht="20.100000000000001" customHeight="1">
      <c r="A96" s="1110" t="s">
        <v>3875</v>
      </c>
      <c r="B96" s="1061" t="s">
        <v>3877</v>
      </c>
      <c r="C96" s="955" t="s">
        <v>3879</v>
      </c>
      <c r="D96" s="955">
        <v>45977</v>
      </c>
      <c r="E96" s="758">
        <f>D96+3</f>
        <v>45980</v>
      </c>
      <c r="G96" s="758">
        <f t="shared" si="34"/>
        <v>45977</v>
      </c>
      <c r="H96" s="758">
        <f t="shared" si="34"/>
        <v>45978</v>
      </c>
      <c r="I96" s="332">
        <f t="shared" si="35"/>
        <v>47</v>
      </c>
      <c r="J96" s="155"/>
    </row>
    <row r="97" spans="1:10" s="14" customFormat="1" ht="20.100000000000001" customHeight="1">
      <c r="A97" s="1110" t="s">
        <v>3875</v>
      </c>
      <c r="B97" s="1061" t="s">
        <v>3877</v>
      </c>
      <c r="C97" s="955" t="s">
        <v>3880</v>
      </c>
      <c r="D97" s="955">
        <v>45984</v>
      </c>
      <c r="E97" s="758">
        <f>D97+3</f>
        <v>45987</v>
      </c>
      <c r="G97" s="758">
        <f t="shared" si="34"/>
        <v>45984</v>
      </c>
      <c r="H97" s="758">
        <f t="shared" si="34"/>
        <v>45985</v>
      </c>
      <c r="I97" s="332">
        <f t="shared" si="35"/>
        <v>48</v>
      </c>
      <c r="J97" s="155"/>
    </row>
    <row r="98" spans="1:10" s="14" customFormat="1" ht="20.100000000000001" customHeight="1">
      <c r="A98" s="1110" t="s">
        <v>3875</v>
      </c>
      <c r="B98" s="1061" t="s">
        <v>3877</v>
      </c>
      <c r="C98" s="955" t="s">
        <v>3881</v>
      </c>
      <c r="D98" s="955">
        <v>45991</v>
      </c>
      <c r="E98" s="758">
        <f>D98+3</f>
        <v>45994</v>
      </c>
      <c r="G98" s="758">
        <f t="shared" si="34"/>
        <v>45991</v>
      </c>
      <c r="H98" s="758">
        <f t="shared" si="34"/>
        <v>45992</v>
      </c>
      <c r="I98" s="332">
        <f t="shared" si="35"/>
        <v>49</v>
      </c>
      <c r="J98" s="155"/>
    </row>
    <row r="99" spans="1:10" s="14" customFormat="1" ht="20.100000000000001" customHeight="1">
      <c r="A99" s="1110" t="s">
        <v>3875</v>
      </c>
      <c r="B99" s="1061" t="s">
        <v>3877</v>
      </c>
      <c r="C99" s="955" t="s">
        <v>3882</v>
      </c>
      <c r="D99" s="955">
        <v>45998</v>
      </c>
      <c r="E99" s="758">
        <f>D99+3</f>
        <v>46001</v>
      </c>
      <c r="G99" s="758">
        <f t="shared" si="34"/>
        <v>45998</v>
      </c>
      <c r="H99" s="758">
        <f t="shared" si="34"/>
        <v>45999</v>
      </c>
      <c r="I99" s="332">
        <f t="shared" si="35"/>
        <v>50</v>
      </c>
      <c r="J99" s="155"/>
    </row>
    <row r="100" spans="1:10" s="14" customFormat="1" ht="20.100000000000001" customHeight="1">
      <c r="A100" s="1110" t="s">
        <v>3875</v>
      </c>
      <c r="B100" s="1061" t="s">
        <v>3877</v>
      </c>
      <c r="C100" s="955" t="s">
        <v>3883</v>
      </c>
      <c r="D100" s="955">
        <v>46005</v>
      </c>
      <c r="E100" s="758">
        <f>D100+3</f>
        <v>46008</v>
      </c>
      <c r="G100" s="758">
        <f t="shared" si="34"/>
        <v>46005</v>
      </c>
      <c r="H100" s="758">
        <f t="shared" si="34"/>
        <v>46006</v>
      </c>
      <c r="I100" s="332">
        <f t="shared" si="35"/>
        <v>51</v>
      </c>
      <c r="J100" s="155"/>
    </row>
    <row r="101" spans="1:10" s="14" customFormat="1" ht="20.100000000000001" customHeight="1">
      <c r="A101" s="1110" t="s">
        <v>3875</v>
      </c>
      <c r="B101" s="1061" t="s">
        <v>3877</v>
      </c>
      <c r="C101" s="955" t="s">
        <v>3884</v>
      </c>
      <c r="D101" s="955">
        <v>46012</v>
      </c>
      <c r="E101" s="758">
        <f>D101+3</f>
        <v>46015</v>
      </c>
      <c r="G101" s="758">
        <f t="shared" si="34"/>
        <v>46012</v>
      </c>
      <c r="H101" s="758">
        <f t="shared" si="34"/>
        <v>46013</v>
      </c>
      <c r="I101" s="332">
        <f t="shared" ref="I101" si="36">WEEKNUM(H101)</f>
        <v>52</v>
      </c>
      <c r="J101" s="155"/>
    </row>
    <row r="102" spans="1:10" s="14" customFormat="1" ht="20.100000000000001" customHeight="1">
      <c r="A102" s="1110" t="s">
        <v>3875</v>
      </c>
      <c r="B102" s="1061" t="s">
        <v>3877</v>
      </c>
      <c r="C102" s="955" t="s">
        <v>3885</v>
      </c>
      <c r="D102" s="955">
        <v>46019</v>
      </c>
      <c r="E102" s="758">
        <f>D102+3</f>
        <v>46022</v>
      </c>
      <c r="G102" s="758">
        <f t="shared" si="34"/>
        <v>46019</v>
      </c>
      <c r="H102" s="758">
        <f t="shared" si="34"/>
        <v>46020</v>
      </c>
      <c r="I102" s="332">
        <f t="shared" ref="I102" si="37">WEEKNUM(H102)</f>
        <v>53</v>
      </c>
      <c r="J102" s="155"/>
    </row>
    <row r="103" spans="1:10" s="14" customFormat="1" ht="20.100000000000001" customHeight="1">
      <c r="A103" s="1110"/>
      <c r="B103" s="1061" t="s">
        <v>3877</v>
      </c>
      <c r="C103" s="955" t="s">
        <v>3886</v>
      </c>
      <c r="D103" s="955">
        <v>46026</v>
      </c>
      <c r="E103" s="758">
        <f>D103+3</f>
        <v>46029</v>
      </c>
      <c r="G103" s="758">
        <f t="shared" si="34"/>
        <v>46026</v>
      </c>
      <c r="H103" s="758">
        <f t="shared" si="34"/>
        <v>46027</v>
      </c>
      <c r="I103" s="332">
        <f t="shared" ref="I103" si="38">WEEKNUM(H103)</f>
        <v>2</v>
      </c>
      <c r="J103" s="155"/>
    </row>
    <row r="104" spans="1:10" s="14" customFormat="1" ht="20.100000000000001" customHeight="1">
      <c r="A104" s="1110"/>
      <c r="B104" s="1061" t="s">
        <v>3877</v>
      </c>
      <c r="C104" s="955" t="s">
        <v>3887</v>
      </c>
      <c r="D104" s="955">
        <v>46033</v>
      </c>
      <c r="E104" s="758">
        <f>D104+3</f>
        <v>46036</v>
      </c>
      <c r="G104" s="758">
        <f t="shared" si="34"/>
        <v>46033</v>
      </c>
      <c r="H104" s="758">
        <f t="shared" si="34"/>
        <v>46034</v>
      </c>
      <c r="I104" s="332">
        <f t="shared" ref="I104" si="39">WEEKNUM(H104)</f>
        <v>3</v>
      </c>
      <c r="J104" s="155"/>
    </row>
    <row r="105" spans="1:10" s="14" customFormat="1" ht="15.6">
      <c r="A105" s="870"/>
      <c r="B105" s="1106" t="s">
        <v>553</v>
      </c>
      <c r="C105" s="678"/>
      <c r="D105" s="678"/>
      <c r="E105" s="678"/>
      <c r="F105" s="678"/>
      <c r="G105" s="678"/>
      <c r="H105" s="407"/>
      <c r="I105" s="407"/>
      <c r="J105" s="155"/>
    </row>
    <row r="109" spans="1:10" ht="14.45" thickBot="1"/>
    <row r="110" spans="1:10" s="147" customFormat="1" ht="20.100000000000001" customHeight="1">
      <c r="B110" s="896"/>
      <c r="C110" s="897"/>
      <c r="D110" s="898"/>
      <c r="E110" s="899"/>
      <c r="F110" s="900"/>
      <c r="G110" s="901"/>
      <c r="H110" s="902"/>
    </row>
    <row r="111" spans="1:10" s="147" customFormat="1" ht="18" customHeight="1">
      <c r="B111" s="778" t="s">
        <v>554</v>
      </c>
      <c r="C111" s="145"/>
      <c r="D111" s="147" t="s">
        <v>555</v>
      </c>
      <c r="G111" s="147" t="s">
        <v>556</v>
      </c>
      <c r="H111" s="779"/>
    </row>
    <row r="112" spans="1:10" s="147" customFormat="1" ht="20.100000000000001" customHeight="1">
      <c r="B112" s="780" t="s">
        <v>557</v>
      </c>
      <c r="C112" s="1098" t="s">
        <v>558</v>
      </c>
      <c r="D112" s="133" t="s">
        <v>559</v>
      </c>
      <c r="F112" s="1098" t="s">
        <v>560</v>
      </c>
      <c r="G112" s="145" t="s">
        <v>561</v>
      </c>
      <c r="H112" s="1099" t="s">
        <v>562</v>
      </c>
    </row>
    <row r="113" spans="1:21" s="147" customFormat="1" ht="20.100000000000001" customHeight="1">
      <c r="B113" s="780" t="s">
        <v>563</v>
      </c>
      <c r="C113" s="1098" t="s">
        <v>564</v>
      </c>
      <c r="D113" s="133" t="s">
        <v>565</v>
      </c>
      <c r="E113" s="148" t="s">
        <v>566</v>
      </c>
      <c r="F113" s="1100" t="s">
        <v>567</v>
      </c>
      <c r="G113" s="145" t="s">
        <v>568</v>
      </c>
      <c r="H113" s="1099" t="s">
        <v>569</v>
      </c>
    </row>
    <row r="114" spans="1:21" s="147" customFormat="1" ht="20.100000000000001" customHeight="1">
      <c r="B114" s="783" t="s">
        <v>570</v>
      </c>
      <c r="C114" s="1101" t="s">
        <v>571</v>
      </c>
      <c r="D114" s="133" t="s">
        <v>572</v>
      </c>
      <c r="E114" s="148" t="s">
        <v>573</v>
      </c>
      <c r="F114" s="1100" t="s">
        <v>574</v>
      </c>
      <c r="G114" s="588" t="s">
        <v>575</v>
      </c>
      <c r="H114" s="1102" t="s">
        <v>576</v>
      </c>
    </row>
    <row r="115" spans="1:21" s="147" customFormat="1" ht="20.100000000000001" customHeight="1">
      <c r="B115" s="783" t="s">
        <v>577</v>
      </c>
      <c r="C115" s="1101" t="s">
        <v>578</v>
      </c>
      <c r="D115" s="133" t="s">
        <v>579</v>
      </c>
      <c r="E115" s="148" t="s">
        <v>580</v>
      </c>
      <c r="F115" s="1100" t="s">
        <v>581</v>
      </c>
      <c r="G115" s="588" t="s">
        <v>582</v>
      </c>
      <c r="H115" s="1102" t="s">
        <v>583</v>
      </c>
      <c r="N115" s="149"/>
      <c r="O115" s="149"/>
    </row>
    <row r="116" spans="1:21" s="147" customFormat="1" ht="20.100000000000001" customHeight="1">
      <c r="B116" s="783" t="s">
        <v>827</v>
      </c>
      <c r="C116" s="1101" t="s">
        <v>585</v>
      </c>
      <c r="D116" s="133" t="s">
        <v>586</v>
      </c>
      <c r="E116" s="148" t="s">
        <v>587</v>
      </c>
      <c r="F116" s="1100" t="s">
        <v>588</v>
      </c>
      <c r="G116" s="588" t="s">
        <v>589</v>
      </c>
      <c r="H116" s="1102" t="s">
        <v>590</v>
      </c>
      <c r="N116" s="149"/>
      <c r="O116" s="149"/>
    </row>
    <row r="117" spans="1:21" s="147" customFormat="1" ht="20.100000000000001" customHeight="1">
      <c r="B117" s="783" t="s">
        <v>591</v>
      </c>
      <c r="C117" s="1101" t="s">
        <v>592</v>
      </c>
      <c r="D117" s="133" t="s">
        <v>593</v>
      </c>
      <c r="E117" s="148" t="s">
        <v>594</v>
      </c>
      <c r="F117" s="1100" t="s">
        <v>595</v>
      </c>
      <c r="G117" s="588" t="s">
        <v>596</v>
      </c>
      <c r="H117" s="1102" t="s">
        <v>597</v>
      </c>
      <c r="N117" s="149"/>
      <c r="O117" s="149"/>
    </row>
    <row r="118" spans="1:21" s="147" customFormat="1" ht="20.100000000000001" customHeight="1">
      <c r="B118" s="783" t="s">
        <v>598</v>
      </c>
      <c r="C118" s="1101" t="s">
        <v>599</v>
      </c>
      <c r="D118" s="133" t="s">
        <v>600</v>
      </c>
      <c r="E118" s="148" t="s">
        <v>601</v>
      </c>
      <c r="F118" s="1098" t="s">
        <v>602</v>
      </c>
      <c r="G118" s="588" t="s">
        <v>603</v>
      </c>
      <c r="H118" s="787" t="s">
        <v>604</v>
      </c>
      <c r="N118" s="149"/>
      <c r="O118" s="149"/>
    </row>
    <row r="119" spans="1:21" s="149" customFormat="1" ht="20.100000000000001" customHeight="1">
      <c r="A119" s="1033"/>
      <c r="B119" s="783" t="s">
        <v>605</v>
      </c>
      <c r="C119" s="1101" t="s">
        <v>606</v>
      </c>
      <c r="D119" s="133"/>
      <c r="E119" s="145"/>
      <c r="F119" s="588"/>
      <c r="G119" s="147"/>
      <c r="H119" s="788"/>
      <c r="I119" s="145"/>
      <c r="J119" s="145"/>
      <c r="K119" s="145"/>
    </row>
    <row r="120" spans="1:21" s="149" customFormat="1" ht="20.100000000000001" customHeight="1" thickBot="1">
      <c r="A120" s="1033"/>
      <c r="B120" s="1103"/>
      <c r="C120" s="791"/>
      <c r="D120" s="791"/>
      <c r="E120" s="791"/>
      <c r="F120" s="791"/>
      <c r="G120" s="791"/>
      <c r="H120" s="1104"/>
      <c r="I120" s="145"/>
      <c r="J120" s="145"/>
      <c r="K120" s="145"/>
    </row>
    <row r="126" spans="1:21" s="266" customFormat="1" ht="55.15" hidden="1">
      <c r="A126" s="873"/>
      <c r="B126" s="369"/>
      <c r="C126" s="1"/>
      <c r="D126" s="395" t="s">
        <v>1676</v>
      </c>
      <c r="E126" s="119" t="s">
        <v>3146</v>
      </c>
      <c r="F126" s="119" t="s">
        <v>3147</v>
      </c>
      <c r="G126" s="119" t="s">
        <v>3148</v>
      </c>
      <c r="H126" s="119" t="s">
        <v>3149</v>
      </c>
      <c r="I126" s="119" t="s">
        <v>3150</v>
      </c>
      <c r="J126" s="119" t="s">
        <v>3151</v>
      </c>
      <c r="K126" s="370" t="s">
        <v>3152</v>
      </c>
      <c r="L126" s="370" t="s">
        <v>3153</v>
      </c>
      <c r="M126" s="119" t="s">
        <v>3154</v>
      </c>
      <c r="N126" s="119" t="s">
        <v>3155</v>
      </c>
      <c r="O126" s="119" t="s">
        <v>3156</v>
      </c>
      <c r="P126" s="370" t="s">
        <v>3157</v>
      </c>
      <c r="Q126" s="119" t="s">
        <v>3158</v>
      </c>
      <c r="R126" s="119" t="s">
        <v>3159</v>
      </c>
      <c r="S126" s="119" t="s">
        <v>3160</v>
      </c>
      <c r="T126" s="119" t="s">
        <v>3161</v>
      </c>
      <c r="U126" s="119" t="s">
        <v>3162</v>
      </c>
    </row>
    <row r="127" spans="1:21" s="266" customFormat="1" ht="20.100000000000001" hidden="1" customHeight="1">
      <c r="A127" s="873"/>
      <c r="B127" s="1"/>
      <c r="C127" s="1" t="s">
        <v>3163</v>
      </c>
      <c r="D127" s="402"/>
      <c r="E127" s="402" t="s">
        <v>145</v>
      </c>
      <c r="F127" s="402" t="s">
        <v>223</v>
      </c>
      <c r="G127" s="402" t="s">
        <v>172</v>
      </c>
      <c r="H127" s="395" t="s">
        <v>303</v>
      </c>
      <c r="I127" s="395" t="s">
        <v>3164</v>
      </c>
      <c r="J127" s="371" t="s">
        <v>3165</v>
      </c>
      <c r="K127" s="370" t="s">
        <v>3165</v>
      </c>
      <c r="L127" s="370" t="s">
        <v>3166</v>
      </c>
      <c r="M127" s="402" t="s">
        <v>269</v>
      </c>
      <c r="N127" s="402" t="s">
        <v>3167</v>
      </c>
      <c r="O127" s="402" t="s">
        <v>3167</v>
      </c>
      <c r="P127" s="372" t="s">
        <v>3167</v>
      </c>
      <c r="Q127" s="372" t="s">
        <v>3168</v>
      </c>
      <c r="R127" s="372" t="s">
        <v>3169</v>
      </c>
      <c r="S127" s="372" t="s">
        <v>3170</v>
      </c>
      <c r="T127" s="372" t="s">
        <v>3171</v>
      </c>
      <c r="U127" s="372" t="s">
        <v>3172</v>
      </c>
    </row>
    <row r="128" spans="1:21" s="266" customFormat="1" ht="20.100000000000001" hidden="1" customHeight="1">
      <c r="A128" s="873"/>
      <c r="B128" s="373" t="s">
        <v>357</v>
      </c>
      <c r="C128" s="373" t="s">
        <v>358</v>
      </c>
      <c r="D128" s="373" t="s">
        <v>1457</v>
      </c>
      <c r="E128" s="373" t="s">
        <v>1457</v>
      </c>
      <c r="F128" s="373" t="s">
        <v>1457</v>
      </c>
      <c r="G128" s="373" t="s">
        <v>1457</v>
      </c>
      <c r="H128" s="373" t="s">
        <v>1457</v>
      </c>
      <c r="I128" s="373" t="s">
        <v>1457</v>
      </c>
      <c r="J128" s="373" t="s">
        <v>1457</v>
      </c>
      <c r="K128" s="374" t="s">
        <v>1457</v>
      </c>
      <c r="L128" s="375" t="s">
        <v>1457</v>
      </c>
      <c r="M128" s="373" t="s">
        <v>1457</v>
      </c>
      <c r="N128" s="373" t="s">
        <v>1457</v>
      </c>
      <c r="O128" s="373" t="s">
        <v>1457</v>
      </c>
      <c r="P128" s="375" t="s">
        <v>1457</v>
      </c>
      <c r="Q128" s="375" t="s">
        <v>1457</v>
      </c>
      <c r="R128" s="375" t="s">
        <v>1457</v>
      </c>
      <c r="S128" s="375" t="s">
        <v>1457</v>
      </c>
      <c r="T128" s="375" t="s">
        <v>1457</v>
      </c>
      <c r="U128" s="375" t="s">
        <v>1457</v>
      </c>
    </row>
    <row r="129" spans="1:21" hidden="1">
      <c r="B129" s="136" t="s">
        <v>3173</v>
      </c>
      <c r="C129" s="137" t="s">
        <v>3174</v>
      </c>
      <c r="D129" s="6">
        <v>44288</v>
      </c>
      <c r="E129" s="6">
        <f t="shared" ref="E129:E133" si="40">D129+4</f>
        <v>44292</v>
      </c>
      <c r="F129" s="6">
        <f t="shared" ref="F129:F136" si="41">D129+6</f>
        <v>44294</v>
      </c>
      <c r="G129" s="6">
        <f t="shared" ref="G129:G136" si="42">D129+11</f>
        <v>44299</v>
      </c>
      <c r="H129" s="376">
        <f t="shared" ref="H129:H136" si="43">G129+15</f>
        <v>44314</v>
      </c>
      <c r="I129" s="6">
        <f t="shared" ref="I129:I136" si="44">D129+24</f>
        <v>44312</v>
      </c>
      <c r="J129" s="6">
        <f t="shared" ref="J129:J136" si="45">D129+21</f>
        <v>44309</v>
      </c>
      <c r="K129" s="6">
        <f t="shared" ref="K129:K136" si="46">D129+21</f>
        <v>44309</v>
      </c>
      <c r="L129" s="6">
        <f t="shared" ref="L129:L136" si="47">D129+38</f>
        <v>44326</v>
      </c>
      <c r="M129" s="6">
        <f t="shared" ref="M129:M136" si="48">D129+5</f>
        <v>44293</v>
      </c>
      <c r="N129" s="6">
        <f t="shared" ref="N129:N136" si="49">D129+21</f>
        <v>44309</v>
      </c>
      <c r="O129" s="6">
        <f t="shared" ref="O129:O136" si="50">D129+21</f>
        <v>44309</v>
      </c>
      <c r="P129" s="6">
        <f t="shared" ref="P129:P136" si="51">D129+21</f>
        <v>44309</v>
      </c>
      <c r="Q129" s="6">
        <f t="shared" ref="Q129:Q136" si="52">D129+20</f>
        <v>44308</v>
      </c>
      <c r="R129" s="6">
        <f t="shared" ref="R129:R136" si="53">D129+25</f>
        <v>44313</v>
      </c>
      <c r="S129" s="6">
        <f t="shared" ref="S129:S136" si="54">D129+22</f>
        <v>44310</v>
      </c>
      <c r="T129" s="6">
        <f t="shared" ref="T129:T136" si="55">D129+19</f>
        <v>44307</v>
      </c>
      <c r="U129" s="6">
        <f t="shared" ref="U129:U136" si="56">D129+18</f>
        <v>44306</v>
      </c>
    </row>
    <row r="130" spans="1:21" hidden="1">
      <c r="A130" s="872" t="s">
        <v>3175</v>
      </c>
      <c r="B130" s="378" t="s">
        <v>730</v>
      </c>
      <c r="C130" s="137" t="s">
        <v>3176</v>
      </c>
      <c r="D130" s="6">
        <f t="shared" ref="D130:D136" si="57">D129+7</f>
        <v>44295</v>
      </c>
      <c r="E130" s="6">
        <f t="shared" si="40"/>
        <v>44299</v>
      </c>
      <c r="F130" s="6">
        <f t="shared" si="41"/>
        <v>44301</v>
      </c>
      <c r="G130" s="6">
        <f t="shared" si="42"/>
        <v>44306</v>
      </c>
      <c r="H130" s="376">
        <f t="shared" si="43"/>
        <v>44321</v>
      </c>
      <c r="I130" s="6">
        <f t="shared" si="44"/>
        <v>44319</v>
      </c>
      <c r="J130" s="6">
        <f t="shared" si="45"/>
        <v>44316</v>
      </c>
      <c r="K130" s="6">
        <f t="shared" si="46"/>
        <v>44316</v>
      </c>
      <c r="L130" s="6">
        <f t="shared" si="47"/>
        <v>44333</v>
      </c>
      <c r="M130" s="6">
        <f t="shared" si="48"/>
        <v>44300</v>
      </c>
      <c r="N130" s="6">
        <f t="shared" si="49"/>
        <v>44316</v>
      </c>
      <c r="O130" s="6">
        <f t="shared" si="50"/>
        <v>44316</v>
      </c>
      <c r="P130" s="6">
        <f t="shared" si="51"/>
        <v>44316</v>
      </c>
      <c r="Q130" s="6">
        <f t="shared" si="52"/>
        <v>44315</v>
      </c>
      <c r="R130" s="6">
        <f t="shared" si="53"/>
        <v>44320</v>
      </c>
      <c r="S130" s="6">
        <f t="shared" si="54"/>
        <v>44317</v>
      </c>
      <c r="T130" s="6">
        <f t="shared" si="55"/>
        <v>44314</v>
      </c>
      <c r="U130" s="6">
        <f t="shared" si="56"/>
        <v>44313</v>
      </c>
    </row>
    <row r="131" spans="1:21" hidden="1">
      <c r="A131" s="872" t="s">
        <v>3177</v>
      </c>
      <c r="B131" s="378" t="s">
        <v>730</v>
      </c>
      <c r="C131" s="137" t="s">
        <v>3178</v>
      </c>
      <c r="D131" s="6">
        <f t="shared" si="57"/>
        <v>44302</v>
      </c>
      <c r="E131" s="6">
        <f t="shared" si="40"/>
        <v>44306</v>
      </c>
      <c r="F131" s="6">
        <f t="shared" si="41"/>
        <v>44308</v>
      </c>
      <c r="G131" s="6">
        <f t="shared" si="42"/>
        <v>44313</v>
      </c>
      <c r="H131" s="376">
        <f t="shared" si="43"/>
        <v>44328</v>
      </c>
      <c r="I131" s="6">
        <f t="shared" si="44"/>
        <v>44326</v>
      </c>
      <c r="J131" s="6">
        <f t="shared" si="45"/>
        <v>44323</v>
      </c>
      <c r="K131" s="6">
        <f t="shared" si="46"/>
        <v>44323</v>
      </c>
      <c r="L131" s="6">
        <f t="shared" si="47"/>
        <v>44340</v>
      </c>
      <c r="M131" s="6">
        <f t="shared" si="48"/>
        <v>44307</v>
      </c>
      <c r="N131" s="6">
        <f t="shared" si="49"/>
        <v>44323</v>
      </c>
      <c r="O131" s="6">
        <f t="shared" si="50"/>
        <v>44323</v>
      </c>
      <c r="P131" s="6">
        <f t="shared" si="51"/>
        <v>44323</v>
      </c>
      <c r="Q131" s="6">
        <f t="shared" si="52"/>
        <v>44322</v>
      </c>
      <c r="R131" s="6">
        <f t="shared" si="53"/>
        <v>44327</v>
      </c>
      <c r="S131" s="6">
        <f t="shared" si="54"/>
        <v>44324</v>
      </c>
      <c r="T131" s="6">
        <f t="shared" si="55"/>
        <v>44321</v>
      </c>
      <c r="U131" s="6">
        <f t="shared" si="56"/>
        <v>44320</v>
      </c>
    </row>
    <row r="132" spans="1:21" hidden="1">
      <c r="A132" s="872" t="s">
        <v>3179</v>
      </c>
      <c r="B132" s="378" t="s">
        <v>730</v>
      </c>
      <c r="C132" s="137" t="s">
        <v>3180</v>
      </c>
      <c r="D132" s="6">
        <f t="shared" si="57"/>
        <v>44309</v>
      </c>
      <c r="E132" s="6">
        <f t="shared" si="40"/>
        <v>44313</v>
      </c>
      <c r="F132" s="6">
        <f t="shared" si="41"/>
        <v>44315</v>
      </c>
      <c r="G132" s="6">
        <f t="shared" si="42"/>
        <v>44320</v>
      </c>
      <c r="H132" s="376">
        <f t="shared" si="43"/>
        <v>44335</v>
      </c>
      <c r="I132" s="6">
        <f t="shared" si="44"/>
        <v>44333</v>
      </c>
      <c r="J132" s="6">
        <f t="shared" si="45"/>
        <v>44330</v>
      </c>
      <c r="K132" s="6">
        <f t="shared" si="46"/>
        <v>44330</v>
      </c>
      <c r="L132" s="6">
        <f t="shared" si="47"/>
        <v>44347</v>
      </c>
      <c r="M132" s="6">
        <f t="shared" si="48"/>
        <v>44314</v>
      </c>
      <c r="N132" s="6">
        <f t="shared" si="49"/>
        <v>44330</v>
      </c>
      <c r="O132" s="6">
        <f t="shared" si="50"/>
        <v>44330</v>
      </c>
      <c r="P132" s="6">
        <f t="shared" si="51"/>
        <v>44330</v>
      </c>
      <c r="Q132" s="6">
        <f t="shared" si="52"/>
        <v>44329</v>
      </c>
      <c r="R132" s="6">
        <f t="shared" si="53"/>
        <v>44334</v>
      </c>
      <c r="S132" s="6">
        <f t="shared" si="54"/>
        <v>44331</v>
      </c>
      <c r="T132" s="6">
        <f t="shared" si="55"/>
        <v>44328</v>
      </c>
      <c r="U132" s="6">
        <f t="shared" si="56"/>
        <v>44327</v>
      </c>
    </row>
    <row r="133" spans="1:21" hidden="1">
      <c r="A133" s="872"/>
      <c r="B133" s="378" t="s">
        <v>730</v>
      </c>
      <c r="C133" s="137" t="s">
        <v>3181</v>
      </c>
      <c r="D133" s="6">
        <f t="shared" si="57"/>
        <v>44316</v>
      </c>
      <c r="E133" s="6">
        <f t="shared" si="40"/>
        <v>44320</v>
      </c>
      <c r="F133" s="6">
        <f t="shared" si="41"/>
        <v>44322</v>
      </c>
      <c r="G133" s="6">
        <f t="shared" si="42"/>
        <v>44327</v>
      </c>
      <c r="H133" s="376">
        <f t="shared" si="43"/>
        <v>44342</v>
      </c>
      <c r="I133" s="6">
        <f t="shared" si="44"/>
        <v>44340</v>
      </c>
      <c r="J133" s="6">
        <f t="shared" si="45"/>
        <v>44337</v>
      </c>
      <c r="K133" s="6">
        <f t="shared" si="46"/>
        <v>44337</v>
      </c>
      <c r="L133" s="6">
        <f t="shared" si="47"/>
        <v>44354</v>
      </c>
      <c r="M133" s="6">
        <f t="shared" si="48"/>
        <v>44321</v>
      </c>
      <c r="N133" s="6">
        <f t="shared" si="49"/>
        <v>44337</v>
      </c>
      <c r="O133" s="6">
        <f t="shared" si="50"/>
        <v>44337</v>
      </c>
      <c r="P133" s="6">
        <f t="shared" si="51"/>
        <v>44337</v>
      </c>
      <c r="Q133" s="6">
        <f t="shared" si="52"/>
        <v>44336</v>
      </c>
      <c r="R133" s="6">
        <f t="shared" si="53"/>
        <v>44341</v>
      </c>
      <c r="S133" s="6">
        <f t="shared" si="54"/>
        <v>44338</v>
      </c>
      <c r="T133" s="6">
        <f t="shared" si="55"/>
        <v>44335</v>
      </c>
      <c r="U133" s="6">
        <f t="shared" si="56"/>
        <v>44334</v>
      </c>
    </row>
    <row r="134" spans="1:21" hidden="1">
      <c r="A134" s="872"/>
      <c r="B134" s="380" t="s">
        <v>730</v>
      </c>
      <c r="C134" s="359" t="s">
        <v>3182</v>
      </c>
      <c r="D134" s="6">
        <f>D133+7</f>
        <v>44323</v>
      </c>
      <c r="E134" s="360">
        <f>D134+4</f>
        <v>44327</v>
      </c>
      <c r="F134" s="360">
        <f t="shared" si="41"/>
        <v>44329</v>
      </c>
      <c r="G134" s="360">
        <f t="shared" si="42"/>
        <v>44334</v>
      </c>
      <c r="H134" s="377">
        <f t="shared" si="43"/>
        <v>44349</v>
      </c>
      <c r="I134" s="360">
        <f t="shared" si="44"/>
        <v>44347</v>
      </c>
      <c r="J134" s="360">
        <f t="shared" si="45"/>
        <v>44344</v>
      </c>
      <c r="K134" s="360">
        <f t="shared" si="46"/>
        <v>44344</v>
      </c>
      <c r="L134" s="360">
        <f t="shared" si="47"/>
        <v>44361</v>
      </c>
      <c r="M134" s="360">
        <f t="shared" si="48"/>
        <v>44328</v>
      </c>
      <c r="N134" s="360">
        <f t="shared" si="49"/>
        <v>44344</v>
      </c>
      <c r="O134" s="360">
        <f t="shared" si="50"/>
        <v>44344</v>
      </c>
      <c r="P134" s="360">
        <f t="shared" si="51"/>
        <v>44344</v>
      </c>
      <c r="Q134" s="360">
        <f t="shared" si="52"/>
        <v>44343</v>
      </c>
      <c r="R134" s="360">
        <f t="shared" si="53"/>
        <v>44348</v>
      </c>
      <c r="S134" s="360">
        <f t="shared" si="54"/>
        <v>44345</v>
      </c>
      <c r="T134" s="360">
        <f t="shared" si="55"/>
        <v>44342</v>
      </c>
      <c r="U134" s="360">
        <f t="shared" si="56"/>
        <v>44341</v>
      </c>
    </row>
    <row r="135" spans="1:21" hidden="1">
      <c r="A135" s="872" t="s">
        <v>3183</v>
      </c>
      <c r="B135" s="380" t="s">
        <v>730</v>
      </c>
      <c r="C135" s="359" t="s">
        <v>3184</v>
      </c>
      <c r="D135" s="360">
        <f t="shared" si="57"/>
        <v>44330</v>
      </c>
      <c r="E135" s="360">
        <f t="shared" ref="E135:E136" si="58">D135+4</f>
        <v>44334</v>
      </c>
      <c r="F135" s="360">
        <f t="shared" si="41"/>
        <v>44336</v>
      </c>
      <c r="G135" s="360">
        <f t="shared" si="42"/>
        <v>44341</v>
      </c>
      <c r="H135" s="377">
        <f t="shared" si="43"/>
        <v>44356</v>
      </c>
      <c r="I135" s="360">
        <f t="shared" si="44"/>
        <v>44354</v>
      </c>
      <c r="J135" s="360">
        <f t="shared" si="45"/>
        <v>44351</v>
      </c>
      <c r="K135" s="360">
        <f t="shared" si="46"/>
        <v>44351</v>
      </c>
      <c r="L135" s="360">
        <f t="shared" si="47"/>
        <v>44368</v>
      </c>
      <c r="M135" s="360">
        <f t="shared" si="48"/>
        <v>44335</v>
      </c>
      <c r="N135" s="360">
        <f t="shared" si="49"/>
        <v>44351</v>
      </c>
      <c r="O135" s="360">
        <f t="shared" si="50"/>
        <v>44351</v>
      </c>
      <c r="P135" s="360">
        <f t="shared" si="51"/>
        <v>44351</v>
      </c>
      <c r="Q135" s="360">
        <f t="shared" si="52"/>
        <v>44350</v>
      </c>
      <c r="R135" s="360">
        <f t="shared" si="53"/>
        <v>44355</v>
      </c>
      <c r="S135" s="360">
        <f t="shared" si="54"/>
        <v>44352</v>
      </c>
      <c r="T135" s="360">
        <f t="shared" si="55"/>
        <v>44349</v>
      </c>
      <c r="U135" s="360">
        <f t="shared" si="56"/>
        <v>44348</v>
      </c>
    </row>
    <row r="136" spans="1:21" hidden="1">
      <c r="A136" s="872"/>
      <c r="B136" s="380" t="s">
        <v>730</v>
      </c>
      <c r="C136" s="359" t="s">
        <v>3185</v>
      </c>
      <c r="D136" s="360">
        <f t="shared" si="57"/>
        <v>44337</v>
      </c>
      <c r="E136" s="360">
        <f t="shared" si="58"/>
        <v>44341</v>
      </c>
      <c r="F136" s="360">
        <f t="shared" si="41"/>
        <v>44343</v>
      </c>
      <c r="G136" s="360">
        <f t="shared" si="42"/>
        <v>44348</v>
      </c>
      <c r="H136" s="377">
        <f t="shared" si="43"/>
        <v>44363</v>
      </c>
      <c r="I136" s="360">
        <f t="shared" si="44"/>
        <v>44361</v>
      </c>
      <c r="J136" s="360">
        <f t="shared" si="45"/>
        <v>44358</v>
      </c>
      <c r="K136" s="360">
        <f t="shared" si="46"/>
        <v>44358</v>
      </c>
      <c r="L136" s="360">
        <f t="shared" si="47"/>
        <v>44375</v>
      </c>
      <c r="M136" s="360">
        <f t="shared" si="48"/>
        <v>44342</v>
      </c>
      <c r="N136" s="360">
        <f t="shared" si="49"/>
        <v>44358</v>
      </c>
      <c r="O136" s="360">
        <f t="shared" si="50"/>
        <v>44358</v>
      </c>
      <c r="P136" s="360">
        <f t="shared" si="51"/>
        <v>44358</v>
      </c>
      <c r="Q136" s="360">
        <f t="shared" si="52"/>
        <v>44357</v>
      </c>
      <c r="R136" s="360">
        <f t="shared" si="53"/>
        <v>44362</v>
      </c>
      <c r="S136" s="360">
        <f t="shared" si="54"/>
        <v>44359</v>
      </c>
      <c r="T136" s="360">
        <f t="shared" si="55"/>
        <v>44356</v>
      </c>
      <c r="U136" s="360">
        <f t="shared" si="56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12" r:id="rId1" xr:uid="{2B2CCB7D-9BE0-4B53-B40F-54369B82FDC7}"/>
    <hyperlink ref="C112" r:id="rId2" xr:uid="{D9D901F1-3E8B-4766-975F-3CE08C273CA9}"/>
    <hyperlink ref="H117" r:id="rId3" xr:uid="{E55715D8-3EF0-4247-B01C-E7565DB9D172}"/>
    <hyperlink ref="H116" r:id="rId4" xr:uid="{A4CAE3A1-2358-4C58-A1C9-D995531BBA34}"/>
    <hyperlink ref="C115" r:id="rId5" xr:uid="{8BF2D1AD-9F9E-4D49-BB8D-81494CE9E988}"/>
    <hyperlink ref="C113" r:id="rId6" xr:uid="{7BAE28A6-7C06-401A-B650-C0622E54647C}"/>
    <hyperlink ref="C119" r:id="rId7" xr:uid="{008D4F0D-C8AD-403C-B399-505813C8F75E}"/>
    <hyperlink ref="H115" r:id="rId8" xr:uid="{69638BB7-62DD-4029-BB80-71271E53BD20}"/>
    <hyperlink ref="H118" r:id="rId9" xr:uid="{499B1FFD-105E-4E9A-8038-60F54C2A262F}"/>
    <hyperlink ref="F112" r:id="rId10" xr:uid="{837DEA61-096C-4258-99B3-B3BA924CC9D8}"/>
    <hyperlink ref="F117" r:id="rId11" xr:uid="{81B82106-B7BF-464D-A3C0-585A7EF329A9}"/>
    <hyperlink ref="F113" r:id="rId12" xr:uid="{F2BF8F4F-8B12-42CA-A272-7B57779109FC}"/>
    <hyperlink ref="F114" r:id="rId13" xr:uid="{8806BB88-2980-498E-94D5-805C37C743A7}"/>
    <hyperlink ref="F115" r:id="rId14" xr:uid="{ABC80173-8F50-4A5E-952C-4F953734A27A}"/>
    <hyperlink ref="F116" r:id="rId15" xr:uid="{9870767D-3B30-4A45-A59A-7F99048D9906}"/>
    <hyperlink ref="H113" r:id="rId16" xr:uid="{1D2BACDE-8AB1-4A59-A5C6-736B62A96533}"/>
    <hyperlink ref="H114" r:id="rId17" xr:uid="{EE9E692D-FE2F-486E-BBB2-C7F3A5E893FC}"/>
    <hyperlink ref="F118" r:id="rId18" xr:uid="{D166D529-69F7-4407-B395-7ACBC9573A1A}"/>
    <hyperlink ref="C114" r:id="rId19" xr:uid="{CBA851BB-63EE-448A-AE94-781A4063C676}"/>
    <hyperlink ref="C116" r:id="rId20" xr:uid="{BF1BA1CB-FE34-422E-B16E-8ED6838B01BA}"/>
    <hyperlink ref="C117" r:id="rId21" xr:uid="{566081FF-B567-461E-8D47-6DC1E9F5A91D}"/>
    <hyperlink ref="C118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16" t="s">
        <v>116</v>
      </c>
      <c r="C2" s="1216"/>
      <c r="D2" s="1216"/>
      <c r="E2" s="1216"/>
      <c r="F2" s="1216"/>
      <c r="G2" s="1216"/>
      <c r="H2" s="1216"/>
      <c r="J2" s="956" t="s">
        <v>352</v>
      </c>
    </row>
    <row r="3" spans="2:10" ht="13.9" thickBot="1">
      <c r="B3" s="165"/>
      <c r="J3" s="992"/>
    </row>
    <row r="4" spans="2:10" ht="30" customHeight="1" thickBot="1">
      <c r="B4" s="1211" t="s">
        <v>3888</v>
      </c>
      <c r="C4" s="1212"/>
      <c r="D4" s="1212"/>
      <c r="E4" s="1212"/>
      <c r="F4" s="1212"/>
      <c r="G4" s="1212"/>
      <c r="H4" s="1213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5"/>
      <c r="D6" s="1245" t="s">
        <v>355</v>
      </c>
      <c r="E6" s="941" t="s">
        <v>3889</v>
      </c>
      <c r="F6" s="944" t="s">
        <v>190</v>
      </c>
      <c r="G6" s="944" t="s">
        <v>318</v>
      </c>
      <c r="H6" s="944" t="s">
        <v>3890</v>
      </c>
      <c r="I6" s="765"/>
      <c r="J6" s="883" t="s">
        <v>3336</v>
      </c>
    </row>
    <row r="7" spans="2:10" s="331" customFormat="1" ht="17.25" customHeight="1">
      <c r="B7" s="944" t="s">
        <v>357</v>
      </c>
      <c r="C7" s="944" t="s">
        <v>358</v>
      </c>
      <c r="D7" s="1246"/>
      <c r="E7" s="940" t="s">
        <v>184</v>
      </c>
      <c r="F7" s="940" t="s">
        <v>161</v>
      </c>
      <c r="G7" s="940" t="s">
        <v>248</v>
      </c>
      <c r="H7" s="940" t="s">
        <v>176</v>
      </c>
      <c r="J7" s="1052" t="s">
        <v>359</v>
      </c>
    </row>
    <row r="8" spans="2:10" s="331" customFormat="1" ht="17.25" hidden="1" customHeight="1">
      <c r="B8" s="728" t="s">
        <v>3891</v>
      </c>
      <c r="C8" s="1012" t="s">
        <v>3892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3893</v>
      </c>
      <c r="C9" s="1012" t="s">
        <v>3894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3895</v>
      </c>
      <c r="C10" s="1012" t="s">
        <v>3896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3897</v>
      </c>
      <c r="C11" s="1012" t="s">
        <v>3898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3899</v>
      </c>
      <c r="C12" s="1012" t="s">
        <v>3900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3901</v>
      </c>
      <c r="C13" s="1005" t="s">
        <v>3902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3903</v>
      </c>
      <c r="C14" s="1005" t="s">
        <v>3904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3905</v>
      </c>
      <c r="C15" s="1005" t="s">
        <v>3906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3907</v>
      </c>
      <c r="C16" s="1005" t="s">
        <v>3908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3909</v>
      </c>
      <c r="C17" s="1012" t="s">
        <v>3910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3911</v>
      </c>
      <c r="C18" s="1012" t="s">
        <v>3912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3913</v>
      </c>
      <c r="C19" s="1012" t="s">
        <v>3914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3915</v>
      </c>
      <c r="C20" s="1012" t="s">
        <v>3916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3917</v>
      </c>
      <c r="C21" s="1012" t="s">
        <v>3918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3891</v>
      </c>
      <c r="C22" s="1005" t="s">
        <v>3919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3893</v>
      </c>
      <c r="C23" s="1005" t="s">
        <v>3920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3895</v>
      </c>
      <c r="C24" s="1005" t="s">
        <v>3921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3897</v>
      </c>
      <c r="C25" s="1005" t="s">
        <v>3922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3899</v>
      </c>
      <c r="C26" s="1012" t="s">
        <v>3923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3901</v>
      </c>
      <c r="C27" s="1012" t="s">
        <v>3924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3903</v>
      </c>
      <c r="C28" s="1012" t="s">
        <v>3925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3905</v>
      </c>
      <c r="C29" s="1012" t="s">
        <v>3926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3927</v>
      </c>
      <c r="C30" s="1005" t="s">
        <v>3928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3909</v>
      </c>
      <c r="C31" s="1005" t="s">
        <v>3929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3911</v>
      </c>
      <c r="C32" s="1005" t="s">
        <v>3930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3913</v>
      </c>
      <c r="C33" s="1005" t="s">
        <v>3931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3915</v>
      </c>
      <c r="C34" s="1005" t="s">
        <v>3932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3917</v>
      </c>
      <c r="C35" s="976" t="s">
        <v>3933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3907</v>
      </c>
      <c r="C36" s="976" t="s">
        <v>3934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3891</v>
      </c>
      <c r="C37" s="976" t="s">
        <v>3935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3893</v>
      </c>
      <c r="C38" s="976" t="s">
        <v>3936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415</v>
      </c>
      <c r="C39" s="976" t="s">
        <v>3937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3895</v>
      </c>
      <c r="C40" s="976" t="s">
        <v>3938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3939</v>
      </c>
      <c r="C41" s="976" t="s">
        <v>3940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3897</v>
      </c>
      <c r="C42" s="976" t="s">
        <v>3940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553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554</v>
      </c>
      <c r="C48" s="145"/>
      <c r="D48" s="147" t="s">
        <v>555</v>
      </c>
      <c r="E48" s="147"/>
      <c r="F48" s="147"/>
      <c r="G48" s="147" t="s">
        <v>556</v>
      </c>
      <c r="H48" s="779"/>
      <c r="J48" s="765"/>
    </row>
    <row r="49" spans="2:8" s="331" customFormat="1" ht="17.25" customHeight="1">
      <c r="B49" s="780" t="s">
        <v>557</v>
      </c>
      <c r="C49" s="781" t="s">
        <v>558</v>
      </c>
      <c r="D49" s="133" t="s">
        <v>559</v>
      </c>
      <c r="E49" s="147"/>
      <c r="F49" s="781" t="s">
        <v>560</v>
      </c>
      <c r="G49" s="145" t="s">
        <v>561</v>
      </c>
      <c r="H49" s="782" t="s">
        <v>562</v>
      </c>
    </row>
    <row r="50" spans="2:8" s="331" customFormat="1" ht="17.25" customHeight="1">
      <c r="B50" s="783" t="s">
        <v>563</v>
      </c>
      <c r="C50" s="784" t="s">
        <v>564</v>
      </c>
      <c r="D50" s="133" t="s">
        <v>565</v>
      </c>
      <c r="E50" s="148" t="s">
        <v>566</v>
      </c>
      <c r="F50" s="785" t="s">
        <v>567</v>
      </c>
      <c r="G50" s="588" t="s">
        <v>568</v>
      </c>
      <c r="H50" s="786" t="s">
        <v>569</v>
      </c>
    </row>
    <row r="51" spans="2:8" s="331" customFormat="1" ht="17.25" customHeight="1">
      <c r="B51" s="783" t="s">
        <v>577</v>
      </c>
      <c r="C51" s="784" t="s">
        <v>578</v>
      </c>
      <c r="D51" s="133" t="s">
        <v>572</v>
      </c>
      <c r="E51" s="148" t="s">
        <v>573</v>
      </c>
      <c r="F51" s="785" t="s">
        <v>574</v>
      </c>
      <c r="G51" s="588" t="s">
        <v>575</v>
      </c>
      <c r="H51" s="786" t="s">
        <v>576</v>
      </c>
    </row>
    <row r="52" spans="2:8" s="331" customFormat="1" ht="17.25" customHeight="1">
      <c r="B52" s="783" t="s">
        <v>1748</v>
      </c>
      <c r="C52" s="784" t="s">
        <v>1749</v>
      </c>
      <c r="D52" s="133" t="s">
        <v>579</v>
      </c>
      <c r="E52" s="148" t="s">
        <v>580</v>
      </c>
      <c r="F52" s="785" t="s">
        <v>581</v>
      </c>
      <c r="G52" s="588" t="s">
        <v>582</v>
      </c>
      <c r="H52" s="786" t="s">
        <v>583</v>
      </c>
    </row>
    <row r="53" spans="2:8" s="331" customFormat="1" ht="17.25" customHeight="1">
      <c r="B53" s="783" t="s">
        <v>570</v>
      </c>
      <c r="C53" s="784" t="s">
        <v>571</v>
      </c>
      <c r="D53" s="133" t="s">
        <v>586</v>
      </c>
      <c r="E53" s="148" t="s">
        <v>587</v>
      </c>
      <c r="F53" s="785" t="s">
        <v>588</v>
      </c>
      <c r="G53" s="588" t="s">
        <v>589</v>
      </c>
      <c r="H53" s="786" t="s">
        <v>590</v>
      </c>
    </row>
    <row r="54" spans="2:8" s="331" customFormat="1" ht="17.25" customHeight="1">
      <c r="B54" s="783" t="s">
        <v>827</v>
      </c>
      <c r="C54" s="784" t="s">
        <v>585</v>
      </c>
      <c r="D54" s="133" t="s">
        <v>593</v>
      </c>
      <c r="E54" s="148" t="s">
        <v>594</v>
      </c>
      <c r="F54" s="785" t="s">
        <v>595</v>
      </c>
      <c r="G54" s="588" t="s">
        <v>596</v>
      </c>
      <c r="H54" s="786" t="s">
        <v>597</v>
      </c>
    </row>
    <row r="55" spans="2:8" s="331" customFormat="1" ht="17.25" customHeight="1">
      <c r="B55" s="783" t="s">
        <v>1595</v>
      </c>
      <c r="C55" s="784" t="s">
        <v>1596</v>
      </c>
      <c r="D55" s="133" t="s">
        <v>600</v>
      </c>
      <c r="E55" s="148" t="s">
        <v>601</v>
      </c>
      <c r="F55" s="739" t="s">
        <v>602</v>
      </c>
      <c r="G55" s="588" t="s">
        <v>1597</v>
      </c>
      <c r="H55" s="786" t="s">
        <v>1599</v>
      </c>
    </row>
    <row r="56" spans="2:8" s="331" customFormat="1" ht="17.25" customHeight="1">
      <c r="B56" s="783" t="s">
        <v>1750</v>
      </c>
      <c r="C56" s="784" t="s">
        <v>1751</v>
      </c>
      <c r="D56" s="133"/>
      <c r="E56" s="145"/>
      <c r="F56" s="588"/>
      <c r="G56" s="588" t="s">
        <v>603</v>
      </c>
      <c r="H56" s="787" t="s">
        <v>604</v>
      </c>
    </row>
    <row r="57" spans="2:8" s="331" customFormat="1" ht="17.25" customHeight="1">
      <c r="B57" s="783" t="s">
        <v>591</v>
      </c>
      <c r="C57" s="784" t="s">
        <v>592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16" t="s">
        <v>116</v>
      </c>
      <c r="C2" s="1216"/>
      <c r="D2" s="1216"/>
      <c r="E2" s="1216"/>
      <c r="F2" s="1216"/>
      <c r="H2" s="956" t="s">
        <v>352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63" t="s">
        <v>130</v>
      </c>
      <c r="C4" s="1264"/>
      <c r="D4" s="1264"/>
      <c r="E4" s="1264"/>
      <c r="F4" s="1265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205" t="s">
        <v>130</v>
      </c>
      <c r="C7" s="1206"/>
      <c r="D7" s="1266" t="s">
        <v>3941</v>
      </c>
      <c r="E7" s="941" t="s">
        <v>3942</v>
      </c>
      <c r="F7" s="941" t="s">
        <v>340</v>
      </c>
      <c r="G7" s="839"/>
      <c r="H7" s="883"/>
      <c r="I7" s="885"/>
    </row>
    <row r="8" spans="1:9" s="331" customFormat="1" ht="17.25" customHeight="1">
      <c r="A8" s="1031"/>
      <c r="B8" s="985" t="s">
        <v>357</v>
      </c>
      <c r="C8" s="985" t="s">
        <v>358</v>
      </c>
      <c r="D8" s="1267"/>
      <c r="E8" s="1001" t="s">
        <v>223</v>
      </c>
      <c r="F8" s="1001" t="s">
        <v>161</v>
      </c>
      <c r="G8" s="615"/>
      <c r="H8" s="1048" t="s">
        <v>359</v>
      </c>
      <c r="I8" s="885"/>
    </row>
    <row r="9" spans="1:9" s="331" customFormat="1" ht="15" hidden="1" customHeight="1">
      <c r="A9" s="1031"/>
      <c r="B9" s="893" t="s">
        <v>3943</v>
      </c>
      <c r="C9" s="892" t="s">
        <v>3944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3945</v>
      </c>
      <c r="C10" s="888" t="s">
        <v>3946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3947</v>
      </c>
      <c r="C11" s="888" t="s">
        <v>3948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3949</v>
      </c>
      <c r="C12" s="888" t="s">
        <v>3950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3951</v>
      </c>
      <c r="C13" s="888" t="s">
        <v>3952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3953</v>
      </c>
      <c r="C14" s="888" t="s">
        <v>3954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3955</v>
      </c>
      <c r="C15" s="888" t="s">
        <v>3956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3957</v>
      </c>
      <c r="C16" s="888" t="s">
        <v>3958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3959</v>
      </c>
      <c r="C17" s="888" t="s">
        <v>3960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3961</v>
      </c>
      <c r="C18" s="888" t="s">
        <v>3962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3963</v>
      </c>
      <c r="C19" s="888" t="s">
        <v>3964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3965</v>
      </c>
      <c r="C20" s="888" t="s">
        <v>3966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3967</v>
      </c>
      <c r="C21" s="888" t="s">
        <v>3968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3945</v>
      </c>
      <c r="C22" s="888" t="s">
        <v>3969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3947</v>
      </c>
      <c r="C23" s="1003" t="s">
        <v>3970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3971</v>
      </c>
      <c r="B24" s="1002" t="s">
        <v>3949</v>
      </c>
      <c r="C24" s="1003" t="s">
        <v>3972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3951</v>
      </c>
      <c r="C25" s="1003" t="s">
        <v>3973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415</v>
      </c>
      <c r="C26" s="1003" t="s">
        <v>3974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3955</v>
      </c>
      <c r="C27" s="1003" t="s">
        <v>3975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415</v>
      </c>
      <c r="C28" s="1003" t="s">
        <v>3976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3957</v>
      </c>
      <c r="C29" s="1003" t="s">
        <v>3977</v>
      </c>
      <c r="D29" s="1003">
        <v>45431</v>
      </c>
      <c r="E29" s="758">
        <f t="shared" ref="E29:E31" si="15">D29+6</f>
        <v>45437</v>
      </c>
      <c r="F29" s="880" t="s">
        <v>391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391</v>
      </c>
      <c r="C30" s="1003" t="s">
        <v>3978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3961</v>
      </c>
      <c r="C31" s="1003" t="s">
        <v>3979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3980</v>
      </c>
      <c r="B32" s="880" t="s">
        <v>391</v>
      </c>
      <c r="C32" s="1003" t="s">
        <v>3981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3982</v>
      </c>
      <c r="C33" s="1003" t="s">
        <v>3983</v>
      </c>
      <c r="D33" s="1003">
        <v>45473</v>
      </c>
      <c r="E33" s="758">
        <f t="shared" si="17"/>
        <v>45479</v>
      </c>
      <c r="F33" s="880" t="s">
        <v>391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3945</v>
      </c>
      <c r="C34" s="1003" t="s">
        <v>3984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3985</v>
      </c>
      <c r="C35" s="1003" t="s">
        <v>3986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3987</v>
      </c>
      <c r="B36" s="1003" t="s">
        <v>3947</v>
      </c>
      <c r="C36" s="1003" t="s">
        <v>3988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415</v>
      </c>
      <c r="C37" s="1003" t="s">
        <v>3989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3949</v>
      </c>
      <c r="C38" s="1003" t="s">
        <v>3990</v>
      </c>
      <c r="D38" s="1003">
        <v>45498</v>
      </c>
      <c r="E38" s="880" t="s">
        <v>391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3951</v>
      </c>
      <c r="C39" s="1003" t="s">
        <v>3991</v>
      </c>
      <c r="D39" s="1003">
        <v>45506</v>
      </c>
      <c r="E39" s="880" t="s">
        <v>391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3955</v>
      </c>
      <c r="C40" s="1003" t="s">
        <v>3992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3957</v>
      </c>
      <c r="C41" s="1003" t="s">
        <v>3993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3953</v>
      </c>
      <c r="C42" s="1003" t="s">
        <v>3994</v>
      </c>
      <c r="D42" s="880" t="s">
        <v>391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415</v>
      </c>
      <c r="C43" s="1003" t="s">
        <v>3995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3980</v>
      </c>
      <c r="C44" s="1003" t="s">
        <v>3996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3997</v>
      </c>
      <c r="C45" s="1003" t="s">
        <v>3998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415</v>
      </c>
      <c r="C46" s="1003" t="s">
        <v>3999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3945</v>
      </c>
      <c r="C47" s="1003" t="s">
        <v>4000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3985</v>
      </c>
      <c r="C48" s="1003" t="s">
        <v>4001</v>
      </c>
      <c r="D48" s="1003">
        <v>45566</v>
      </c>
      <c r="E48" s="880" t="s">
        <v>391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3947</v>
      </c>
      <c r="C49" s="1003" t="s">
        <v>4002</v>
      </c>
      <c r="D49" s="1003">
        <v>45619</v>
      </c>
      <c r="E49" s="880" t="s">
        <v>391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3949</v>
      </c>
      <c r="C50" s="1003" t="s">
        <v>4003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4004</v>
      </c>
      <c r="B51" s="1003" t="s">
        <v>3951</v>
      </c>
      <c r="C51" s="1003" t="s">
        <v>4005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3955</v>
      </c>
      <c r="C52" s="1003" t="s">
        <v>4006</v>
      </c>
      <c r="D52" s="880" t="s">
        <v>391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3957</v>
      </c>
      <c r="C53" s="1003" t="s">
        <v>4007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3953</v>
      </c>
      <c r="C54" s="1003" t="s">
        <v>4008</v>
      </c>
      <c r="D54" s="1003">
        <v>45621</v>
      </c>
      <c r="E54" s="758">
        <f t="shared" ref="E54" si="33">D54+6</f>
        <v>45627</v>
      </c>
      <c r="F54" s="880" t="s">
        <v>391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4009</v>
      </c>
      <c r="C55" s="1003" t="s">
        <v>4010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415</v>
      </c>
      <c r="C56" s="1003" t="s">
        <v>4011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3980</v>
      </c>
      <c r="C57" s="1003" t="s">
        <v>4012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4013</v>
      </c>
      <c r="C58" s="1003" t="s">
        <v>4014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3945</v>
      </c>
      <c r="C59" s="1003" t="s">
        <v>4015</v>
      </c>
      <c r="D59" s="1003">
        <v>45655</v>
      </c>
      <c r="E59" s="880" t="s">
        <v>391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3985</v>
      </c>
      <c r="C60" s="1003" t="s">
        <v>4016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415</v>
      </c>
      <c r="C61" s="1003" t="s">
        <v>4017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4018</v>
      </c>
      <c r="C62" s="1003" t="s">
        <v>4019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3949</v>
      </c>
      <c r="C63" s="1003" t="s">
        <v>4020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415</v>
      </c>
      <c r="C64" s="1003" t="s">
        <v>4021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4022</v>
      </c>
      <c r="C65" s="1003" t="s">
        <v>4023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4024</v>
      </c>
      <c r="C66" s="1003" t="s">
        <v>4025</v>
      </c>
      <c r="D66" s="1003">
        <v>45700</v>
      </c>
      <c r="E66" s="880" t="s">
        <v>391</v>
      </c>
      <c r="F66" s="880" t="s">
        <v>391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3947</v>
      </c>
      <c r="C67" s="1003" t="s">
        <v>4026</v>
      </c>
      <c r="D67" s="1003">
        <v>45704</v>
      </c>
      <c r="E67" s="880" t="s">
        <v>391</v>
      </c>
      <c r="F67" s="880" t="s">
        <v>391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3957</v>
      </c>
      <c r="C68" s="1003" t="s">
        <v>4027</v>
      </c>
      <c r="D68" s="1003">
        <v>45707</v>
      </c>
      <c r="E68" s="758">
        <f t="shared" ref="E68" si="44">D68+6</f>
        <v>45713</v>
      </c>
      <c r="F68" s="880" t="s">
        <v>391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4009</v>
      </c>
      <c r="C69" s="1003" t="s">
        <v>4028</v>
      </c>
      <c r="D69" s="1003">
        <v>45730</v>
      </c>
      <c r="E69" s="880" t="s">
        <v>391</v>
      </c>
      <c r="F69" s="880" t="s">
        <v>391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415</v>
      </c>
      <c r="C70" s="1003" t="s">
        <v>4029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415</v>
      </c>
      <c r="C71" s="1003" t="s">
        <v>4030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415</v>
      </c>
      <c r="C72" s="1003" t="s">
        <v>4031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3945</v>
      </c>
      <c r="C73" s="1003" t="s">
        <v>4032</v>
      </c>
      <c r="D73" s="1003">
        <v>45748</v>
      </c>
      <c r="E73" s="758">
        <f>D73+6</f>
        <v>45754</v>
      </c>
      <c r="F73" s="880" t="s">
        <v>391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3985</v>
      </c>
      <c r="C74" s="1003" t="s">
        <v>4033</v>
      </c>
      <c r="D74" s="1003">
        <v>45744</v>
      </c>
      <c r="E74" s="758">
        <f t="shared" ref="E74" si="45">D74+6</f>
        <v>45750</v>
      </c>
      <c r="F74" s="880" t="s">
        <v>391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4018</v>
      </c>
      <c r="C75" s="1003" t="s">
        <v>4034</v>
      </c>
      <c r="D75" s="1003">
        <v>45751</v>
      </c>
      <c r="E75" s="880" t="s">
        <v>391</v>
      </c>
      <c r="F75" s="880" t="s">
        <v>391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3949</v>
      </c>
      <c r="C76" s="1003" t="s">
        <v>4035</v>
      </c>
      <c r="D76" s="880" t="s">
        <v>391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4036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553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554</v>
      </c>
      <c r="C85" s="145"/>
      <c r="D85" s="147" t="s">
        <v>555</v>
      </c>
      <c r="G85" s="147" t="s">
        <v>556</v>
      </c>
      <c r="H85" s="779"/>
    </row>
    <row r="86" spans="1:15" s="147" customFormat="1" ht="18.75" customHeight="1">
      <c r="B86" s="780" t="s">
        <v>557</v>
      </c>
      <c r="C86" s="1098" t="s">
        <v>558</v>
      </c>
      <c r="D86" s="133" t="s">
        <v>559</v>
      </c>
      <c r="F86" s="1098" t="s">
        <v>560</v>
      </c>
      <c r="G86" s="145" t="s">
        <v>561</v>
      </c>
      <c r="H86" s="1099" t="s">
        <v>562</v>
      </c>
    </row>
    <row r="87" spans="1:15" s="147" customFormat="1" ht="18.75" customHeight="1">
      <c r="B87" s="780" t="s">
        <v>563</v>
      </c>
      <c r="C87" s="1098" t="s">
        <v>564</v>
      </c>
      <c r="D87" s="133" t="s">
        <v>565</v>
      </c>
      <c r="E87" s="148" t="s">
        <v>566</v>
      </c>
      <c r="F87" s="1100" t="s">
        <v>567</v>
      </c>
      <c r="G87" s="145" t="s">
        <v>568</v>
      </c>
      <c r="H87" s="1099" t="s">
        <v>569</v>
      </c>
    </row>
    <row r="88" spans="1:15" s="147" customFormat="1" ht="18.75" customHeight="1">
      <c r="B88" s="783" t="s">
        <v>570</v>
      </c>
      <c r="C88" s="1101" t="s">
        <v>571</v>
      </c>
      <c r="D88" s="133" t="s">
        <v>572</v>
      </c>
      <c r="E88" s="148" t="s">
        <v>573</v>
      </c>
      <c r="F88" s="1100" t="s">
        <v>574</v>
      </c>
      <c r="G88" s="588" t="s">
        <v>575</v>
      </c>
      <c r="H88" s="1102" t="s">
        <v>576</v>
      </c>
    </row>
    <row r="89" spans="1:15" s="147" customFormat="1" ht="18.75" customHeight="1">
      <c r="B89" s="783" t="s">
        <v>577</v>
      </c>
      <c r="C89" s="1101" t="s">
        <v>578</v>
      </c>
      <c r="D89" s="133" t="s">
        <v>579</v>
      </c>
      <c r="E89" s="148" t="s">
        <v>580</v>
      </c>
      <c r="F89" s="1100" t="s">
        <v>581</v>
      </c>
      <c r="G89" s="588" t="s">
        <v>582</v>
      </c>
      <c r="H89" s="1102" t="s">
        <v>583</v>
      </c>
      <c r="N89" s="149"/>
      <c r="O89" s="149"/>
    </row>
    <row r="90" spans="1:15" s="147" customFormat="1" ht="18.75" customHeight="1">
      <c r="B90" s="783" t="s">
        <v>827</v>
      </c>
      <c r="C90" s="1101" t="s">
        <v>585</v>
      </c>
      <c r="D90" s="133" t="s">
        <v>586</v>
      </c>
      <c r="E90" s="148" t="s">
        <v>587</v>
      </c>
      <c r="F90" s="1100" t="s">
        <v>588</v>
      </c>
      <c r="G90" s="588" t="s">
        <v>589</v>
      </c>
      <c r="H90" s="1102" t="s">
        <v>590</v>
      </c>
      <c r="N90" s="149"/>
      <c r="O90" s="149"/>
    </row>
    <row r="91" spans="1:15" s="147" customFormat="1" ht="18.75" customHeight="1">
      <c r="B91" s="783" t="s">
        <v>591</v>
      </c>
      <c r="C91" s="1101" t="s">
        <v>592</v>
      </c>
      <c r="D91" s="133" t="s">
        <v>593</v>
      </c>
      <c r="E91" s="148" t="s">
        <v>594</v>
      </c>
      <c r="F91" s="1100" t="s">
        <v>595</v>
      </c>
      <c r="G91" s="588" t="s">
        <v>596</v>
      </c>
      <c r="H91" s="1102" t="s">
        <v>597</v>
      </c>
      <c r="N91" s="149"/>
      <c r="O91" s="149"/>
    </row>
    <row r="92" spans="1:15" s="147" customFormat="1" ht="18.75" customHeight="1">
      <c r="B92" s="783" t="s">
        <v>598</v>
      </c>
      <c r="C92" s="1101" t="s">
        <v>599</v>
      </c>
      <c r="D92" s="133" t="s">
        <v>600</v>
      </c>
      <c r="E92" s="148" t="s">
        <v>601</v>
      </c>
      <c r="F92" s="1098" t="s">
        <v>602</v>
      </c>
      <c r="G92" s="588" t="s">
        <v>603</v>
      </c>
      <c r="H92" s="787" t="s">
        <v>604</v>
      </c>
      <c r="N92" s="149"/>
      <c r="O92" s="149"/>
    </row>
    <row r="93" spans="1:15" ht="18.75" customHeight="1">
      <c r="A93" s="1033"/>
      <c r="B93" s="783" t="s">
        <v>605</v>
      </c>
      <c r="C93" s="1101" t="s">
        <v>606</v>
      </c>
      <c r="D93" s="133"/>
      <c r="F93" s="588"/>
      <c r="G93" s="147"/>
      <c r="H93" s="788"/>
      <c r="J93" s="145"/>
      <c r="K93" s="145"/>
    </row>
    <row r="94" spans="1:15" ht="13.9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16" t="s">
        <v>116</v>
      </c>
      <c r="C2" s="1216"/>
      <c r="D2" s="1216"/>
      <c r="E2" s="1216"/>
      <c r="F2" s="1216"/>
      <c r="G2" s="1216"/>
      <c r="I2" s="956" t="s">
        <v>352</v>
      </c>
    </row>
    <row r="3" spans="1:9" ht="17.25" customHeight="1" thickBot="1">
      <c r="B3" s="165"/>
    </row>
    <row r="4" spans="1:9" ht="30" customHeight="1" thickBot="1">
      <c r="B4" s="1211" t="s">
        <v>4037</v>
      </c>
      <c r="C4" s="1212"/>
      <c r="D4" s="1212"/>
      <c r="E4" s="1212"/>
      <c r="F4" s="1212"/>
      <c r="G4" s="1213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71" t="s">
        <v>355</v>
      </c>
      <c r="E6" s="941" t="s">
        <v>4038</v>
      </c>
      <c r="F6" s="941" t="s">
        <v>4039</v>
      </c>
      <c r="G6" s="941" t="s">
        <v>332</v>
      </c>
      <c r="H6" s="839"/>
      <c r="I6" s="881" t="s">
        <v>4040</v>
      </c>
    </row>
    <row r="7" spans="1:9" ht="17.25" customHeight="1">
      <c r="A7" s="342"/>
      <c r="B7" s="944" t="s">
        <v>357</v>
      </c>
      <c r="C7" s="944" t="s">
        <v>358</v>
      </c>
      <c r="D7" s="1271"/>
      <c r="E7" s="940" t="s">
        <v>257</v>
      </c>
      <c r="F7" s="940" t="s">
        <v>193</v>
      </c>
      <c r="G7" s="940" t="s">
        <v>217</v>
      </c>
      <c r="H7" s="1004"/>
      <c r="I7" s="1047" t="s">
        <v>359</v>
      </c>
    </row>
    <row r="8" spans="1:9" ht="17.25" hidden="1" customHeight="1">
      <c r="B8" s="1005" t="s">
        <v>4041</v>
      </c>
      <c r="C8" s="1005" t="s">
        <v>4042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4043</v>
      </c>
      <c r="C9" s="1005" t="s">
        <v>4044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4045</v>
      </c>
      <c r="C10" s="616" t="s">
        <v>4046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415</v>
      </c>
      <c r="C11" s="1005" t="s">
        <v>4047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415</v>
      </c>
      <c r="C12" s="1005" t="s">
        <v>4048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4049</v>
      </c>
      <c r="C13" s="1005" t="s">
        <v>4050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4051</v>
      </c>
      <c r="C14" s="1005" t="s">
        <v>4052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4053</v>
      </c>
      <c r="C15" s="1005" t="s">
        <v>4054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4055</v>
      </c>
      <c r="C16" s="1005" t="s">
        <v>4056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4057</v>
      </c>
      <c r="C17" s="1005" t="s">
        <v>4058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4059</v>
      </c>
      <c r="C18" s="1005" t="s">
        <v>4060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4061</v>
      </c>
      <c r="C19" s="1005" t="s">
        <v>4062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4041</v>
      </c>
      <c r="C20" s="1005" t="s">
        <v>4063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415</v>
      </c>
      <c r="C21" s="1005" t="s">
        <v>4064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4043</v>
      </c>
      <c r="C22" s="1005" t="s">
        <v>4065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4045</v>
      </c>
      <c r="C23" s="616" t="s">
        <v>4066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4049</v>
      </c>
      <c r="C24" s="1005" t="s">
        <v>4067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4068</v>
      </c>
      <c r="C25" s="1005" t="s">
        <v>4069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4051</v>
      </c>
      <c r="C26" s="1005" t="s">
        <v>4070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4053</v>
      </c>
      <c r="C27" s="1005" t="s">
        <v>4071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4055</v>
      </c>
      <c r="C28" s="1005" t="s">
        <v>4072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4057</v>
      </c>
      <c r="C29" s="1005" t="s">
        <v>4073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4059</v>
      </c>
      <c r="C30" s="1005" t="s">
        <v>4074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4061</v>
      </c>
      <c r="C31" s="1005" t="s">
        <v>4075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4041</v>
      </c>
      <c r="C32" s="1005" t="s">
        <v>4076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4043</v>
      </c>
      <c r="C33" s="1005" t="s">
        <v>4077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4049</v>
      </c>
      <c r="C34" s="1005" t="s">
        <v>4078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4068</v>
      </c>
      <c r="C35" s="1005" t="s">
        <v>4079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415</v>
      </c>
      <c r="C36" s="1006" t="s">
        <v>4080</v>
      </c>
      <c r="D36" s="760"/>
      <c r="E36" s="760"/>
      <c r="F36" s="760"/>
      <c r="G36" s="760"/>
    </row>
    <row r="37" spans="2:7" ht="15.6" hidden="1" customHeight="1">
      <c r="B37" s="1005" t="s">
        <v>4051</v>
      </c>
      <c r="C37" s="1005" t="s">
        <v>4081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4053</v>
      </c>
      <c r="C38" s="1005" t="s">
        <v>4082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4083</v>
      </c>
      <c r="C39" s="1005" t="s">
        <v>4084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4057</v>
      </c>
      <c r="C40" s="1005" t="s">
        <v>4085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415</v>
      </c>
      <c r="C41" s="1006" t="s">
        <v>4086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4061</v>
      </c>
      <c r="C42" s="1005" t="s">
        <v>4087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4053</v>
      </c>
      <c r="C43" s="1005" t="s">
        <v>4088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4057</v>
      </c>
      <c r="C44" s="1005" t="s">
        <v>4089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4090</v>
      </c>
      <c r="C45" s="1005" t="s">
        <v>4091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4092</v>
      </c>
      <c r="C46" s="1005" t="s">
        <v>4093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4094</v>
      </c>
      <c r="C47" s="1005" t="s">
        <v>4095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4096</v>
      </c>
      <c r="C48" s="1005" t="s">
        <v>4097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4061</v>
      </c>
      <c r="C49" s="1005" t="s">
        <v>4098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4099</v>
      </c>
      <c r="C50" s="1005" t="s">
        <v>4100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4041</v>
      </c>
      <c r="C51" s="1005" t="s">
        <v>4101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4102</v>
      </c>
      <c r="C52" s="1005" t="s">
        <v>4103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4104</v>
      </c>
      <c r="C53" s="1005" t="s">
        <v>4105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4083</v>
      </c>
      <c r="C54" s="1005" t="s">
        <v>4106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4053</v>
      </c>
      <c r="C55" s="1005" t="s">
        <v>4107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4108</v>
      </c>
      <c r="C56" s="1005" t="s">
        <v>4109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4092</v>
      </c>
      <c r="C57" s="1005" t="s">
        <v>4110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4111</v>
      </c>
      <c r="C58" s="1005" t="s">
        <v>4112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4113</v>
      </c>
      <c r="C59" s="1005" t="s">
        <v>4114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4115</v>
      </c>
      <c r="C60" s="1005" t="s">
        <v>4116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4117</v>
      </c>
      <c r="C61" s="1005" t="s">
        <v>4118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4119</v>
      </c>
      <c r="C62" s="1005" t="s">
        <v>4120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4041</v>
      </c>
      <c r="C63" s="1005" t="s">
        <v>4121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4122</v>
      </c>
      <c r="C64" s="1005" t="s">
        <v>4123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4124</v>
      </c>
      <c r="C65" s="1005" t="s">
        <v>4125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4126</v>
      </c>
      <c r="C66" s="1005" t="s">
        <v>4127</v>
      </c>
      <c r="D66" s="818"/>
      <c r="E66" s="818"/>
      <c r="F66" s="818"/>
      <c r="G66" s="818"/>
    </row>
    <row r="67" spans="1:7" ht="17.25" hidden="1" customHeight="1">
      <c r="B67" s="1005" t="s">
        <v>4083</v>
      </c>
      <c r="C67" s="1005" t="s">
        <v>4128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4129</v>
      </c>
      <c r="C68" s="1005" t="s">
        <v>4130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4131</v>
      </c>
      <c r="C69" s="1005" t="s">
        <v>4132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4133</v>
      </c>
      <c r="C70" s="1005" t="s">
        <v>4134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4135</v>
      </c>
      <c r="C71" s="1005" t="s">
        <v>4136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4137</v>
      </c>
      <c r="B72" s="1005" t="s">
        <v>4138</v>
      </c>
      <c r="C72" s="1005" t="s">
        <v>4139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4140</v>
      </c>
      <c r="C73" s="1005" t="s">
        <v>4141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4119</v>
      </c>
      <c r="C74" s="1005" t="s">
        <v>4142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4143</v>
      </c>
      <c r="C75" s="1005" t="s">
        <v>4144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4145</v>
      </c>
      <c r="C76" s="1005" t="s">
        <v>4146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4147</v>
      </c>
      <c r="C77" s="1005" t="s">
        <v>4148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4149</v>
      </c>
      <c r="C78" s="1005" t="s">
        <v>4150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4151</v>
      </c>
      <c r="C79" s="1005" t="s">
        <v>4152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4108</v>
      </c>
      <c r="C80" s="1011" t="s">
        <v>4153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4113</v>
      </c>
      <c r="C81" s="1005" t="s">
        <v>4154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4155</v>
      </c>
      <c r="C82" s="1005" t="s">
        <v>4156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4157</v>
      </c>
      <c r="C83" s="1005" t="s">
        <v>4158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4159</v>
      </c>
      <c r="C84" s="1005" t="s">
        <v>4160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4140</v>
      </c>
      <c r="C85" s="1005" t="s">
        <v>4161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4162</v>
      </c>
      <c r="C86" s="1005" t="s">
        <v>4163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4164</v>
      </c>
      <c r="C87" s="1005" t="s">
        <v>4165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4043</v>
      </c>
      <c r="C88" s="1005" t="s">
        <v>4166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4167</v>
      </c>
      <c r="C89" s="1005" t="s">
        <v>4168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4169</v>
      </c>
      <c r="C90" s="1005" t="s">
        <v>4170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4108</v>
      </c>
      <c r="C91" s="1005" t="s">
        <v>4171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4172</v>
      </c>
      <c r="C92" s="1005" t="s">
        <v>4173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4155</v>
      </c>
      <c r="C93" s="1012" t="s">
        <v>4174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4175</v>
      </c>
      <c r="C94" s="1012" t="s">
        <v>4176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4157</v>
      </c>
      <c r="C95" s="1012" t="s">
        <v>4177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4159</v>
      </c>
      <c r="C96" s="1012" t="s">
        <v>4178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4140</v>
      </c>
      <c r="C97" s="1005" t="s">
        <v>4179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4162</v>
      </c>
      <c r="C98" s="1005" t="s">
        <v>4180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415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4181</v>
      </c>
      <c r="C100" s="1005" t="s">
        <v>4182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4167</v>
      </c>
      <c r="C101" s="1005" t="s">
        <v>4183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415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4108</v>
      </c>
      <c r="C103" s="1005" t="s">
        <v>4184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4169</v>
      </c>
      <c r="C104" s="1005" t="s">
        <v>4185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4155</v>
      </c>
      <c r="C105" s="1005" t="s">
        <v>4186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4187</v>
      </c>
      <c r="C106" s="1005" t="s">
        <v>4188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4157</v>
      </c>
      <c r="C107" s="1005" t="s">
        <v>4189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4159</v>
      </c>
      <c r="C108" s="1005" t="s">
        <v>4190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4191</v>
      </c>
      <c r="B109" s="1005" t="s">
        <v>4192</v>
      </c>
      <c r="C109" s="1005" t="s">
        <v>4193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4194</v>
      </c>
      <c r="C110" s="1005" t="s">
        <v>4195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4196</v>
      </c>
      <c r="C111" s="1005" t="s">
        <v>4197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4181</v>
      </c>
      <c r="C112" s="1005" t="s">
        <v>4198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4196</v>
      </c>
      <c r="C113" s="1005" t="s">
        <v>4199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4200</v>
      </c>
      <c r="C114" s="1005" t="s">
        <v>4201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4196</v>
      </c>
      <c r="C115" s="1005" t="s">
        <v>4202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4203</v>
      </c>
      <c r="C116" s="1005" t="s">
        <v>4204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4196</v>
      </c>
      <c r="C117" s="1005" t="s">
        <v>4205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4206</v>
      </c>
      <c r="C118" s="1005" t="s">
        <v>4207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4175</v>
      </c>
      <c r="C119" s="1005" t="s">
        <v>4208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4196</v>
      </c>
      <c r="C120" s="1005" t="s">
        <v>4209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4210</v>
      </c>
      <c r="C121" s="1005" t="s">
        <v>4211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4155</v>
      </c>
      <c r="C122" s="1005" t="s">
        <v>4212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4213</v>
      </c>
      <c r="C123" s="1005" t="s">
        <v>4214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4215</v>
      </c>
      <c r="C124" s="1005" t="s">
        <v>4216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4108</v>
      </c>
      <c r="C125" s="1005" t="s">
        <v>4217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4181</v>
      </c>
      <c r="C126" s="976" t="s">
        <v>4218</v>
      </c>
      <c r="D126" s="955">
        <v>45403</v>
      </c>
      <c r="E126" s="880" t="s">
        <v>391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4219</v>
      </c>
      <c r="C127" s="976" t="s">
        <v>4220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4221</v>
      </c>
      <c r="C128" s="976" t="s">
        <v>4222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4223</v>
      </c>
      <c r="C129" s="976" t="s">
        <v>4224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68" t="s">
        <v>415</v>
      </c>
      <c r="C130" s="976" t="s">
        <v>4225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69"/>
      <c r="C131" s="976" t="s">
        <v>4226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69"/>
      <c r="C132" s="976" t="s">
        <v>4227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69"/>
      <c r="C133" s="976" t="s">
        <v>4228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70"/>
      <c r="C134" s="976" t="s">
        <v>4229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4092</v>
      </c>
      <c r="C135" s="976" t="s">
        <v>4230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4162</v>
      </c>
      <c r="C136" s="976" t="s">
        <v>4231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4155</v>
      </c>
      <c r="C137" s="976" t="s">
        <v>4232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4043</v>
      </c>
      <c r="C138" s="976" t="s">
        <v>4233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553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554</v>
      </c>
      <c r="C144" s="145"/>
      <c r="D144" s="147" t="s">
        <v>555</v>
      </c>
      <c r="E144" s="147"/>
      <c r="F144" s="147"/>
      <c r="G144" s="147" t="s">
        <v>556</v>
      </c>
      <c r="H144" s="779"/>
      <c r="I144" s="11"/>
    </row>
    <row r="145" spans="2:8" s="159" customFormat="1" ht="17.25" customHeight="1">
      <c r="B145" s="780" t="s">
        <v>557</v>
      </c>
      <c r="C145" s="781" t="s">
        <v>558</v>
      </c>
      <c r="D145" s="133" t="s">
        <v>559</v>
      </c>
      <c r="E145" s="147"/>
      <c r="F145" s="781" t="s">
        <v>560</v>
      </c>
      <c r="G145" s="145" t="s">
        <v>561</v>
      </c>
      <c r="H145" s="782" t="s">
        <v>562</v>
      </c>
    </row>
    <row r="146" spans="2:8" s="159" customFormat="1" ht="17.25" customHeight="1">
      <c r="B146" s="783" t="s">
        <v>563</v>
      </c>
      <c r="C146" s="784" t="s">
        <v>564</v>
      </c>
      <c r="D146" s="133" t="s">
        <v>565</v>
      </c>
      <c r="E146" s="148" t="s">
        <v>566</v>
      </c>
      <c r="F146" s="785" t="s">
        <v>567</v>
      </c>
      <c r="G146" s="588" t="s">
        <v>568</v>
      </c>
      <c r="H146" s="786" t="s">
        <v>569</v>
      </c>
    </row>
    <row r="147" spans="2:8" s="159" customFormat="1" ht="17.25" customHeight="1">
      <c r="B147" s="783" t="s">
        <v>577</v>
      </c>
      <c r="C147" s="784" t="s">
        <v>578</v>
      </c>
      <c r="D147" s="133" t="s">
        <v>572</v>
      </c>
      <c r="E147" s="148" t="s">
        <v>573</v>
      </c>
      <c r="F147" s="785" t="s">
        <v>574</v>
      </c>
      <c r="G147" s="588" t="s">
        <v>575</v>
      </c>
      <c r="H147" s="786" t="s">
        <v>576</v>
      </c>
    </row>
    <row r="148" spans="2:8" s="159" customFormat="1" ht="17.25" customHeight="1">
      <c r="B148" s="783" t="s">
        <v>1748</v>
      </c>
      <c r="C148" s="784" t="s">
        <v>1749</v>
      </c>
      <c r="D148" s="133" t="s">
        <v>579</v>
      </c>
      <c r="E148" s="148" t="s">
        <v>580</v>
      </c>
      <c r="F148" s="785" t="s">
        <v>581</v>
      </c>
      <c r="G148" s="588" t="s">
        <v>582</v>
      </c>
      <c r="H148" s="786" t="s">
        <v>583</v>
      </c>
    </row>
    <row r="149" spans="2:8" s="159" customFormat="1" ht="17.25" customHeight="1">
      <c r="B149" s="783" t="s">
        <v>570</v>
      </c>
      <c r="C149" s="784" t="s">
        <v>571</v>
      </c>
      <c r="D149" s="133" t="s">
        <v>586</v>
      </c>
      <c r="E149" s="148" t="s">
        <v>587</v>
      </c>
      <c r="F149" s="785" t="s">
        <v>588</v>
      </c>
      <c r="G149" s="588" t="s">
        <v>589</v>
      </c>
      <c r="H149" s="786" t="s">
        <v>590</v>
      </c>
    </row>
    <row r="150" spans="2:8" s="159" customFormat="1" ht="17.25" customHeight="1">
      <c r="B150" s="783" t="s">
        <v>827</v>
      </c>
      <c r="C150" s="784" t="s">
        <v>585</v>
      </c>
      <c r="D150" s="133" t="s">
        <v>593</v>
      </c>
      <c r="E150" s="148" t="s">
        <v>594</v>
      </c>
      <c r="F150" s="785" t="s">
        <v>595</v>
      </c>
      <c r="G150" s="588" t="s">
        <v>596</v>
      </c>
      <c r="H150" s="786" t="s">
        <v>597</v>
      </c>
    </row>
    <row r="151" spans="2:8" s="159" customFormat="1" ht="17.25" customHeight="1">
      <c r="B151" s="783" t="s">
        <v>1595</v>
      </c>
      <c r="C151" s="784" t="s">
        <v>1596</v>
      </c>
      <c r="D151" s="133" t="s">
        <v>600</v>
      </c>
      <c r="E151" s="148" t="s">
        <v>601</v>
      </c>
      <c r="F151" s="739" t="s">
        <v>602</v>
      </c>
      <c r="G151" s="588" t="s">
        <v>1597</v>
      </c>
      <c r="H151" s="786" t="s">
        <v>1599</v>
      </c>
    </row>
    <row r="152" spans="2:8" ht="17.25" customHeight="1">
      <c r="B152" s="783" t="s">
        <v>1750</v>
      </c>
      <c r="C152" s="784" t="s">
        <v>1751</v>
      </c>
      <c r="D152" s="133"/>
      <c r="F152" s="588"/>
      <c r="G152" s="588" t="s">
        <v>603</v>
      </c>
      <c r="H152" s="787" t="s">
        <v>604</v>
      </c>
    </row>
    <row r="153" spans="2:8" ht="17.25" customHeight="1">
      <c r="B153" s="783" t="s">
        <v>591</v>
      </c>
      <c r="C153" s="784" t="s">
        <v>592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1449</v>
      </c>
      <c r="H2" s="956" t="s">
        <v>352</v>
      </c>
    </row>
    <row r="3" spans="1:8" ht="15.75" customHeight="1" thickBot="1"/>
    <row r="4" spans="1:8" ht="30" customHeight="1" thickBot="1">
      <c r="B4" s="1211" t="s">
        <v>4234</v>
      </c>
      <c r="C4" s="1212"/>
      <c r="D4" s="1212"/>
      <c r="E4" s="1212"/>
      <c r="F4" s="1213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45" t="s">
        <v>355</v>
      </c>
      <c r="E7" s="941" t="s">
        <v>1453</v>
      </c>
      <c r="F7" s="941" t="s">
        <v>1454</v>
      </c>
      <c r="G7" s="988"/>
      <c r="H7" s="881" t="s">
        <v>1978</v>
      </c>
    </row>
    <row r="8" spans="1:8" s="146" customFormat="1" ht="20.100000000000001" customHeight="1">
      <c r="A8" s="987"/>
      <c r="B8" s="944" t="s">
        <v>357</v>
      </c>
      <c r="C8" s="945" t="s">
        <v>358</v>
      </c>
      <c r="D8" s="1246"/>
      <c r="E8" s="989" t="s">
        <v>269</v>
      </c>
      <c r="F8" s="989" t="s">
        <v>223</v>
      </c>
      <c r="G8" s="988"/>
      <c r="H8" s="1048" t="s">
        <v>359</v>
      </c>
    </row>
    <row r="9" spans="1:8" ht="18.75" hidden="1" customHeight="1">
      <c r="B9" s="426" t="s">
        <v>4235</v>
      </c>
      <c r="C9" s="320" t="s">
        <v>4236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4237</v>
      </c>
      <c r="C10" s="320" t="s">
        <v>4238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4239</v>
      </c>
      <c r="B11" s="426" t="s">
        <v>415</v>
      </c>
      <c r="C11" s="320" t="s">
        <v>4240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3327</v>
      </c>
      <c r="B12" s="426" t="s">
        <v>3284</v>
      </c>
      <c r="C12" s="320" t="s">
        <v>4241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2090</v>
      </c>
      <c r="C13" s="727" t="s">
        <v>4242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4243</v>
      </c>
      <c r="B14" s="729" t="s">
        <v>2864</v>
      </c>
      <c r="C14" s="727" t="s">
        <v>4244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3045</v>
      </c>
      <c r="B15" s="729" t="s">
        <v>4245</v>
      </c>
      <c r="C15" s="727" t="s">
        <v>4246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4247</v>
      </c>
      <c r="C16" s="727" t="s">
        <v>4248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4249</v>
      </c>
      <c r="B17" s="729" t="s">
        <v>4117</v>
      </c>
      <c r="C17" s="727" t="s">
        <v>4250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4251</v>
      </c>
      <c r="C18" s="727" t="s">
        <v>4252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4235</v>
      </c>
      <c r="C19" s="727" t="s">
        <v>4253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4254</v>
      </c>
      <c r="B20" s="426" t="s">
        <v>3032</v>
      </c>
      <c r="C20" s="727" t="s">
        <v>4255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3284</v>
      </c>
      <c r="C21" s="727" t="s">
        <v>4256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4257</v>
      </c>
      <c r="B22" s="426" t="s">
        <v>1792</v>
      </c>
      <c r="C22" s="727" t="s">
        <v>4258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4259</v>
      </c>
      <c r="B23" s="426" t="s">
        <v>3202</v>
      </c>
      <c r="C23" s="727" t="s">
        <v>4260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4261</v>
      </c>
      <c r="B24" s="749" t="s">
        <v>2503</v>
      </c>
      <c r="C24" s="727" t="s">
        <v>4262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4263</v>
      </c>
      <c r="B25" s="426" t="s">
        <v>4251</v>
      </c>
      <c r="C25" s="727" t="s">
        <v>4264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4265</v>
      </c>
      <c r="B26" s="426" t="s">
        <v>1465</v>
      </c>
      <c r="C26" s="727" t="s">
        <v>4266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4249</v>
      </c>
      <c r="B27" s="426" t="s">
        <v>4267</v>
      </c>
      <c r="C27" s="727" t="s">
        <v>4268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4269</v>
      </c>
      <c r="B28" s="749" t="s">
        <v>1997</v>
      </c>
      <c r="C28" s="727" t="s">
        <v>4270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4271</v>
      </c>
      <c r="B29" s="577" t="s">
        <v>415</v>
      </c>
      <c r="C29" s="727" t="s">
        <v>4272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4273</v>
      </c>
      <c r="B30" s="577" t="s">
        <v>415</v>
      </c>
      <c r="C30" s="727" t="s">
        <v>4274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4275</v>
      </c>
      <c r="B31" s="744" t="s">
        <v>1792</v>
      </c>
      <c r="C31" s="727" t="s">
        <v>4276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4277</v>
      </c>
      <c r="B32" s="426" t="s">
        <v>3343</v>
      </c>
      <c r="C32" s="727" t="s">
        <v>4278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4279</v>
      </c>
      <c r="B33" s="955" t="s">
        <v>391</v>
      </c>
      <c r="C33" s="955" t="s">
        <v>4280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4281</v>
      </c>
      <c r="B34" s="955"/>
      <c r="C34" s="955" t="s">
        <v>4282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4283</v>
      </c>
      <c r="B35" s="955"/>
      <c r="C35" s="955" t="s">
        <v>4284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4285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1997</v>
      </c>
      <c r="C37" s="955" t="s">
        <v>4286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391</v>
      </c>
      <c r="C38" s="955" t="s">
        <v>4287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4235</v>
      </c>
      <c r="C39" s="955" t="s">
        <v>4288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1792</v>
      </c>
      <c r="C40" s="955" t="s">
        <v>4289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4290</v>
      </c>
      <c r="C41" s="955" t="s">
        <v>4291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3001</v>
      </c>
      <c r="B42" s="955" t="s">
        <v>3202</v>
      </c>
      <c r="C42" s="955" t="s">
        <v>4292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3001</v>
      </c>
      <c r="B43" s="955" t="s">
        <v>4293</v>
      </c>
      <c r="C43" s="955" t="s">
        <v>4294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4251</v>
      </c>
      <c r="B44" s="955" t="s">
        <v>3001</v>
      </c>
      <c r="C44" s="955" t="s">
        <v>4295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4296</v>
      </c>
      <c r="C45" s="955" t="s">
        <v>4297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3001</v>
      </c>
      <c r="B46" s="955" t="s">
        <v>2958</v>
      </c>
      <c r="C46" s="955" t="s">
        <v>4298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3001</v>
      </c>
      <c r="B47" s="864" t="s">
        <v>415</v>
      </c>
      <c r="C47" s="955" t="s">
        <v>4299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4251</v>
      </c>
      <c r="B48" s="864" t="s">
        <v>415</v>
      </c>
      <c r="C48" s="955" t="s">
        <v>4300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4235</v>
      </c>
      <c r="C49" s="955" t="s">
        <v>4301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1792</v>
      </c>
      <c r="C50" s="955" t="s">
        <v>4302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4290</v>
      </c>
      <c r="C51" s="955" t="s">
        <v>4303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3202</v>
      </c>
      <c r="B52" s="955" t="s">
        <v>2864</v>
      </c>
      <c r="C52" s="955" t="s">
        <v>4304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730</v>
      </c>
      <c r="C53" s="955" t="s">
        <v>4305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415</v>
      </c>
      <c r="C54" s="955" t="s">
        <v>4306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4296</v>
      </c>
      <c r="C55" s="955" t="s">
        <v>4307</v>
      </c>
      <c r="D55" s="880" t="s">
        <v>391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415</v>
      </c>
      <c r="C56" s="955" t="s">
        <v>4308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2167</v>
      </c>
      <c r="C57" s="955" t="s">
        <v>4309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415</v>
      </c>
      <c r="C58" s="955" t="s">
        <v>4310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1792</v>
      </c>
      <c r="C59" s="955" t="s">
        <v>4311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3032</v>
      </c>
      <c r="C60" s="955" t="s">
        <v>4312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2786</v>
      </c>
      <c r="C61" s="955" t="s">
        <v>4313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553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554</v>
      </c>
      <c r="C68" s="145"/>
      <c r="D68" s="147" t="s">
        <v>555</v>
      </c>
      <c r="G68" s="147" t="s">
        <v>556</v>
      </c>
      <c r="H68" s="779"/>
    </row>
    <row r="69" spans="2:8" s="147" customFormat="1" ht="18.75" customHeight="1">
      <c r="B69" s="780" t="s">
        <v>557</v>
      </c>
      <c r="C69" s="781" t="s">
        <v>558</v>
      </c>
      <c r="D69" s="133" t="s">
        <v>559</v>
      </c>
      <c r="F69" s="781" t="s">
        <v>560</v>
      </c>
      <c r="G69" s="145" t="s">
        <v>561</v>
      </c>
      <c r="H69" s="782" t="s">
        <v>562</v>
      </c>
    </row>
    <row r="70" spans="2:8" s="147" customFormat="1" ht="18.75" customHeight="1">
      <c r="B70" s="780" t="s">
        <v>563</v>
      </c>
      <c r="C70" s="781" t="s">
        <v>564</v>
      </c>
      <c r="D70" s="133" t="s">
        <v>565</v>
      </c>
      <c r="E70" s="148" t="s">
        <v>566</v>
      </c>
      <c r="F70" s="785" t="s">
        <v>567</v>
      </c>
      <c r="G70" s="145" t="s">
        <v>568</v>
      </c>
      <c r="H70" s="782" t="s">
        <v>569</v>
      </c>
    </row>
    <row r="71" spans="2:8" s="147" customFormat="1" ht="18.75" customHeight="1">
      <c r="B71" s="783" t="s">
        <v>577</v>
      </c>
      <c r="C71" s="784" t="s">
        <v>578</v>
      </c>
      <c r="D71" s="133" t="s">
        <v>572</v>
      </c>
      <c r="E71" s="148" t="s">
        <v>573</v>
      </c>
      <c r="F71" s="785" t="s">
        <v>574</v>
      </c>
      <c r="G71" s="588" t="s">
        <v>575</v>
      </c>
      <c r="H71" s="786" t="s">
        <v>576</v>
      </c>
    </row>
    <row r="72" spans="2:8" s="147" customFormat="1" ht="18.75" customHeight="1">
      <c r="B72" s="783" t="s">
        <v>1748</v>
      </c>
      <c r="C72" s="784" t="s">
        <v>1749</v>
      </c>
      <c r="D72" s="133" t="s">
        <v>579</v>
      </c>
      <c r="E72" s="148" t="s">
        <v>580</v>
      </c>
      <c r="F72" s="785" t="s">
        <v>581</v>
      </c>
      <c r="G72" s="588" t="s">
        <v>582</v>
      </c>
      <c r="H72" s="786" t="s">
        <v>583</v>
      </c>
    </row>
    <row r="73" spans="2:8" s="147" customFormat="1" ht="18.75" customHeight="1">
      <c r="B73" s="783" t="s">
        <v>570</v>
      </c>
      <c r="C73" s="784" t="s">
        <v>571</v>
      </c>
      <c r="D73" s="133" t="s">
        <v>586</v>
      </c>
      <c r="E73" s="148" t="s">
        <v>587</v>
      </c>
      <c r="F73" s="785" t="s">
        <v>588</v>
      </c>
      <c r="G73" s="588" t="s">
        <v>589</v>
      </c>
      <c r="H73" s="786" t="s">
        <v>590</v>
      </c>
    </row>
    <row r="74" spans="2:8" s="147" customFormat="1" ht="18.75" customHeight="1">
      <c r="B74" s="783" t="s">
        <v>827</v>
      </c>
      <c r="C74" s="784" t="s">
        <v>585</v>
      </c>
      <c r="D74" s="133" t="s">
        <v>593</v>
      </c>
      <c r="E74" s="148" t="s">
        <v>594</v>
      </c>
      <c r="F74" s="785" t="s">
        <v>595</v>
      </c>
      <c r="G74" s="588" t="s">
        <v>596</v>
      </c>
      <c r="H74" s="786" t="s">
        <v>597</v>
      </c>
    </row>
    <row r="75" spans="2:8" s="147" customFormat="1" ht="18.75" customHeight="1">
      <c r="B75" s="783" t="s">
        <v>1750</v>
      </c>
      <c r="C75" s="784" t="s">
        <v>1751</v>
      </c>
      <c r="D75" s="133" t="s">
        <v>600</v>
      </c>
      <c r="E75" s="148" t="s">
        <v>601</v>
      </c>
      <c r="F75" s="739" t="s">
        <v>602</v>
      </c>
      <c r="G75" s="588" t="s">
        <v>603</v>
      </c>
      <c r="H75" s="787" t="s">
        <v>604</v>
      </c>
    </row>
    <row r="76" spans="2:8" s="147" customFormat="1" ht="18.75" customHeight="1">
      <c r="B76" s="783" t="s">
        <v>591</v>
      </c>
      <c r="C76" s="784" t="s">
        <v>592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15"/>
  <sheetViews>
    <sheetView showGridLines="0" zoomScaleNormal="100" zoomScaleSheetLayoutView="80" workbookViewId="0">
      <selection activeCell="K5" sqref="K5"/>
    </sheetView>
  </sheetViews>
  <sheetFormatPr defaultColWidth="9.140625" defaultRowHeight="13.1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210" t="s">
        <v>116</v>
      </c>
      <c r="C2" s="1210"/>
      <c r="D2" s="1210"/>
      <c r="E2" s="1210"/>
      <c r="F2" s="1210"/>
      <c r="H2" s="980" t="s">
        <v>352</v>
      </c>
    </row>
    <row r="3" spans="1:11" ht="15.75" customHeight="1" thickBot="1"/>
    <row r="4" spans="1:11" ht="30" customHeight="1" thickBot="1">
      <c r="B4" s="1211" t="s">
        <v>158</v>
      </c>
      <c r="C4" s="1212"/>
      <c r="D4" s="1212"/>
      <c r="E4" s="1212"/>
      <c r="F4" s="1213"/>
    </row>
    <row r="5" spans="1:11" ht="20.100000000000001" customHeight="1">
      <c r="B5" s="1214"/>
      <c r="C5" s="1214"/>
      <c r="D5" s="1214"/>
      <c r="E5" s="1214"/>
      <c r="F5" s="1214"/>
    </row>
    <row r="6" spans="1:11" ht="20.100000000000001" hidden="1" customHeight="1">
      <c r="B6" s="1203" t="s">
        <v>353</v>
      </c>
      <c r="C6" s="1203"/>
      <c r="D6" s="1203"/>
      <c r="E6" s="1203"/>
      <c r="F6" s="1203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205" t="s">
        <v>354</v>
      </c>
      <c r="C8" s="1206"/>
      <c r="D8" s="1207" t="s">
        <v>355</v>
      </c>
      <c r="E8" s="944" t="s">
        <v>356</v>
      </c>
      <c r="F8" s="331"/>
      <c r="G8" s="883"/>
      <c r="H8" s="1"/>
      <c r="K8" s="149"/>
    </row>
    <row r="9" spans="1:11" ht="20.100000000000001" hidden="1" customHeight="1">
      <c r="A9" s="819"/>
      <c r="B9" s="944" t="s">
        <v>357</v>
      </c>
      <c r="C9" s="944" t="s">
        <v>358</v>
      </c>
      <c r="D9" s="1208"/>
      <c r="E9" s="940" t="s">
        <v>252</v>
      </c>
      <c r="F9" s="331"/>
      <c r="G9" s="943" t="s">
        <v>359</v>
      </c>
      <c r="H9" s="943" t="s">
        <v>360</v>
      </c>
      <c r="K9" s="149"/>
    </row>
    <row r="10" spans="1:11" ht="15.75" hidden="1" customHeight="1">
      <c r="A10" s="819"/>
      <c r="B10" s="810" t="s">
        <v>361</v>
      </c>
      <c r="C10" s="817" t="s">
        <v>362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363</v>
      </c>
      <c r="C11" s="817" t="s">
        <v>364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365</v>
      </c>
      <c r="C12" s="817" t="s">
        <v>366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367</v>
      </c>
      <c r="C13" s="817" t="s">
        <v>368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369</v>
      </c>
      <c r="C14" s="817" t="s">
        <v>370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371</v>
      </c>
      <c r="B15" s="810" t="s">
        <v>372</v>
      </c>
      <c r="C15" s="817" t="s">
        <v>373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374</v>
      </c>
      <c r="B16" s="810" t="s">
        <v>375</v>
      </c>
      <c r="C16" s="817" t="s">
        <v>376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363</v>
      </c>
      <c r="C17" s="817" t="s">
        <v>377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365</v>
      </c>
      <c r="C18" s="817" t="s">
        <v>378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367</v>
      </c>
      <c r="C19" s="903" t="s">
        <v>379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369</v>
      </c>
      <c r="C20" s="903" t="s">
        <v>380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381</v>
      </c>
      <c r="C21" s="903" t="s">
        <v>382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375</v>
      </c>
      <c r="C22" s="955" t="s">
        <v>383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363</v>
      </c>
      <c r="C23" s="955" t="s">
        <v>384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365</v>
      </c>
      <c r="C24" s="955" t="s">
        <v>385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367</v>
      </c>
      <c r="C25" s="955" t="s">
        <v>386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387</v>
      </c>
      <c r="B26" s="962" t="s">
        <v>381</v>
      </c>
      <c r="C26" s="955" t="s">
        <v>388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369</v>
      </c>
      <c r="C27" s="955" t="s">
        <v>389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375</v>
      </c>
      <c r="C28" s="955" t="s">
        <v>390</v>
      </c>
      <c r="D28" s="955">
        <v>45436</v>
      </c>
      <c r="E28" s="880" t="s">
        <v>391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392</v>
      </c>
      <c r="B29" s="955" t="s">
        <v>381</v>
      </c>
      <c r="C29" s="955" t="s">
        <v>393</v>
      </c>
      <c r="D29" s="955">
        <v>45446</v>
      </c>
      <c r="E29" s="880" t="s">
        <v>391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394</v>
      </c>
      <c r="B30" s="955" t="s">
        <v>363</v>
      </c>
      <c r="C30" s="955" t="s">
        <v>395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367</v>
      </c>
      <c r="B31" s="955" t="s">
        <v>396</v>
      </c>
      <c r="C31" s="955" t="s">
        <v>397</v>
      </c>
      <c r="D31" s="955">
        <v>45460</v>
      </c>
      <c r="E31" s="880" t="s">
        <v>391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398</v>
      </c>
      <c r="B32" s="1061" t="s">
        <v>367</v>
      </c>
      <c r="C32" s="955" t="s">
        <v>399</v>
      </c>
      <c r="D32" s="955">
        <v>45464</v>
      </c>
      <c r="E32" s="880" t="s">
        <v>391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369</v>
      </c>
      <c r="B33" s="1061" t="s">
        <v>375</v>
      </c>
      <c r="C33" s="955" t="s">
        <v>400</v>
      </c>
      <c r="D33" s="955">
        <v>45473</v>
      </c>
      <c r="E33" s="880" t="s">
        <v>391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375</v>
      </c>
      <c r="B34" s="955" t="s">
        <v>369</v>
      </c>
      <c r="C34" s="955" t="s">
        <v>401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381</v>
      </c>
      <c r="C35" s="955" t="s">
        <v>402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403</v>
      </c>
      <c r="C36" s="955" t="s">
        <v>404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396</v>
      </c>
      <c r="C37" s="955" t="s">
        <v>405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367</v>
      </c>
      <c r="C38" s="955" t="s">
        <v>406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407</v>
      </c>
      <c r="C39" s="955" t="s">
        <v>408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381</v>
      </c>
      <c r="C40" s="955" t="s">
        <v>409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369</v>
      </c>
      <c r="B41" s="955" t="s">
        <v>369</v>
      </c>
      <c r="C41" s="955" t="s">
        <v>410</v>
      </c>
      <c r="D41" s="955">
        <v>45531</v>
      </c>
      <c r="E41" s="880" t="s">
        <v>391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403</v>
      </c>
      <c r="B42" s="955" t="s">
        <v>396</v>
      </c>
      <c r="C42" s="955" t="s">
        <v>411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396</v>
      </c>
      <c r="B43" s="955" t="s">
        <v>403</v>
      </c>
      <c r="C43" s="955" t="s">
        <v>412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367</v>
      </c>
      <c r="C44" s="955" t="s">
        <v>413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407</v>
      </c>
      <c r="C45" s="955" t="s">
        <v>414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381</v>
      </c>
      <c r="B46" s="1026" t="s">
        <v>415</v>
      </c>
      <c r="C46" s="955" t="s">
        <v>416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369</v>
      </c>
      <c r="C47" s="955" t="s">
        <v>417</v>
      </c>
      <c r="D47" s="955">
        <v>45572</v>
      </c>
      <c r="E47" s="880" t="s">
        <v>391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415</v>
      </c>
      <c r="C48" s="955" t="s">
        <v>418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419</v>
      </c>
      <c r="B49" s="955" t="s">
        <v>367</v>
      </c>
      <c r="C49" s="955" t="s">
        <v>420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367</v>
      </c>
      <c r="B50" s="955" t="s">
        <v>419</v>
      </c>
      <c r="C50" s="955" t="s">
        <v>421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422</v>
      </c>
      <c r="B51" s="955" t="s">
        <v>369</v>
      </c>
      <c r="C51" s="955" t="s">
        <v>423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424</v>
      </c>
      <c r="B52" s="955" t="s">
        <v>407</v>
      </c>
      <c r="C52" s="955" t="s">
        <v>425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396</v>
      </c>
      <c r="B53" s="955" t="s">
        <v>363</v>
      </c>
      <c r="C53" s="955" t="s">
        <v>426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427</v>
      </c>
      <c r="B54" s="955" t="s">
        <v>428</v>
      </c>
      <c r="C54" s="955" t="s">
        <v>429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419</v>
      </c>
      <c r="B55" s="955" t="s">
        <v>367</v>
      </c>
      <c r="C55" s="955" t="s">
        <v>430</v>
      </c>
      <c r="D55" s="880" t="s">
        <v>391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367</v>
      </c>
      <c r="B56" s="955" t="s">
        <v>419</v>
      </c>
      <c r="C56" s="955" t="s">
        <v>431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369</v>
      </c>
      <c r="B57" s="955" t="s">
        <v>407</v>
      </c>
      <c r="C57" s="955" t="s">
        <v>432</v>
      </c>
      <c r="D57" s="880" t="s">
        <v>391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407</v>
      </c>
      <c r="B58" s="955" t="s">
        <v>369</v>
      </c>
      <c r="C58" s="955" t="s">
        <v>433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369</v>
      </c>
      <c r="C59" s="955" t="s">
        <v>434</v>
      </c>
      <c r="D59" s="955">
        <v>45686</v>
      </c>
      <c r="E59" s="880" t="s">
        <v>391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363</v>
      </c>
      <c r="C60" s="955" t="s">
        <v>435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367</v>
      </c>
      <c r="C61" s="955" t="s">
        <v>436</v>
      </c>
      <c r="D61" s="955">
        <v>45702</v>
      </c>
      <c r="E61" s="880" t="s">
        <v>391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428</v>
      </c>
      <c r="B62" s="955" t="s">
        <v>363</v>
      </c>
      <c r="C62" s="955" t="s">
        <v>437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419</v>
      </c>
      <c r="B63" s="955" t="s">
        <v>428</v>
      </c>
      <c r="C63" s="955" t="s">
        <v>438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203" t="s">
        <v>439</v>
      </c>
      <c r="C66" s="1203"/>
      <c r="D66" s="1203"/>
      <c r="E66" s="1203"/>
      <c r="F66" s="1203"/>
      <c r="G66" s="217"/>
      <c r="H66" s="217"/>
      <c r="I66" s="217"/>
    </row>
    <row r="67" spans="1:17" ht="15.75" hidden="1" customHeight="1">
      <c r="B67" s="164"/>
      <c r="C67" s="155"/>
      <c r="D67" s="1204"/>
      <c r="E67" s="1204"/>
      <c r="F67" s="1204"/>
      <c r="G67" s="1204"/>
      <c r="H67" s="1204"/>
      <c r="I67" s="1204"/>
      <c r="J67" s="1204"/>
      <c r="K67" s="1204"/>
      <c r="L67" s="1204"/>
      <c r="M67" s="1204"/>
      <c r="N67" s="745"/>
    </row>
    <row r="68" spans="1:17" ht="30" hidden="1" customHeight="1">
      <c r="A68" s="819"/>
      <c r="B68" s="1205" t="s">
        <v>440</v>
      </c>
      <c r="C68" s="1206"/>
      <c r="D68" s="1207" t="s">
        <v>355</v>
      </c>
      <c r="E68" s="950" t="s">
        <v>236</v>
      </c>
      <c r="F68" s="944" t="s">
        <v>159</v>
      </c>
      <c r="G68" s="944" t="s">
        <v>441</v>
      </c>
      <c r="H68" s="941" t="s">
        <v>199</v>
      </c>
      <c r="I68" s="944" t="s">
        <v>302</v>
      </c>
      <c r="J68" s="944" t="s">
        <v>215</v>
      </c>
      <c r="K68" s="944" t="s">
        <v>340</v>
      </c>
      <c r="L68" s="1083"/>
      <c r="M68" s="883"/>
    </row>
    <row r="69" spans="1:17" ht="20.100000000000001" hidden="1" customHeight="1">
      <c r="A69" s="819"/>
      <c r="B69" s="944" t="s">
        <v>357</v>
      </c>
      <c r="C69" s="944" t="s">
        <v>358</v>
      </c>
      <c r="D69" s="1208"/>
      <c r="E69" s="940" t="s">
        <v>145</v>
      </c>
      <c r="F69" s="940" t="s">
        <v>161</v>
      </c>
      <c r="G69" s="940" t="s">
        <v>442</v>
      </c>
      <c r="H69" s="940" t="s">
        <v>443</v>
      </c>
      <c r="I69" s="940" t="s">
        <v>444</v>
      </c>
      <c r="J69" s="940" t="s">
        <v>287</v>
      </c>
      <c r="K69" s="940" t="s">
        <v>264</v>
      </c>
      <c r="L69" s="1082"/>
      <c r="M69" s="943" t="s">
        <v>359</v>
      </c>
      <c r="N69" s="943" t="s">
        <v>445</v>
      </c>
    </row>
    <row r="70" spans="1:17" ht="17.25" hidden="1" customHeight="1">
      <c r="A70" s="819"/>
      <c r="B70" s="962" t="s">
        <v>381</v>
      </c>
      <c r="C70" s="955" t="s">
        <v>446</v>
      </c>
      <c r="D70" s="955">
        <v>45393</v>
      </c>
      <c r="E70" s="1201" t="s">
        <v>391</v>
      </c>
      <c r="F70" s="1202"/>
      <c r="G70" s="1202"/>
      <c r="H70" s="1202"/>
      <c r="I70" s="1202"/>
      <c r="J70" s="1202"/>
      <c r="K70" s="1202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375</v>
      </c>
      <c r="C71" s="955" t="s">
        <v>447</v>
      </c>
      <c r="D71" s="955">
        <v>45400</v>
      </c>
      <c r="E71" s="758">
        <f t="shared" ref="E71:E84" si="8">D71+3</f>
        <v>45403</v>
      </c>
      <c r="F71" s="1201" t="s">
        <v>391</v>
      </c>
      <c r="G71" s="1202"/>
      <c r="H71" s="1202"/>
      <c r="I71" s="1202"/>
      <c r="J71" s="1202"/>
      <c r="K71" s="1209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363</v>
      </c>
      <c r="C72" s="955" t="s">
        <v>448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365</v>
      </c>
      <c r="B73" s="962" t="s">
        <v>396</v>
      </c>
      <c r="C73" s="955" t="s">
        <v>449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367</v>
      </c>
      <c r="C74" s="955" t="s">
        <v>450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451</v>
      </c>
      <c r="B75" s="962" t="s">
        <v>381</v>
      </c>
      <c r="C75" s="955" t="s">
        <v>452</v>
      </c>
      <c r="D75" s="955">
        <v>45425</v>
      </c>
      <c r="E75" s="880" t="s">
        <v>391</v>
      </c>
      <c r="F75" s="880" t="s">
        <v>391</v>
      </c>
      <c r="G75" s="880" t="s">
        <v>391</v>
      </c>
      <c r="H75" s="880" t="s">
        <v>391</v>
      </c>
      <c r="I75" s="880" t="s">
        <v>391</v>
      </c>
      <c r="J75" s="880" t="s">
        <v>391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381</v>
      </c>
      <c r="B76" s="955" t="s">
        <v>369</v>
      </c>
      <c r="C76" s="955" t="s">
        <v>453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375</v>
      </c>
      <c r="C77" s="955" t="s">
        <v>454</v>
      </c>
      <c r="D77" s="955">
        <v>45447</v>
      </c>
      <c r="E77" s="758">
        <f t="shared" si="8"/>
        <v>45450</v>
      </c>
      <c r="F77" s="880" t="s">
        <v>391</v>
      </c>
      <c r="G77" s="880" t="s">
        <v>391</v>
      </c>
      <c r="H77" s="880" t="s">
        <v>391</v>
      </c>
      <c r="I77" s="880" t="s">
        <v>391</v>
      </c>
      <c r="J77" s="880" t="s">
        <v>391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455</v>
      </c>
      <c r="B78" s="880" t="s">
        <v>391</v>
      </c>
      <c r="C78" s="955" t="s">
        <v>456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394</v>
      </c>
      <c r="B79" s="955" t="s">
        <v>363</v>
      </c>
      <c r="C79" s="955" t="s">
        <v>457</v>
      </c>
      <c r="D79" s="955">
        <v>45459</v>
      </c>
      <c r="E79" s="758">
        <f t="shared" si="8"/>
        <v>45462</v>
      </c>
      <c r="F79" s="880" t="s">
        <v>391</v>
      </c>
      <c r="G79" s="880" t="s">
        <v>391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458</v>
      </c>
      <c r="B80" s="955" t="s">
        <v>396</v>
      </c>
      <c r="C80" s="955" t="s">
        <v>459</v>
      </c>
      <c r="D80" s="880" t="s">
        <v>391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460</v>
      </c>
      <c r="B81" s="955" t="s">
        <v>367</v>
      </c>
      <c r="C81" s="955" t="s">
        <v>461</v>
      </c>
      <c r="D81" s="880" t="s">
        <v>391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462</v>
      </c>
      <c r="B82" s="1061" t="s">
        <v>375</v>
      </c>
      <c r="C82" s="955" t="s">
        <v>463</v>
      </c>
      <c r="D82" s="880" t="s">
        <v>391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369</v>
      </c>
      <c r="C83" s="955" t="s">
        <v>464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381</v>
      </c>
      <c r="C84" s="955" t="s">
        <v>465</v>
      </c>
      <c r="D84" s="955">
        <v>45490</v>
      </c>
      <c r="E84" s="758">
        <f t="shared" si="8"/>
        <v>45493</v>
      </c>
      <c r="F84" s="880" t="s">
        <v>391</v>
      </c>
      <c r="G84" s="880" t="s">
        <v>391</v>
      </c>
      <c r="H84" s="880" t="s">
        <v>391</v>
      </c>
      <c r="I84" s="880" t="s">
        <v>391</v>
      </c>
      <c r="J84" s="880" t="s">
        <v>391</v>
      </c>
      <c r="K84" s="880" t="s">
        <v>391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363</v>
      </c>
      <c r="B85" s="955" t="s">
        <v>403</v>
      </c>
      <c r="C85" s="955" t="s">
        <v>466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396</v>
      </c>
      <c r="C86" s="955" t="s">
        <v>467</v>
      </c>
      <c r="D86" s="955">
        <v>45511</v>
      </c>
      <c r="E86" s="880" t="s">
        <v>391</v>
      </c>
      <c r="F86" s="880" t="s">
        <v>391</v>
      </c>
      <c r="G86" s="880" t="s">
        <v>391</v>
      </c>
      <c r="H86" s="880" t="s">
        <v>391</v>
      </c>
      <c r="I86" s="880" t="s">
        <v>391</v>
      </c>
      <c r="J86" s="880" t="s">
        <v>391</v>
      </c>
      <c r="K86" s="880" t="s">
        <v>391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363</v>
      </c>
      <c r="B87" s="955" t="s">
        <v>367</v>
      </c>
      <c r="C87" s="955" t="s">
        <v>468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407</v>
      </c>
      <c r="C88" s="955" t="s">
        <v>469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369</v>
      </c>
      <c r="B89" s="955" t="s">
        <v>381</v>
      </c>
      <c r="C89" s="955" t="s">
        <v>470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381</v>
      </c>
      <c r="B90" s="1003" t="s">
        <v>369</v>
      </c>
      <c r="C90" s="955" t="s">
        <v>471</v>
      </c>
      <c r="D90" s="880" t="s">
        <v>391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396</v>
      </c>
      <c r="B91" s="955" t="s">
        <v>396</v>
      </c>
      <c r="C91" s="955" t="s">
        <v>472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403</v>
      </c>
      <c r="B92" s="955" t="s">
        <v>403</v>
      </c>
      <c r="C92" s="955" t="s">
        <v>473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367</v>
      </c>
      <c r="C93" s="955" t="s">
        <v>474</v>
      </c>
      <c r="D93" s="955">
        <v>45561</v>
      </c>
      <c r="E93" s="1201" t="s">
        <v>391</v>
      </c>
      <c r="F93" s="1202"/>
      <c r="G93" s="1202"/>
      <c r="H93" s="1202"/>
      <c r="I93" s="1202"/>
      <c r="J93" s="1202"/>
      <c r="K93" s="1202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407</v>
      </c>
      <c r="C94" s="955" t="s">
        <v>475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381</v>
      </c>
      <c r="C95" s="955" t="s">
        <v>476</v>
      </c>
      <c r="D95" s="880" t="s">
        <v>391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396</v>
      </c>
      <c r="C96" s="955" t="s">
        <v>477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363</v>
      </c>
      <c r="B97" s="1026" t="s">
        <v>415</v>
      </c>
      <c r="C97" s="955" t="s">
        <v>478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367</v>
      </c>
      <c r="B98" s="955" t="s">
        <v>367</v>
      </c>
      <c r="C98" s="955" t="s">
        <v>479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419</v>
      </c>
      <c r="C99" s="955" t="s">
        <v>480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407</v>
      </c>
      <c r="B100" s="955" t="s">
        <v>369</v>
      </c>
      <c r="C100" s="955" t="s">
        <v>481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369</v>
      </c>
      <c r="B101" s="955" t="s">
        <v>407</v>
      </c>
      <c r="C101" s="955" t="s">
        <v>482</v>
      </c>
      <c r="D101" s="955">
        <v>45610</v>
      </c>
      <c r="E101" s="880" t="s">
        <v>391</v>
      </c>
      <c r="F101" s="880" t="s">
        <v>391</v>
      </c>
      <c r="G101" s="880" t="s">
        <v>391</v>
      </c>
      <c r="H101" s="880" t="s">
        <v>391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396</v>
      </c>
      <c r="B102" s="955" t="s">
        <v>363</v>
      </c>
      <c r="C102" s="955" t="s">
        <v>483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427</v>
      </c>
      <c r="B103" s="955" t="s">
        <v>428</v>
      </c>
      <c r="C103" s="955" t="s">
        <v>484</v>
      </c>
      <c r="D103" s="955">
        <v>45625</v>
      </c>
      <c r="E103" s="880" t="s">
        <v>391</v>
      </c>
      <c r="F103" s="880" t="s">
        <v>391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419</v>
      </c>
      <c r="B104" s="955" t="s">
        <v>367</v>
      </c>
      <c r="C104" s="955" t="s">
        <v>485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419</v>
      </c>
      <c r="C105" s="955" t="s">
        <v>486</v>
      </c>
      <c r="D105" s="955">
        <v>45637</v>
      </c>
      <c r="E105" s="880" t="s">
        <v>391</v>
      </c>
      <c r="F105" s="880" t="s">
        <v>391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369</v>
      </c>
      <c r="B106" s="955" t="s">
        <v>407</v>
      </c>
      <c r="C106" s="955" t="s">
        <v>487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407</v>
      </c>
      <c r="B107" s="955" t="s">
        <v>369</v>
      </c>
      <c r="C107" s="955" t="s">
        <v>488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369</v>
      </c>
      <c r="C108" s="955" t="s">
        <v>489</v>
      </c>
      <c r="D108" s="1079" t="s">
        <v>490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428</v>
      </c>
      <c r="B109" s="1026" t="s">
        <v>415</v>
      </c>
      <c r="C109" s="955" t="s">
        <v>491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6.45" hidden="1">
      <c r="A110" s="819"/>
      <c r="B110" s="955" t="s">
        <v>367</v>
      </c>
      <c r="C110" s="955" t="s">
        <v>492</v>
      </c>
      <c r="D110" s="1079" t="s">
        <v>493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428</v>
      </c>
      <c r="B111" s="955" t="s">
        <v>363</v>
      </c>
      <c r="C111" s="955" t="s">
        <v>494</v>
      </c>
      <c r="D111" s="955">
        <v>45704</v>
      </c>
      <c r="E111" s="880" t="s">
        <v>391</v>
      </c>
      <c r="F111" s="880" t="s">
        <v>391</v>
      </c>
      <c r="G111" s="880" t="s">
        <v>391</v>
      </c>
      <c r="H111" s="880" t="s">
        <v>391</v>
      </c>
      <c r="I111" s="880" t="s">
        <v>391</v>
      </c>
      <c r="J111" s="880" t="s">
        <v>391</v>
      </c>
      <c r="K111" s="880" t="s">
        <v>391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419</v>
      </c>
      <c r="B112" s="955" t="s">
        <v>428</v>
      </c>
      <c r="C112" s="955" t="s">
        <v>495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203"/>
      <c r="C114" s="1203"/>
      <c r="D114" s="1203"/>
      <c r="E114" s="1203"/>
      <c r="F114" s="1203"/>
      <c r="G114" s="217"/>
      <c r="H114" s="217"/>
      <c r="I114" s="217"/>
    </row>
    <row r="115" spans="1:17" ht="15.75" customHeight="1">
      <c r="B115" s="164"/>
      <c r="C115" s="155"/>
      <c r="D115" s="1204"/>
      <c r="E115" s="1204"/>
      <c r="F115" s="1204"/>
      <c r="G115" s="1204"/>
      <c r="H115" s="1204"/>
      <c r="I115" s="1204"/>
      <c r="J115" s="1204"/>
      <c r="K115" s="1204"/>
      <c r="L115" s="1204"/>
      <c r="M115" s="1204"/>
      <c r="N115" s="745"/>
    </row>
    <row r="116" spans="1:17" ht="30" customHeight="1">
      <c r="A116" s="819"/>
      <c r="B116" s="1205" t="s">
        <v>440</v>
      </c>
      <c r="C116" s="1206"/>
      <c r="D116" s="1207" t="s">
        <v>355</v>
      </c>
      <c r="E116" s="950" t="s">
        <v>236</v>
      </c>
      <c r="F116" s="944" t="s">
        <v>159</v>
      </c>
      <c r="G116" s="944" t="s">
        <v>441</v>
      </c>
      <c r="H116" s="941" t="s">
        <v>199</v>
      </c>
      <c r="I116" s="944" t="s">
        <v>302</v>
      </c>
      <c r="J116" s="944" t="s">
        <v>215</v>
      </c>
      <c r="K116" s="944" t="s">
        <v>340</v>
      </c>
      <c r="L116" s="1083"/>
      <c r="M116" s="883"/>
    </row>
    <row r="117" spans="1:17" ht="20.100000000000001" customHeight="1">
      <c r="A117" s="819"/>
      <c r="B117" s="944" t="s">
        <v>357</v>
      </c>
      <c r="C117" s="944" t="s">
        <v>358</v>
      </c>
      <c r="D117" s="1208"/>
      <c r="E117" s="940" t="s">
        <v>145</v>
      </c>
      <c r="F117" s="940" t="s">
        <v>161</v>
      </c>
      <c r="G117" s="940" t="s">
        <v>248</v>
      </c>
      <c r="H117" s="940" t="s">
        <v>201</v>
      </c>
      <c r="I117" s="940" t="s">
        <v>234</v>
      </c>
      <c r="J117" s="940" t="s">
        <v>217</v>
      </c>
      <c r="K117" s="940" t="s">
        <v>288</v>
      </c>
      <c r="L117" s="1082"/>
      <c r="M117" s="943" t="s">
        <v>496</v>
      </c>
      <c r="N117" s="943" t="s">
        <v>359</v>
      </c>
      <c r="O117" s="943" t="s">
        <v>445</v>
      </c>
    </row>
    <row r="118" spans="1:17" ht="17.25" hidden="1" customHeight="1">
      <c r="A118" s="819"/>
      <c r="B118" s="955" t="s">
        <v>375</v>
      </c>
      <c r="C118" s="955" t="s">
        <v>454</v>
      </c>
      <c r="D118" s="955">
        <v>45447</v>
      </c>
      <c r="E118" s="758">
        <f t="shared" ref="E118:E125" si="46">D118+3</f>
        <v>45450</v>
      </c>
      <c r="F118" s="880" t="s">
        <v>391</v>
      </c>
      <c r="G118" s="880" t="s">
        <v>391</v>
      </c>
      <c r="H118" s="880" t="s">
        <v>391</v>
      </c>
      <c r="I118" s="880" t="s">
        <v>391</v>
      </c>
      <c r="J118" s="880" t="s">
        <v>391</v>
      </c>
      <c r="K118" s="758">
        <f t="shared" ref="K118:K124" si="47">D118+22</f>
        <v>45469</v>
      </c>
      <c r="L118" s="758"/>
      <c r="M118" s="758" t="e">
        <f>C118+25</f>
        <v>#VALUE!</v>
      </c>
      <c r="N118" s="758">
        <f>D118+25</f>
        <v>45472</v>
      </c>
      <c r="O118" s="758">
        <f>E118+25</f>
        <v>45475</v>
      </c>
      <c r="P118" s="758" t="e">
        <f>#REF!+7</f>
        <v>#REF!</v>
      </c>
    </row>
    <row r="119" spans="1:17" ht="17.25" hidden="1" customHeight="1">
      <c r="A119" s="819" t="s">
        <v>455</v>
      </c>
      <c r="B119" s="880" t="s">
        <v>391</v>
      </c>
      <c r="C119" s="955" t="s">
        <v>456</v>
      </c>
      <c r="D119" s="800">
        <v>45447</v>
      </c>
      <c r="E119" s="800">
        <f t="shared" si="46"/>
        <v>45450</v>
      </c>
      <c r="F119" s="800">
        <f t="shared" ref="F119" si="48">D119+9</f>
        <v>45456</v>
      </c>
      <c r="G119" s="800">
        <f t="shared" ref="G119" si="49">D119+12</f>
        <v>45459</v>
      </c>
      <c r="H119" s="800">
        <f t="shared" ref="H119:H124" si="50">D119+14</f>
        <v>45461</v>
      </c>
      <c r="I119" s="800">
        <f t="shared" ref="I119:I124" si="51">D119+20</f>
        <v>45467</v>
      </c>
      <c r="J119" s="800">
        <f t="shared" ref="J119:J124" si="52">D119+21</f>
        <v>45468</v>
      </c>
      <c r="K119" s="800">
        <f t="shared" si="47"/>
        <v>45469</v>
      </c>
      <c r="L119" s="800"/>
      <c r="M119" s="800" t="e">
        <f>C119+25</f>
        <v>#VALUE!</v>
      </c>
      <c r="N119" s="800">
        <f>D119+25</f>
        <v>45472</v>
      </c>
      <c r="O119" s="800">
        <f>E119+25</f>
        <v>45475</v>
      </c>
      <c r="P119" s="758" t="e">
        <f t="shared" ref="P119" si="53">P118+7</f>
        <v>#REF!</v>
      </c>
    </row>
    <row r="120" spans="1:17" ht="17.25" hidden="1" customHeight="1">
      <c r="A120" s="819" t="s">
        <v>394</v>
      </c>
      <c r="B120" s="955" t="s">
        <v>363</v>
      </c>
      <c r="C120" s="955" t="s">
        <v>457</v>
      </c>
      <c r="D120" s="955">
        <v>45459</v>
      </c>
      <c r="E120" s="758">
        <f t="shared" si="46"/>
        <v>45462</v>
      </c>
      <c r="F120" s="880" t="s">
        <v>391</v>
      </c>
      <c r="G120" s="880" t="s">
        <v>391</v>
      </c>
      <c r="H120" s="758">
        <f t="shared" si="50"/>
        <v>45473</v>
      </c>
      <c r="I120" s="758">
        <f t="shared" si="51"/>
        <v>45479</v>
      </c>
      <c r="J120" s="758">
        <f t="shared" si="52"/>
        <v>45480</v>
      </c>
      <c r="K120" s="758">
        <f t="shared" si="47"/>
        <v>45481</v>
      </c>
      <c r="L120" s="758"/>
      <c r="M120" s="758" t="e">
        <f>C120+25</f>
        <v>#VALUE!</v>
      </c>
      <c r="N120" s="758">
        <f>D120+25</f>
        <v>45484</v>
      </c>
      <c r="O120" s="758">
        <f>E120+25</f>
        <v>45487</v>
      </c>
      <c r="P120" s="758" t="e">
        <f t="shared" ref="P120" si="54">P119+7</f>
        <v>#REF!</v>
      </c>
    </row>
    <row r="121" spans="1:17" ht="17.25" hidden="1" customHeight="1">
      <c r="A121" s="819" t="s">
        <v>458</v>
      </c>
      <c r="B121" s="955" t="s">
        <v>396</v>
      </c>
      <c r="C121" s="955" t="s">
        <v>459</v>
      </c>
      <c r="D121" s="880" t="s">
        <v>391</v>
      </c>
      <c r="E121" s="800" t="e">
        <f t="shared" si="46"/>
        <v>#VALUE!</v>
      </c>
      <c r="F121" s="800" t="e">
        <f t="shared" ref="F121:F124" si="55">D121+9</f>
        <v>#VALUE!</v>
      </c>
      <c r="G121" s="800" t="e">
        <f t="shared" ref="G121:G124" si="56">D121+12</f>
        <v>#VALUE!</v>
      </c>
      <c r="H121" s="800" t="e">
        <f t="shared" si="50"/>
        <v>#VALUE!</v>
      </c>
      <c r="I121" s="800" t="e">
        <f t="shared" si="51"/>
        <v>#VALUE!</v>
      </c>
      <c r="J121" s="800" t="e">
        <f t="shared" si="52"/>
        <v>#VALUE!</v>
      </c>
      <c r="K121" s="800" t="e">
        <f t="shared" si="47"/>
        <v>#VALUE!</v>
      </c>
      <c r="L121" s="800"/>
      <c r="M121" s="800" t="e">
        <f>C121+25</f>
        <v>#VALUE!</v>
      </c>
      <c r="N121" s="800" t="e">
        <f>D121+25</f>
        <v>#VALUE!</v>
      </c>
      <c r="O121" s="800" t="e">
        <f>E121+25</f>
        <v>#VALUE!</v>
      </c>
      <c r="P121" s="758" t="e">
        <f t="shared" ref="P121" si="57">P120+7</f>
        <v>#REF!</v>
      </c>
      <c r="Q121" s="1066" t="e">
        <f>WEEKNUM(P121)</f>
        <v>#REF!</v>
      </c>
    </row>
    <row r="122" spans="1:17" ht="17.25" hidden="1" customHeight="1">
      <c r="A122" s="819" t="s">
        <v>460</v>
      </c>
      <c r="B122" s="955" t="s">
        <v>367</v>
      </c>
      <c r="C122" s="955" t="s">
        <v>461</v>
      </c>
      <c r="D122" s="880" t="s">
        <v>391</v>
      </c>
      <c r="E122" s="800" t="e">
        <f t="shared" si="46"/>
        <v>#VALUE!</v>
      </c>
      <c r="F122" s="800" t="e">
        <f t="shared" si="55"/>
        <v>#VALUE!</v>
      </c>
      <c r="G122" s="800" t="e">
        <f t="shared" si="56"/>
        <v>#VALUE!</v>
      </c>
      <c r="H122" s="800" t="e">
        <f t="shared" si="50"/>
        <v>#VALUE!</v>
      </c>
      <c r="I122" s="800" t="e">
        <f t="shared" si="51"/>
        <v>#VALUE!</v>
      </c>
      <c r="J122" s="800" t="e">
        <f t="shared" si="52"/>
        <v>#VALUE!</v>
      </c>
      <c r="K122" s="800" t="e">
        <f t="shared" si="47"/>
        <v>#VALUE!</v>
      </c>
      <c r="L122" s="800"/>
      <c r="M122" s="800" t="e">
        <f>C122+25</f>
        <v>#VALUE!</v>
      </c>
      <c r="N122" s="800" t="e">
        <f>D122+25</f>
        <v>#VALUE!</v>
      </c>
      <c r="O122" s="800" t="e">
        <f>E122+25</f>
        <v>#VALUE!</v>
      </c>
      <c r="P122" s="758" t="e">
        <f t="shared" ref="P122" si="58">P121+7</f>
        <v>#REF!</v>
      </c>
      <c r="Q122" s="1066" t="e">
        <f>WEEKNUM(P122)</f>
        <v>#REF!</v>
      </c>
    </row>
    <row r="123" spans="1:17" ht="17.25" hidden="1" customHeight="1">
      <c r="A123" s="819" t="s">
        <v>462</v>
      </c>
      <c r="B123" s="1061" t="s">
        <v>375</v>
      </c>
      <c r="C123" s="955" t="s">
        <v>463</v>
      </c>
      <c r="D123" s="880" t="s">
        <v>391</v>
      </c>
      <c r="E123" s="800" t="e">
        <f t="shared" si="46"/>
        <v>#VALUE!</v>
      </c>
      <c r="F123" s="800" t="e">
        <f t="shared" si="55"/>
        <v>#VALUE!</v>
      </c>
      <c r="G123" s="800" t="e">
        <f t="shared" si="56"/>
        <v>#VALUE!</v>
      </c>
      <c r="H123" s="800" t="e">
        <f t="shared" si="50"/>
        <v>#VALUE!</v>
      </c>
      <c r="I123" s="800" t="e">
        <f t="shared" si="51"/>
        <v>#VALUE!</v>
      </c>
      <c r="J123" s="800" t="e">
        <f t="shared" si="52"/>
        <v>#VALUE!</v>
      </c>
      <c r="K123" s="800" t="e">
        <f t="shared" si="47"/>
        <v>#VALUE!</v>
      </c>
      <c r="L123" s="800"/>
      <c r="M123" s="800" t="e">
        <f>C123+25</f>
        <v>#VALUE!</v>
      </c>
      <c r="N123" s="800" t="e">
        <f>D123+25</f>
        <v>#VALUE!</v>
      </c>
      <c r="O123" s="800" t="e">
        <f>E123+25</f>
        <v>#VALUE!</v>
      </c>
      <c r="P123" s="758" t="e">
        <f t="shared" ref="P123" si="59">P122+7</f>
        <v>#REF!</v>
      </c>
      <c r="Q123" s="1066" t="e">
        <f t="shared" ref="Q123:Q144" si="60">WEEKNUM(P123)</f>
        <v>#REF!</v>
      </c>
    </row>
    <row r="124" spans="1:17" ht="17.25" hidden="1" customHeight="1">
      <c r="A124" s="819"/>
      <c r="B124" s="955" t="s">
        <v>369</v>
      </c>
      <c r="C124" s="955" t="s">
        <v>464</v>
      </c>
      <c r="D124" s="955">
        <v>45484</v>
      </c>
      <c r="E124" s="758">
        <f t="shared" si="46"/>
        <v>45487</v>
      </c>
      <c r="F124" s="758">
        <f t="shared" si="55"/>
        <v>45493</v>
      </c>
      <c r="G124" s="758">
        <f t="shared" si="56"/>
        <v>45496</v>
      </c>
      <c r="H124" s="758">
        <f t="shared" si="50"/>
        <v>45498</v>
      </c>
      <c r="I124" s="758">
        <f t="shared" si="51"/>
        <v>45504</v>
      </c>
      <c r="J124" s="758">
        <f t="shared" si="52"/>
        <v>45505</v>
      </c>
      <c r="K124" s="758">
        <f t="shared" si="47"/>
        <v>45506</v>
      </c>
      <c r="L124" s="758"/>
      <c r="M124" s="758" t="e">
        <f>C124+25</f>
        <v>#VALUE!</v>
      </c>
      <c r="N124" s="758">
        <f>D124+25</f>
        <v>45509</v>
      </c>
      <c r="O124" s="758">
        <f>E124+25</f>
        <v>45512</v>
      </c>
      <c r="P124" s="758" t="e">
        <f t="shared" ref="P124" si="61">P123+7</f>
        <v>#REF!</v>
      </c>
      <c r="Q124" s="1066" t="e">
        <f t="shared" si="60"/>
        <v>#REF!</v>
      </c>
    </row>
    <row r="125" spans="1:17" ht="17.25" hidden="1" customHeight="1">
      <c r="A125" s="819"/>
      <c r="B125" s="1003" t="s">
        <v>381</v>
      </c>
      <c r="C125" s="955" t="s">
        <v>465</v>
      </c>
      <c r="D125" s="955">
        <v>45490</v>
      </c>
      <c r="E125" s="758">
        <f t="shared" si="46"/>
        <v>45493</v>
      </c>
      <c r="F125" s="880" t="s">
        <v>391</v>
      </c>
      <c r="G125" s="880" t="s">
        <v>391</v>
      </c>
      <c r="H125" s="880" t="s">
        <v>391</v>
      </c>
      <c r="I125" s="880" t="s">
        <v>391</v>
      </c>
      <c r="J125" s="880" t="s">
        <v>391</v>
      </c>
      <c r="K125" s="880" t="s">
        <v>391</v>
      </c>
      <c r="L125" s="880"/>
      <c r="M125" s="758" t="e">
        <f>C125+25</f>
        <v>#VALUE!</v>
      </c>
      <c r="N125" s="758">
        <f>D125+25</f>
        <v>45515</v>
      </c>
      <c r="O125" s="758">
        <f>E125+25</f>
        <v>45518</v>
      </c>
      <c r="P125" s="758" t="e">
        <f t="shared" ref="P125" si="62">P124+7</f>
        <v>#REF!</v>
      </c>
      <c r="Q125" s="1066" t="e">
        <f t="shared" si="60"/>
        <v>#REF!</v>
      </c>
    </row>
    <row r="126" spans="1:17" ht="17.25" hidden="1" customHeight="1">
      <c r="A126" s="819" t="s">
        <v>363</v>
      </c>
      <c r="B126" s="955" t="s">
        <v>403</v>
      </c>
      <c r="C126" s="955" t="s">
        <v>466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>C126+25</f>
        <v>#VALUE!</v>
      </c>
      <c r="N126" s="758">
        <f>D126+25</f>
        <v>45521</v>
      </c>
      <c r="O126" s="758">
        <f>E126+25</f>
        <v>45524</v>
      </c>
      <c r="P126" s="758" t="e">
        <f t="shared" ref="P126" si="63">P125+7</f>
        <v>#REF!</v>
      </c>
      <c r="Q126" s="1066" t="e">
        <f t="shared" si="60"/>
        <v>#REF!</v>
      </c>
    </row>
    <row r="127" spans="1:17" ht="17.25" hidden="1" customHeight="1">
      <c r="A127" s="819"/>
      <c r="B127" s="955" t="s">
        <v>396</v>
      </c>
      <c r="C127" s="955" t="s">
        <v>467</v>
      </c>
      <c r="D127" s="955">
        <v>45511</v>
      </c>
      <c r="E127" s="880" t="s">
        <v>391</v>
      </c>
      <c r="F127" s="880" t="s">
        <v>391</v>
      </c>
      <c r="G127" s="880" t="s">
        <v>391</v>
      </c>
      <c r="H127" s="880" t="s">
        <v>391</v>
      </c>
      <c r="I127" s="880" t="s">
        <v>391</v>
      </c>
      <c r="J127" s="880" t="s">
        <v>391</v>
      </c>
      <c r="K127" s="880" t="s">
        <v>391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4">P126+7</f>
        <v>#REF!</v>
      </c>
      <c r="Q127" s="1066" t="e">
        <f t="shared" si="60"/>
        <v>#REF!</v>
      </c>
    </row>
    <row r="128" spans="1:17" ht="17.25" hidden="1" customHeight="1">
      <c r="A128" s="819" t="s">
        <v>363</v>
      </c>
      <c r="B128" s="955" t="s">
        <v>367</v>
      </c>
      <c r="C128" s="955" t="s">
        <v>468</v>
      </c>
      <c r="D128" s="955">
        <v>45511</v>
      </c>
      <c r="E128" s="758">
        <f t="shared" ref="E128:E131" si="65">D128+3</f>
        <v>45514</v>
      </c>
      <c r="F128" s="758">
        <f t="shared" ref="F128:F133" si="66">D128+9</f>
        <v>45520</v>
      </c>
      <c r="G128" s="758">
        <f t="shared" ref="G128:G133" si="67">D128+12</f>
        <v>45523</v>
      </c>
      <c r="H128" s="758">
        <f t="shared" ref="H128" si="68">D128+14</f>
        <v>45525</v>
      </c>
      <c r="I128" s="758">
        <f t="shared" ref="I128:I133" si="69">D128+20</f>
        <v>45531</v>
      </c>
      <c r="J128" s="758">
        <f t="shared" ref="J128:J133" si="70">D128+21</f>
        <v>45532</v>
      </c>
      <c r="K128" s="758">
        <f t="shared" ref="K128:K133" si="71">D128+22</f>
        <v>45533</v>
      </c>
      <c r="L128" s="758"/>
      <c r="M128" s="758" t="e">
        <f>C128+25</f>
        <v>#VALUE!</v>
      </c>
      <c r="N128" s="758">
        <f>D128+25</f>
        <v>45536</v>
      </c>
      <c r="O128" s="758">
        <f>D128+26</f>
        <v>45537</v>
      </c>
      <c r="P128" s="758" t="e">
        <f t="shared" ref="P128" si="72">P127+7</f>
        <v>#REF!</v>
      </c>
      <c r="Q128" s="1066" t="e">
        <f t="shared" si="60"/>
        <v>#REF!</v>
      </c>
    </row>
    <row r="129" spans="1:17" ht="17.25" hidden="1" customHeight="1">
      <c r="A129" s="819"/>
      <c r="B129" s="955" t="s">
        <v>407</v>
      </c>
      <c r="C129" s="955" t="s">
        <v>469</v>
      </c>
      <c r="D129" s="955">
        <v>45516</v>
      </c>
      <c r="E129" s="758">
        <f t="shared" si="65"/>
        <v>45519</v>
      </c>
      <c r="F129" s="758">
        <f t="shared" si="66"/>
        <v>45525</v>
      </c>
      <c r="G129" s="758">
        <f t="shared" si="67"/>
        <v>45528</v>
      </c>
      <c r="H129" s="758">
        <f>D129+14</f>
        <v>45530</v>
      </c>
      <c r="I129" s="758">
        <f t="shared" si="69"/>
        <v>45536</v>
      </c>
      <c r="J129" s="758">
        <f t="shared" si="70"/>
        <v>45537</v>
      </c>
      <c r="K129" s="758">
        <f t="shared" si="71"/>
        <v>45538</v>
      </c>
      <c r="L129" s="758"/>
      <c r="M129" s="758" t="e">
        <f>C129+25</f>
        <v>#VALUE!</v>
      </c>
      <c r="N129" s="758">
        <f>D129+25</f>
        <v>45541</v>
      </c>
      <c r="O129" s="758">
        <f>D129+26</f>
        <v>45542</v>
      </c>
      <c r="P129" s="758" t="e">
        <f t="shared" ref="P129" si="73">P128+7</f>
        <v>#REF!</v>
      </c>
      <c r="Q129" s="1066" t="e">
        <f t="shared" si="60"/>
        <v>#REF!</v>
      </c>
    </row>
    <row r="130" spans="1:17" ht="17.25" hidden="1" customHeight="1">
      <c r="A130" s="819" t="s">
        <v>369</v>
      </c>
      <c r="B130" s="955" t="s">
        <v>381</v>
      </c>
      <c r="C130" s="955" t="s">
        <v>470</v>
      </c>
      <c r="D130" s="955">
        <v>45520</v>
      </c>
      <c r="E130" s="758">
        <f t="shared" si="65"/>
        <v>45523</v>
      </c>
      <c r="F130" s="758">
        <f t="shared" si="66"/>
        <v>45529</v>
      </c>
      <c r="G130" s="758">
        <f t="shared" si="67"/>
        <v>45532</v>
      </c>
      <c r="H130" s="758">
        <f t="shared" ref="H130:H133" si="74">D130+14</f>
        <v>45534</v>
      </c>
      <c r="I130" s="758">
        <f t="shared" si="69"/>
        <v>45540</v>
      </c>
      <c r="J130" s="758">
        <f t="shared" si="70"/>
        <v>45541</v>
      </c>
      <c r="K130" s="758">
        <f t="shared" si="71"/>
        <v>45542</v>
      </c>
      <c r="L130" s="758"/>
      <c r="M130" s="758" t="e">
        <f>C130+25</f>
        <v>#VALUE!</v>
      </c>
      <c r="N130" s="758">
        <f>D130+25</f>
        <v>45545</v>
      </c>
      <c r="O130" s="758">
        <f>D130+26</f>
        <v>45546</v>
      </c>
      <c r="P130" s="758" t="e">
        <f t="shared" ref="P130" si="75">P129+7</f>
        <v>#REF!</v>
      </c>
      <c r="Q130" s="1066" t="e">
        <f t="shared" si="60"/>
        <v>#REF!</v>
      </c>
    </row>
    <row r="131" spans="1:17" ht="17.25" hidden="1" customHeight="1">
      <c r="A131" s="819" t="s">
        <v>381</v>
      </c>
      <c r="B131" s="1003" t="s">
        <v>369</v>
      </c>
      <c r="C131" s="955" t="s">
        <v>471</v>
      </c>
      <c r="D131" s="880" t="s">
        <v>391</v>
      </c>
      <c r="E131" s="800" t="e">
        <f t="shared" si="65"/>
        <v>#VALUE!</v>
      </c>
      <c r="F131" s="800" t="e">
        <f t="shared" si="66"/>
        <v>#VALUE!</v>
      </c>
      <c r="G131" s="800" t="e">
        <f t="shared" si="67"/>
        <v>#VALUE!</v>
      </c>
      <c r="H131" s="800" t="e">
        <f t="shared" si="74"/>
        <v>#VALUE!</v>
      </c>
      <c r="I131" s="800" t="e">
        <f t="shared" si="69"/>
        <v>#VALUE!</v>
      </c>
      <c r="J131" s="800" t="e">
        <f t="shared" si="70"/>
        <v>#VALUE!</v>
      </c>
      <c r="K131" s="800" t="e">
        <f t="shared" si="71"/>
        <v>#VALUE!</v>
      </c>
      <c r="L131" s="800"/>
      <c r="M131" s="800" t="e">
        <f>C131+25</f>
        <v>#VALUE!</v>
      </c>
      <c r="N131" s="800" t="e">
        <f>D131+25</f>
        <v>#VALUE!</v>
      </c>
      <c r="O131" s="800" t="e">
        <f>D131+26</f>
        <v>#VALUE!</v>
      </c>
      <c r="P131" s="758" t="e">
        <f t="shared" ref="P131" si="76">P130+7</f>
        <v>#REF!</v>
      </c>
      <c r="Q131" s="1066" t="e">
        <f t="shared" si="60"/>
        <v>#REF!</v>
      </c>
    </row>
    <row r="132" spans="1:17" ht="17.25" hidden="1" customHeight="1">
      <c r="A132" s="819" t="s">
        <v>396</v>
      </c>
      <c r="B132" s="955" t="s">
        <v>396</v>
      </c>
      <c r="C132" s="955" t="s">
        <v>472</v>
      </c>
      <c r="D132" s="955">
        <v>45539</v>
      </c>
      <c r="E132" s="758">
        <f>D132+3</f>
        <v>45542</v>
      </c>
      <c r="F132" s="758">
        <f t="shared" si="66"/>
        <v>45548</v>
      </c>
      <c r="G132" s="758">
        <f t="shared" si="67"/>
        <v>45551</v>
      </c>
      <c r="H132" s="758">
        <f t="shared" si="74"/>
        <v>45553</v>
      </c>
      <c r="I132" s="758">
        <f t="shared" si="69"/>
        <v>45559</v>
      </c>
      <c r="J132" s="758">
        <f t="shared" si="70"/>
        <v>45560</v>
      </c>
      <c r="K132" s="758">
        <f t="shared" si="71"/>
        <v>45561</v>
      </c>
      <c r="L132" s="758"/>
      <c r="M132" s="758" t="e">
        <f>C132+25</f>
        <v>#VALUE!</v>
      </c>
      <c r="N132" s="758">
        <f>D132+25</f>
        <v>45564</v>
      </c>
      <c r="O132" s="758">
        <f>D132+26</f>
        <v>45565</v>
      </c>
      <c r="P132" s="758" t="e">
        <f t="shared" ref="P132" si="77">P131+7</f>
        <v>#REF!</v>
      </c>
      <c r="Q132" s="1066" t="e">
        <f t="shared" si="60"/>
        <v>#REF!</v>
      </c>
    </row>
    <row r="133" spans="1:17" ht="17.25" hidden="1" customHeight="1">
      <c r="A133" s="819" t="s">
        <v>403</v>
      </c>
      <c r="B133" s="955" t="s">
        <v>403</v>
      </c>
      <c r="C133" s="955" t="s">
        <v>473</v>
      </c>
      <c r="D133" s="955">
        <v>45542</v>
      </c>
      <c r="E133" s="758">
        <f t="shared" ref="E133" si="78">D133+3</f>
        <v>45545</v>
      </c>
      <c r="F133" s="758">
        <f t="shared" si="66"/>
        <v>45551</v>
      </c>
      <c r="G133" s="758">
        <f t="shared" si="67"/>
        <v>45554</v>
      </c>
      <c r="H133" s="758">
        <f t="shared" si="74"/>
        <v>45556</v>
      </c>
      <c r="I133" s="758">
        <f t="shared" si="69"/>
        <v>45562</v>
      </c>
      <c r="J133" s="758">
        <f t="shared" si="70"/>
        <v>45563</v>
      </c>
      <c r="K133" s="758">
        <f t="shared" si="71"/>
        <v>45564</v>
      </c>
      <c r="L133" s="758"/>
      <c r="M133" s="758" t="e">
        <f>C133+25</f>
        <v>#VALUE!</v>
      </c>
      <c r="N133" s="758">
        <f>D133+25</f>
        <v>45567</v>
      </c>
      <c r="O133" s="758">
        <f>D133+26</f>
        <v>45568</v>
      </c>
      <c r="P133" s="758" t="e">
        <f t="shared" ref="P133" si="79">P132+7</f>
        <v>#REF!</v>
      </c>
      <c r="Q133" s="1066" t="e">
        <f t="shared" si="60"/>
        <v>#REF!</v>
      </c>
    </row>
    <row r="134" spans="1:17" ht="17.25" hidden="1" customHeight="1">
      <c r="A134" s="819"/>
      <c r="B134" s="955" t="s">
        <v>367</v>
      </c>
      <c r="C134" s="955" t="s">
        <v>474</v>
      </c>
      <c r="D134" s="955">
        <v>45561</v>
      </c>
      <c r="E134" s="1201" t="s">
        <v>391</v>
      </c>
      <c r="F134" s="1202"/>
      <c r="G134" s="1202"/>
      <c r="H134" s="1202"/>
      <c r="I134" s="1202"/>
      <c r="J134" s="1202"/>
      <c r="K134" s="1202"/>
      <c r="L134" s="1074"/>
      <c r="M134" s="758" t="e">
        <f>C134+25</f>
        <v>#VALUE!</v>
      </c>
      <c r="N134" s="758">
        <f>D134+25</f>
        <v>45586</v>
      </c>
      <c r="O134" s="758">
        <f>D134+26</f>
        <v>45587</v>
      </c>
      <c r="P134" s="758" t="e">
        <f t="shared" ref="P134" si="80">P133+7</f>
        <v>#REF!</v>
      </c>
      <c r="Q134" s="1066" t="e">
        <f t="shared" si="60"/>
        <v>#REF!</v>
      </c>
    </row>
    <row r="135" spans="1:17" ht="17.25" hidden="1" customHeight="1">
      <c r="A135" s="819"/>
      <c r="B135" s="955" t="s">
        <v>407</v>
      </c>
      <c r="C135" s="955" t="s">
        <v>475</v>
      </c>
      <c r="D135" s="955">
        <v>45558</v>
      </c>
      <c r="E135" s="758">
        <f t="shared" ref="E135:E141" si="81">D135+3</f>
        <v>45561</v>
      </c>
      <c r="F135" s="758">
        <f t="shared" ref="F135:F141" si="82">D135+9</f>
        <v>45567</v>
      </c>
      <c r="G135" s="758">
        <f t="shared" ref="G135:G141" si="83">D135+12</f>
        <v>45570</v>
      </c>
      <c r="H135" s="758">
        <f t="shared" ref="H135:H141" si="84">D135+14</f>
        <v>45572</v>
      </c>
      <c r="I135" s="758">
        <f t="shared" ref="I135:I148" si="85">D135+20</f>
        <v>45578</v>
      </c>
      <c r="J135" s="758">
        <f t="shared" ref="J135:J148" si="86">D135+21</f>
        <v>45579</v>
      </c>
      <c r="K135" s="758">
        <f t="shared" ref="K135:K148" si="87">D135+22</f>
        <v>45580</v>
      </c>
      <c r="L135" s="758"/>
      <c r="M135" s="758" t="e">
        <f>C135+25</f>
        <v>#VALUE!</v>
      </c>
      <c r="N135" s="758">
        <f>D135+25</f>
        <v>45583</v>
      </c>
      <c r="O135" s="758">
        <f>D135+26</f>
        <v>45584</v>
      </c>
      <c r="P135" s="758" t="e">
        <f t="shared" ref="P135" si="88">P134+7</f>
        <v>#REF!</v>
      </c>
      <c r="Q135" s="1066" t="e">
        <f t="shared" si="60"/>
        <v>#REF!</v>
      </c>
    </row>
    <row r="136" spans="1:17" ht="17.25" hidden="1" customHeight="1">
      <c r="A136" s="819"/>
      <c r="B136" s="955" t="s">
        <v>381</v>
      </c>
      <c r="C136" s="955" t="s">
        <v>476</v>
      </c>
      <c r="D136" s="880" t="s">
        <v>391</v>
      </c>
      <c r="E136" s="800" t="e">
        <f t="shared" si="81"/>
        <v>#VALUE!</v>
      </c>
      <c r="F136" s="800" t="e">
        <f t="shared" si="82"/>
        <v>#VALUE!</v>
      </c>
      <c r="G136" s="800" t="e">
        <f t="shared" si="83"/>
        <v>#VALUE!</v>
      </c>
      <c r="H136" s="800" t="e">
        <f t="shared" si="84"/>
        <v>#VALUE!</v>
      </c>
      <c r="I136" s="800" t="e">
        <f t="shared" si="85"/>
        <v>#VALUE!</v>
      </c>
      <c r="J136" s="800" t="e">
        <f t="shared" si="86"/>
        <v>#VALUE!</v>
      </c>
      <c r="K136" s="800" t="e">
        <f t="shared" si="87"/>
        <v>#VALUE!</v>
      </c>
      <c r="L136" s="800"/>
      <c r="M136" s="800" t="e">
        <f>C136+25</f>
        <v>#VALUE!</v>
      </c>
      <c r="N136" s="800" t="e">
        <f>D136+25</f>
        <v>#VALUE!</v>
      </c>
      <c r="O136" s="800" t="e">
        <f>D136+26</f>
        <v>#VALUE!</v>
      </c>
      <c r="P136" s="758" t="e">
        <f t="shared" ref="P136" si="89">P135+7</f>
        <v>#REF!</v>
      </c>
      <c r="Q136" s="1066" t="e">
        <f t="shared" si="60"/>
        <v>#REF!</v>
      </c>
    </row>
    <row r="137" spans="1:17" ht="17.25" hidden="1" customHeight="1">
      <c r="A137" s="819"/>
      <c r="B137" s="955" t="s">
        <v>396</v>
      </c>
      <c r="C137" s="955" t="s">
        <v>477</v>
      </c>
      <c r="D137" s="955">
        <v>45573</v>
      </c>
      <c r="E137" s="758">
        <f t="shared" si="81"/>
        <v>45576</v>
      </c>
      <c r="F137" s="758">
        <f t="shared" si="82"/>
        <v>45582</v>
      </c>
      <c r="G137" s="758">
        <f t="shared" si="83"/>
        <v>45585</v>
      </c>
      <c r="H137" s="758">
        <f t="shared" si="84"/>
        <v>45587</v>
      </c>
      <c r="I137" s="758">
        <f t="shared" si="85"/>
        <v>45593</v>
      </c>
      <c r="J137" s="758">
        <f t="shared" si="86"/>
        <v>45594</v>
      </c>
      <c r="K137" s="758">
        <f t="shared" si="87"/>
        <v>45595</v>
      </c>
      <c r="L137" s="758"/>
      <c r="M137" s="758" t="e">
        <f>C137+25</f>
        <v>#VALUE!</v>
      </c>
      <c r="N137" s="758">
        <f>D137+25</f>
        <v>45598</v>
      </c>
      <c r="O137" s="758">
        <f>D137+26</f>
        <v>45599</v>
      </c>
      <c r="P137" s="758" t="e">
        <f t="shared" ref="P137" si="90">P136+7</f>
        <v>#REF!</v>
      </c>
      <c r="Q137" s="1066" t="e">
        <f t="shared" si="60"/>
        <v>#REF!</v>
      </c>
    </row>
    <row r="138" spans="1:17" ht="17.25" hidden="1" customHeight="1">
      <c r="A138" s="819" t="s">
        <v>363</v>
      </c>
      <c r="B138" s="1026" t="s">
        <v>415</v>
      </c>
      <c r="C138" s="955" t="s">
        <v>478</v>
      </c>
      <c r="D138" s="800">
        <v>45579</v>
      </c>
      <c r="E138" s="800">
        <f t="shared" si="81"/>
        <v>45582</v>
      </c>
      <c r="F138" s="800">
        <f t="shared" si="82"/>
        <v>45588</v>
      </c>
      <c r="G138" s="800">
        <f t="shared" si="83"/>
        <v>45591</v>
      </c>
      <c r="H138" s="800">
        <f t="shared" si="84"/>
        <v>45593</v>
      </c>
      <c r="I138" s="800">
        <f t="shared" si="85"/>
        <v>45599</v>
      </c>
      <c r="J138" s="800">
        <f t="shared" si="86"/>
        <v>45600</v>
      </c>
      <c r="K138" s="800">
        <f t="shared" si="87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1">P137+7</f>
        <v>#REF!</v>
      </c>
      <c r="Q138" s="1066" t="e">
        <f t="shared" si="60"/>
        <v>#REF!</v>
      </c>
    </row>
    <row r="139" spans="1:17" ht="17.25" hidden="1" customHeight="1">
      <c r="A139" s="819" t="s">
        <v>367</v>
      </c>
      <c r="B139" s="955" t="s">
        <v>367</v>
      </c>
      <c r="C139" s="955" t="s">
        <v>479</v>
      </c>
      <c r="D139" s="955">
        <v>45582</v>
      </c>
      <c r="E139" s="758">
        <f t="shared" si="81"/>
        <v>45585</v>
      </c>
      <c r="F139" s="758">
        <f t="shared" si="82"/>
        <v>45591</v>
      </c>
      <c r="G139" s="758">
        <f t="shared" si="83"/>
        <v>45594</v>
      </c>
      <c r="H139" s="758">
        <f t="shared" si="84"/>
        <v>45596</v>
      </c>
      <c r="I139" s="758">
        <f t="shared" si="85"/>
        <v>45602</v>
      </c>
      <c r="J139" s="758">
        <f t="shared" si="86"/>
        <v>45603</v>
      </c>
      <c r="K139" s="758">
        <f t="shared" si="87"/>
        <v>45604</v>
      </c>
      <c r="L139" s="1077"/>
      <c r="M139" s="758" t="e">
        <f>C139+25</f>
        <v>#VALUE!</v>
      </c>
      <c r="N139" s="758">
        <f>D139+25</f>
        <v>45607</v>
      </c>
      <c r="O139" s="758">
        <f>D139+26</f>
        <v>45608</v>
      </c>
      <c r="P139" s="758" t="e">
        <f t="shared" ref="P139" si="92">P138+7</f>
        <v>#REF!</v>
      </c>
      <c r="Q139" s="1066" t="e">
        <f t="shared" si="60"/>
        <v>#REF!</v>
      </c>
    </row>
    <row r="140" spans="1:17" ht="17.25" hidden="1" customHeight="1">
      <c r="A140" s="819"/>
      <c r="B140" s="955" t="s">
        <v>419</v>
      </c>
      <c r="C140" s="955" t="s">
        <v>480</v>
      </c>
      <c r="D140" s="955">
        <v>45593</v>
      </c>
      <c r="E140" s="758">
        <f t="shared" si="81"/>
        <v>45596</v>
      </c>
      <c r="F140" s="758">
        <f t="shared" si="82"/>
        <v>45602</v>
      </c>
      <c r="G140" s="758">
        <f t="shared" si="83"/>
        <v>45605</v>
      </c>
      <c r="H140" s="758">
        <f t="shared" si="84"/>
        <v>45607</v>
      </c>
      <c r="I140" s="758">
        <f t="shared" si="85"/>
        <v>45613</v>
      </c>
      <c r="J140" s="758">
        <f t="shared" si="86"/>
        <v>45614</v>
      </c>
      <c r="K140" s="758">
        <f t="shared" si="87"/>
        <v>45615</v>
      </c>
      <c r="L140" s="1078"/>
      <c r="M140" s="758" t="e">
        <f>C140+25</f>
        <v>#VALUE!</v>
      </c>
      <c r="N140" s="758">
        <f>D140+25</f>
        <v>45618</v>
      </c>
      <c r="O140" s="758">
        <f>D140+26</f>
        <v>45619</v>
      </c>
      <c r="P140" s="758" t="e">
        <f t="shared" ref="P140" si="93">P139+7</f>
        <v>#REF!</v>
      </c>
      <c r="Q140" s="1066" t="e">
        <f t="shared" si="60"/>
        <v>#REF!</v>
      </c>
    </row>
    <row r="141" spans="1:17" ht="17.25" hidden="1" customHeight="1">
      <c r="A141" s="819" t="s">
        <v>407</v>
      </c>
      <c r="B141" s="955" t="s">
        <v>369</v>
      </c>
      <c r="C141" s="955" t="s">
        <v>481</v>
      </c>
      <c r="D141" s="955">
        <v>45598</v>
      </c>
      <c r="E141" s="758">
        <f t="shared" si="81"/>
        <v>45601</v>
      </c>
      <c r="F141" s="758">
        <f t="shared" si="82"/>
        <v>45607</v>
      </c>
      <c r="G141" s="758">
        <f t="shared" si="83"/>
        <v>45610</v>
      </c>
      <c r="H141" s="758">
        <f t="shared" si="84"/>
        <v>45612</v>
      </c>
      <c r="I141" s="758">
        <f t="shared" si="85"/>
        <v>45618</v>
      </c>
      <c r="J141" s="758">
        <f t="shared" si="86"/>
        <v>45619</v>
      </c>
      <c r="K141" s="758">
        <f t="shared" si="87"/>
        <v>45620</v>
      </c>
      <c r="L141" s="1078"/>
      <c r="M141" s="758" t="e">
        <f>C141+25</f>
        <v>#VALUE!</v>
      </c>
      <c r="N141" s="758">
        <f>D141+25</f>
        <v>45623</v>
      </c>
      <c r="O141" s="758">
        <f>D141+26</f>
        <v>45624</v>
      </c>
      <c r="P141" s="758" t="e">
        <f t="shared" ref="P141" si="94">P140+7</f>
        <v>#REF!</v>
      </c>
      <c r="Q141" s="1066" t="e">
        <f t="shared" si="60"/>
        <v>#REF!</v>
      </c>
    </row>
    <row r="142" spans="1:17" ht="17.25" hidden="1" customHeight="1">
      <c r="A142" s="819" t="s">
        <v>369</v>
      </c>
      <c r="B142" s="955" t="s">
        <v>407</v>
      </c>
      <c r="C142" s="955" t="s">
        <v>482</v>
      </c>
      <c r="D142" s="955">
        <v>45610</v>
      </c>
      <c r="E142" s="880" t="s">
        <v>391</v>
      </c>
      <c r="F142" s="880" t="s">
        <v>391</v>
      </c>
      <c r="G142" s="880" t="s">
        <v>391</v>
      </c>
      <c r="H142" s="880" t="s">
        <v>391</v>
      </c>
      <c r="I142" s="758">
        <f t="shared" si="85"/>
        <v>45630</v>
      </c>
      <c r="J142" s="758">
        <f t="shared" si="86"/>
        <v>45631</v>
      </c>
      <c r="K142" s="758">
        <f t="shared" si="87"/>
        <v>45632</v>
      </c>
      <c r="L142" s="1081"/>
      <c r="M142" s="758" t="e">
        <f>C142+25</f>
        <v>#VALUE!</v>
      </c>
      <c r="N142" s="758">
        <f>D142+25</f>
        <v>45635</v>
      </c>
      <c r="O142" s="758">
        <f>D142+26</f>
        <v>45636</v>
      </c>
      <c r="P142" s="758" t="e">
        <f t="shared" ref="P142" si="95">P141+7</f>
        <v>#REF!</v>
      </c>
      <c r="Q142" s="1066" t="e">
        <f t="shared" si="60"/>
        <v>#REF!</v>
      </c>
    </row>
    <row r="143" spans="1:17" ht="17.25" hidden="1" customHeight="1">
      <c r="A143" s="819" t="s">
        <v>396</v>
      </c>
      <c r="B143" s="955" t="s">
        <v>363</v>
      </c>
      <c r="C143" s="955" t="s">
        <v>483</v>
      </c>
      <c r="D143" s="955">
        <v>45611</v>
      </c>
      <c r="E143" s="758">
        <f t="shared" ref="E143" si="96">D143+3</f>
        <v>45614</v>
      </c>
      <c r="F143" s="758">
        <f t="shared" ref="F143" si="97">D143+9</f>
        <v>45620</v>
      </c>
      <c r="G143" s="758">
        <f t="shared" ref="G143:G148" si="98">D143+12</f>
        <v>45623</v>
      </c>
      <c r="H143" s="758">
        <f t="shared" ref="H143:H148" si="99">D143+14</f>
        <v>45625</v>
      </c>
      <c r="I143" s="758">
        <f t="shared" si="85"/>
        <v>45631</v>
      </c>
      <c r="J143" s="758">
        <f t="shared" si="86"/>
        <v>45632</v>
      </c>
      <c r="K143" s="758">
        <f t="shared" si="87"/>
        <v>45633</v>
      </c>
      <c r="L143" s="1044"/>
      <c r="M143" s="758" t="e">
        <f>C143+25</f>
        <v>#VALUE!</v>
      </c>
      <c r="N143" s="758">
        <f>D143+25</f>
        <v>45636</v>
      </c>
      <c r="O143" s="758">
        <f>D143+26</f>
        <v>45637</v>
      </c>
      <c r="P143" s="758" t="e">
        <f t="shared" ref="P143" si="100">P142+7</f>
        <v>#REF!</v>
      </c>
      <c r="Q143" s="1066" t="e">
        <f t="shared" si="60"/>
        <v>#REF!</v>
      </c>
    </row>
    <row r="144" spans="1:17" ht="20.100000000000001" hidden="1" customHeight="1">
      <c r="A144" s="819" t="s">
        <v>427</v>
      </c>
      <c r="B144" s="955" t="s">
        <v>428</v>
      </c>
      <c r="C144" s="955" t="s">
        <v>484</v>
      </c>
      <c r="D144" s="955">
        <v>45625</v>
      </c>
      <c r="E144" s="880" t="s">
        <v>391</v>
      </c>
      <c r="F144" s="880" t="s">
        <v>391</v>
      </c>
      <c r="G144" s="758">
        <f t="shared" si="98"/>
        <v>45637</v>
      </c>
      <c r="H144" s="758">
        <f t="shared" si="99"/>
        <v>45639</v>
      </c>
      <c r="I144" s="758">
        <f t="shared" si="85"/>
        <v>45645</v>
      </c>
      <c r="J144" s="758">
        <f t="shared" si="86"/>
        <v>45646</v>
      </c>
      <c r="K144" s="758">
        <f t="shared" si="87"/>
        <v>45647</v>
      </c>
      <c r="L144" s="758"/>
      <c r="M144" s="758" t="e">
        <f>C144+25</f>
        <v>#VALUE!</v>
      </c>
      <c r="N144" s="758">
        <f>D144+25</f>
        <v>45650</v>
      </c>
      <c r="O144" s="758">
        <f>D144+26</f>
        <v>45651</v>
      </c>
      <c r="P144" s="758" t="e">
        <f t="shared" ref="P144" si="101">P143+7</f>
        <v>#REF!</v>
      </c>
      <c r="Q144" s="1066" t="e">
        <f t="shared" si="60"/>
        <v>#REF!</v>
      </c>
    </row>
    <row r="145" spans="1:15" ht="20.100000000000001" hidden="1" customHeight="1">
      <c r="A145" s="819" t="s">
        <v>419</v>
      </c>
      <c r="B145" s="955" t="s">
        <v>367</v>
      </c>
      <c r="C145" s="955" t="s">
        <v>485</v>
      </c>
      <c r="D145" s="955">
        <v>45628</v>
      </c>
      <c r="E145" s="758">
        <f t="shared" ref="E145" si="102">D145+3</f>
        <v>45631</v>
      </c>
      <c r="F145" s="758">
        <f t="shared" ref="F145" si="103">D145+9</f>
        <v>45637</v>
      </c>
      <c r="G145" s="758">
        <f t="shared" si="98"/>
        <v>45640</v>
      </c>
      <c r="H145" s="758">
        <f t="shared" si="99"/>
        <v>45642</v>
      </c>
      <c r="I145" s="758">
        <f t="shared" si="85"/>
        <v>45648</v>
      </c>
      <c r="J145" s="758">
        <f t="shared" si="86"/>
        <v>45649</v>
      </c>
      <c r="K145" s="758">
        <f t="shared" si="87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04">WEEKNUM(N145)</f>
        <v>#REF!</v>
      </c>
    </row>
    <row r="146" spans="1:15" ht="20.100000000000001" hidden="1" customHeight="1">
      <c r="A146" s="819"/>
      <c r="B146" s="955" t="s">
        <v>419</v>
      </c>
      <c r="C146" s="955" t="s">
        <v>486</v>
      </c>
      <c r="D146" s="955">
        <v>45637</v>
      </c>
      <c r="E146" s="880" t="s">
        <v>391</v>
      </c>
      <c r="F146" s="880" t="s">
        <v>391</v>
      </c>
      <c r="G146" s="758">
        <f t="shared" si="98"/>
        <v>45649</v>
      </c>
      <c r="H146" s="758">
        <f t="shared" si="99"/>
        <v>45651</v>
      </c>
      <c r="I146" s="758">
        <f t="shared" si="85"/>
        <v>45657</v>
      </c>
      <c r="J146" s="758">
        <f t="shared" si="86"/>
        <v>45658</v>
      </c>
      <c r="K146" s="758">
        <f t="shared" si="87"/>
        <v>45659</v>
      </c>
      <c r="L146" s="331"/>
      <c r="M146" s="758">
        <f t="shared" ref="M146:N146" si="105">M145+7</f>
        <v>45665</v>
      </c>
      <c r="N146" s="758" t="e">
        <f t="shared" si="105"/>
        <v>#REF!</v>
      </c>
      <c r="O146" s="1066" t="e">
        <f t="shared" si="104"/>
        <v>#REF!</v>
      </c>
    </row>
    <row r="147" spans="1:15" ht="20.100000000000001" hidden="1" customHeight="1">
      <c r="A147" s="819" t="s">
        <v>369</v>
      </c>
      <c r="B147" s="955" t="s">
        <v>407</v>
      </c>
      <c r="C147" s="955" t="s">
        <v>487</v>
      </c>
      <c r="D147" s="955">
        <v>45642</v>
      </c>
      <c r="E147" s="758">
        <f t="shared" ref="E147:E148" si="106">D147+3</f>
        <v>45645</v>
      </c>
      <c r="F147" s="758">
        <f t="shared" ref="F147:F148" si="107">D147+9</f>
        <v>45651</v>
      </c>
      <c r="G147" s="758">
        <f t="shared" si="98"/>
        <v>45654</v>
      </c>
      <c r="H147" s="758">
        <f t="shared" si="99"/>
        <v>45656</v>
      </c>
      <c r="I147" s="758">
        <f t="shared" si="85"/>
        <v>45662</v>
      </c>
      <c r="J147" s="758">
        <f t="shared" si="86"/>
        <v>45663</v>
      </c>
      <c r="K147" s="758">
        <f t="shared" si="87"/>
        <v>45664</v>
      </c>
      <c r="L147" s="331"/>
      <c r="M147" s="758">
        <f t="shared" ref="M147:N147" si="108">M146+7</f>
        <v>45672</v>
      </c>
      <c r="N147" s="758" t="e">
        <f t="shared" si="108"/>
        <v>#REF!</v>
      </c>
      <c r="O147" s="1066" t="e">
        <f t="shared" si="104"/>
        <v>#REF!</v>
      </c>
    </row>
    <row r="148" spans="1:15" ht="20.100000000000001" hidden="1" customHeight="1">
      <c r="A148" s="819" t="s">
        <v>407</v>
      </c>
      <c r="B148" s="955" t="s">
        <v>369</v>
      </c>
      <c r="C148" s="955" t="s">
        <v>488</v>
      </c>
      <c r="D148" s="955">
        <v>45649</v>
      </c>
      <c r="E148" s="758">
        <f t="shared" si="106"/>
        <v>45652</v>
      </c>
      <c r="F148" s="758">
        <f t="shared" si="107"/>
        <v>45658</v>
      </c>
      <c r="G148" s="758">
        <f t="shared" si="98"/>
        <v>45661</v>
      </c>
      <c r="H148" s="758">
        <f t="shared" si="99"/>
        <v>45663</v>
      </c>
      <c r="I148" s="758">
        <f t="shared" si="85"/>
        <v>45669</v>
      </c>
      <c r="J148" s="758">
        <f t="shared" si="86"/>
        <v>45670</v>
      </c>
      <c r="K148" s="758">
        <f t="shared" si="87"/>
        <v>45671</v>
      </c>
      <c r="L148" s="331"/>
      <c r="M148" s="758">
        <f t="shared" ref="M148:N148" si="109">M147+7</f>
        <v>45679</v>
      </c>
      <c r="N148" s="758" t="e">
        <f t="shared" si="109"/>
        <v>#REF!</v>
      </c>
      <c r="O148" s="1066" t="e">
        <f t="shared" si="104"/>
        <v>#REF!</v>
      </c>
    </row>
    <row r="149" spans="1:15" ht="27.75" hidden="1" customHeight="1">
      <c r="A149" s="819"/>
      <c r="B149" s="955" t="s">
        <v>369</v>
      </c>
      <c r="C149" s="955" t="s">
        <v>489</v>
      </c>
      <c r="D149" s="1079" t="s">
        <v>490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04"/>
        <v>4</v>
      </c>
    </row>
    <row r="150" spans="1:15" ht="20.100000000000001" hidden="1" customHeight="1">
      <c r="A150" s="819" t="s">
        <v>428</v>
      </c>
      <c r="B150" s="1026" t="s">
        <v>415</v>
      </c>
      <c r="C150" s="955" t="s">
        <v>491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0">M149+7</f>
        <v>45323</v>
      </c>
      <c r="N150" s="758">
        <f t="shared" si="110"/>
        <v>45323</v>
      </c>
      <c r="O150" s="1066">
        <f t="shared" si="104"/>
        <v>5</v>
      </c>
    </row>
    <row r="151" spans="1:15" ht="26.45" hidden="1">
      <c r="A151" s="819"/>
      <c r="B151" s="955" t="s">
        <v>367</v>
      </c>
      <c r="C151" s="955" t="s">
        <v>492</v>
      </c>
      <c r="D151" s="1079" t="s">
        <v>493</v>
      </c>
      <c r="E151" s="758">
        <v>45700</v>
      </c>
      <c r="F151" s="758">
        <f t="shared" ref="F151" si="111">E151+6</f>
        <v>45706</v>
      </c>
      <c r="G151" s="758">
        <f t="shared" ref="G151" si="112">F151+2</f>
        <v>45708</v>
      </c>
      <c r="H151" s="758">
        <f t="shared" ref="H151" si="113">G151+3</f>
        <v>45711</v>
      </c>
      <c r="I151" s="758">
        <f t="shared" ref="I151" si="114">H151+5</f>
        <v>45716</v>
      </c>
      <c r="J151" s="758">
        <f t="shared" ref="J151" si="115">I151+1</f>
        <v>45717</v>
      </c>
      <c r="K151" s="758">
        <f t="shared" ref="K151" si="116">J151+1</f>
        <v>45718</v>
      </c>
      <c r="L151" s="331"/>
      <c r="M151" s="758">
        <f t="shared" ref="M151:N151" si="117">M150+7</f>
        <v>45330</v>
      </c>
      <c r="N151" s="758">
        <f t="shared" si="117"/>
        <v>45330</v>
      </c>
      <c r="O151" s="1066">
        <f t="shared" si="104"/>
        <v>6</v>
      </c>
    </row>
    <row r="152" spans="1:15" ht="20.100000000000001" hidden="1" customHeight="1">
      <c r="A152" s="819" t="s">
        <v>428</v>
      </c>
      <c r="B152" s="955" t="s">
        <v>363</v>
      </c>
      <c r="C152" s="955" t="s">
        <v>494</v>
      </c>
      <c r="D152" s="955">
        <v>45704</v>
      </c>
      <c r="E152" s="880" t="s">
        <v>391</v>
      </c>
      <c r="F152" s="880" t="s">
        <v>391</v>
      </c>
      <c r="G152" s="880" t="s">
        <v>391</v>
      </c>
      <c r="H152" s="880" t="s">
        <v>391</v>
      </c>
      <c r="I152" s="880" t="s">
        <v>391</v>
      </c>
      <c r="J152" s="880" t="s">
        <v>391</v>
      </c>
      <c r="K152" s="880" t="s">
        <v>391</v>
      </c>
      <c r="L152" s="331"/>
      <c r="M152" s="758">
        <f t="shared" ref="M152:N152" si="118">M151+7</f>
        <v>45337</v>
      </c>
      <c r="N152" s="758">
        <f t="shared" si="118"/>
        <v>45337</v>
      </c>
      <c r="O152" s="1066">
        <f t="shared" si="104"/>
        <v>7</v>
      </c>
    </row>
    <row r="153" spans="1:15" ht="20.100000000000001" hidden="1" customHeight="1">
      <c r="A153" s="819" t="s">
        <v>369</v>
      </c>
      <c r="B153" s="955" t="s">
        <v>419</v>
      </c>
      <c r="C153" s="955" t="s">
        <v>497</v>
      </c>
      <c r="D153" s="955">
        <v>45715</v>
      </c>
      <c r="E153" s="880" t="s">
        <v>391</v>
      </c>
      <c r="F153" s="880" t="s">
        <v>391</v>
      </c>
      <c r="G153" s="758">
        <v>45725</v>
      </c>
      <c r="H153" s="758">
        <v>45731</v>
      </c>
      <c r="I153" s="758">
        <f t="shared" ref="I153:I161" si="119">H153+5</f>
        <v>45736</v>
      </c>
      <c r="J153" s="758">
        <f t="shared" ref="J153:J161" si="120">I153+1</f>
        <v>45737</v>
      </c>
      <c r="K153" s="758">
        <f t="shared" ref="K153:K161" si="121">J153+1</f>
        <v>45738</v>
      </c>
      <c r="L153" s="331"/>
      <c r="M153" s="758">
        <v>45708</v>
      </c>
      <c r="N153" s="758">
        <v>45708</v>
      </c>
      <c r="O153" s="1066">
        <f t="shared" si="104"/>
        <v>8</v>
      </c>
    </row>
    <row r="154" spans="1:15" ht="20.100000000000001" hidden="1" customHeight="1">
      <c r="A154" s="819" t="s">
        <v>498</v>
      </c>
      <c r="B154" s="955" t="s">
        <v>363</v>
      </c>
      <c r="C154" s="955" t="s">
        <v>499</v>
      </c>
      <c r="D154" s="955">
        <v>45718</v>
      </c>
      <c r="E154" s="758">
        <f t="shared" ref="E154:E161" si="122">D154+4</f>
        <v>45722</v>
      </c>
      <c r="F154" s="758">
        <f t="shared" ref="F154:F161" si="123">E154+6</f>
        <v>45728</v>
      </c>
      <c r="G154" s="758">
        <f t="shared" ref="G154:G161" si="124">F154+2</f>
        <v>45730</v>
      </c>
      <c r="H154" s="758">
        <f t="shared" ref="H154:H161" si="125">G154+3</f>
        <v>45733</v>
      </c>
      <c r="I154" s="758">
        <f t="shared" si="119"/>
        <v>45738</v>
      </c>
      <c r="J154" s="758">
        <f t="shared" si="120"/>
        <v>45739</v>
      </c>
      <c r="K154" s="758">
        <f t="shared" si="121"/>
        <v>45740</v>
      </c>
      <c r="L154" s="331"/>
      <c r="M154" s="758">
        <f t="shared" ref="M154:N196" si="126">M153+7</f>
        <v>45715</v>
      </c>
      <c r="N154" s="758">
        <f t="shared" si="126"/>
        <v>45715</v>
      </c>
      <c r="O154" s="1066">
        <f t="shared" si="104"/>
        <v>9</v>
      </c>
    </row>
    <row r="155" spans="1:15" ht="20.100000000000001" hidden="1" customHeight="1">
      <c r="A155" s="819"/>
      <c r="B155" s="955" t="s">
        <v>369</v>
      </c>
      <c r="C155" s="955" t="s">
        <v>500</v>
      </c>
      <c r="D155" s="955">
        <v>45724</v>
      </c>
      <c r="E155" s="758">
        <f t="shared" si="122"/>
        <v>45728</v>
      </c>
      <c r="F155" s="758">
        <f t="shared" si="123"/>
        <v>45734</v>
      </c>
      <c r="G155" s="758">
        <f t="shared" si="124"/>
        <v>45736</v>
      </c>
      <c r="H155" s="758">
        <f t="shared" si="125"/>
        <v>45739</v>
      </c>
      <c r="I155" s="758">
        <f t="shared" si="119"/>
        <v>45744</v>
      </c>
      <c r="J155" s="758">
        <f t="shared" si="120"/>
        <v>45745</v>
      </c>
      <c r="K155" s="758">
        <f t="shared" si="121"/>
        <v>45746</v>
      </c>
      <c r="L155" s="331"/>
      <c r="M155" s="758">
        <f t="shared" si="126"/>
        <v>45722</v>
      </c>
      <c r="N155" s="758">
        <f t="shared" si="126"/>
        <v>45722</v>
      </c>
      <c r="O155" s="1066">
        <f t="shared" si="104"/>
        <v>10</v>
      </c>
    </row>
    <row r="156" spans="1:15" ht="20.100000000000001" hidden="1" customHeight="1">
      <c r="A156" s="819" t="s">
        <v>428</v>
      </c>
      <c r="B156" s="955" t="s">
        <v>367</v>
      </c>
      <c r="C156" s="955" t="s">
        <v>501</v>
      </c>
      <c r="D156" s="955">
        <v>45736</v>
      </c>
      <c r="E156" s="758">
        <f t="shared" si="122"/>
        <v>45740</v>
      </c>
      <c r="F156" s="758">
        <f t="shared" si="123"/>
        <v>45746</v>
      </c>
      <c r="G156" s="758">
        <f t="shared" si="124"/>
        <v>45748</v>
      </c>
      <c r="H156" s="758">
        <f t="shared" si="125"/>
        <v>45751</v>
      </c>
      <c r="I156" s="758">
        <f t="shared" si="119"/>
        <v>45756</v>
      </c>
      <c r="J156" s="758">
        <f t="shared" si="120"/>
        <v>45757</v>
      </c>
      <c r="K156" s="758">
        <f t="shared" si="121"/>
        <v>45758</v>
      </c>
      <c r="L156" s="331"/>
      <c r="M156" s="758">
        <v>45736</v>
      </c>
      <c r="N156" s="758">
        <v>45736</v>
      </c>
      <c r="O156" s="1066">
        <f t="shared" si="104"/>
        <v>12</v>
      </c>
    </row>
    <row r="157" spans="1:15" ht="20.100000000000001" hidden="1" customHeight="1">
      <c r="A157" s="819" t="s">
        <v>502</v>
      </c>
      <c r="B157" s="955" t="s">
        <v>419</v>
      </c>
      <c r="C157" s="955" t="s">
        <v>503</v>
      </c>
      <c r="D157" s="955">
        <v>45744</v>
      </c>
      <c r="E157" s="758">
        <f t="shared" si="122"/>
        <v>45748</v>
      </c>
      <c r="F157" s="758">
        <f t="shared" si="123"/>
        <v>45754</v>
      </c>
      <c r="G157" s="758">
        <f t="shared" si="124"/>
        <v>45756</v>
      </c>
      <c r="H157" s="758">
        <f t="shared" si="125"/>
        <v>45759</v>
      </c>
      <c r="I157" s="758">
        <f t="shared" si="119"/>
        <v>45764</v>
      </c>
      <c r="J157" s="758">
        <f t="shared" si="120"/>
        <v>45765</v>
      </c>
      <c r="K157" s="758">
        <f t="shared" si="121"/>
        <v>45766</v>
      </c>
      <c r="L157" s="331"/>
      <c r="M157" s="758">
        <f t="shared" si="126"/>
        <v>45743</v>
      </c>
      <c r="N157" s="758">
        <f t="shared" si="126"/>
        <v>45743</v>
      </c>
      <c r="O157" s="1066">
        <f t="shared" si="104"/>
        <v>13</v>
      </c>
    </row>
    <row r="158" spans="1:15" ht="20.100000000000001" hidden="1" customHeight="1">
      <c r="A158" s="819"/>
      <c r="B158" s="955" t="s">
        <v>428</v>
      </c>
      <c r="C158" s="955" t="s">
        <v>504</v>
      </c>
      <c r="D158" s="955">
        <v>45752</v>
      </c>
      <c r="E158" s="758">
        <f t="shared" si="122"/>
        <v>45756</v>
      </c>
      <c r="F158" s="758">
        <f t="shared" si="123"/>
        <v>45762</v>
      </c>
      <c r="G158" s="758">
        <f t="shared" si="124"/>
        <v>45764</v>
      </c>
      <c r="H158" s="758">
        <f t="shared" si="125"/>
        <v>45767</v>
      </c>
      <c r="I158" s="758">
        <f t="shared" si="119"/>
        <v>45772</v>
      </c>
      <c r="J158" s="758">
        <f t="shared" si="120"/>
        <v>45773</v>
      </c>
      <c r="K158" s="758">
        <f t="shared" si="121"/>
        <v>45774</v>
      </c>
      <c r="L158" s="331"/>
      <c r="M158" s="758">
        <f t="shared" si="126"/>
        <v>45750</v>
      </c>
      <c r="N158" s="758">
        <f t="shared" si="126"/>
        <v>45750</v>
      </c>
      <c r="O158" s="1066">
        <f t="shared" si="104"/>
        <v>14</v>
      </c>
    </row>
    <row r="159" spans="1:15" ht="20.100000000000001" hidden="1" customHeight="1">
      <c r="A159" s="819"/>
      <c r="B159" s="955" t="s">
        <v>363</v>
      </c>
      <c r="C159" s="955" t="s">
        <v>505</v>
      </c>
      <c r="D159" s="955">
        <v>45760</v>
      </c>
      <c r="E159" s="758">
        <f t="shared" si="122"/>
        <v>45764</v>
      </c>
      <c r="F159" s="758">
        <f t="shared" si="123"/>
        <v>45770</v>
      </c>
      <c r="G159" s="758">
        <f t="shared" si="124"/>
        <v>45772</v>
      </c>
      <c r="H159" s="758">
        <f t="shared" si="125"/>
        <v>45775</v>
      </c>
      <c r="I159" s="758">
        <f t="shared" si="119"/>
        <v>45780</v>
      </c>
      <c r="J159" s="758">
        <f t="shared" si="120"/>
        <v>45781</v>
      </c>
      <c r="K159" s="758">
        <f t="shared" si="121"/>
        <v>45782</v>
      </c>
      <c r="L159" s="331"/>
      <c r="M159" s="758">
        <f t="shared" si="126"/>
        <v>45757</v>
      </c>
      <c r="N159" s="758">
        <f t="shared" si="126"/>
        <v>45757</v>
      </c>
      <c r="O159" s="1066">
        <f t="shared" si="104"/>
        <v>15</v>
      </c>
    </row>
    <row r="160" spans="1:15" ht="20.100000000000001" hidden="1" customHeight="1">
      <c r="A160" s="819"/>
      <c r="B160" s="955" t="s">
        <v>369</v>
      </c>
      <c r="C160" s="955" t="s">
        <v>506</v>
      </c>
      <c r="D160" s="955">
        <v>45764</v>
      </c>
      <c r="E160" s="758">
        <f t="shared" si="122"/>
        <v>45768</v>
      </c>
      <c r="F160" s="758">
        <f t="shared" si="123"/>
        <v>45774</v>
      </c>
      <c r="G160" s="758">
        <f t="shared" si="124"/>
        <v>45776</v>
      </c>
      <c r="H160" s="758">
        <f t="shared" si="125"/>
        <v>45779</v>
      </c>
      <c r="I160" s="758">
        <f t="shared" si="119"/>
        <v>45784</v>
      </c>
      <c r="J160" s="758">
        <f t="shared" si="120"/>
        <v>45785</v>
      </c>
      <c r="K160" s="758">
        <f t="shared" si="121"/>
        <v>45786</v>
      </c>
      <c r="L160" s="331"/>
      <c r="M160" s="758">
        <f t="shared" si="126"/>
        <v>45764</v>
      </c>
      <c r="N160" s="758">
        <f t="shared" si="126"/>
        <v>45764</v>
      </c>
      <c r="O160" s="1066">
        <f t="shared" si="104"/>
        <v>16</v>
      </c>
    </row>
    <row r="161" spans="1:15" ht="20.100000000000001" hidden="1" customHeight="1">
      <c r="A161" s="819"/>
      <c r="B161" s="955" t="s">
        <v>367</v>
      </c>
      <c r="C161" s="955" t="s">
        <v>507</v>
      </c>
      <c r="D161" s="955">
        <v>45771</v>
      </c>
      <c r="E161" s="758">
        <f t="shared" si="122"/>
        <v>45775</v>
      </c>
      <c r="F161" s="758">
        <f t="shared" si="123"/>
        <v>45781</v>
      </c>
      <c r="G161" s="758">
        <f t="shared" si="124"/>
        <v>45783</v>
      </c>
      <c r="H161" s="758">
        <f t="shared" si="125"/>
        <v>45786</v>
      </c>
      <c r="I161" s="758">
        <f t="shared" si="119"/>
        <v>45791</v>
      </c>
      <c r="J161" s="758">
        <f t="shared" si="120"/>
        <v>45792</v>
      </c>
      <c r="K161" s="758">
        <f t="shared" si="121"/>
        <v>45793</v>
      </c>
      <c r="L161" s="331"/>
      <c r="M161" s="758">
        <f t="shared" si="126"/>
        <v>45771</v>
      </c>
      <c r="N161" s="758">
        <f t="shared" si="126"/>
        <v>45771</v>
      </c>
      <c r="O161" s="1066">
        <f t="shared" si="104"/>
        <v>17</v>
      </c>
    </row>
    <row r="162" spans="1:15" ht="20.100000000000001" hidden="1" customHeight="1">
      <c r="A162" s="819"/>
      <c r="B162" s="955" t="s">
        <v>419</v>
      </c>
      <c r="C162" s="955" t="s">
        <v>508</v>
      </c>
      <c r="D162" s="955">
        <v>45779</v>
      </c>
      <c r="E162" s="758">
        <f t="shared" ref="E162:E166" si="127">D162+4</f>
        <v>45783</v>
      </c>
      <c r="F162" s="758">
        <f t="shared" ref="F162:F166" si="128">E162+6</f>
        <v>45789</v>
      </c>
      <c r="G162" s="758">
        <f t="shared" ref="G162:G166" si="129">F162+2</f>
        <v>45791</v>
      </c>
      <c r="H162" s="758">
        <f t="shared" ref="H162:H166" si="130">G162+3</f>
        <v>45794</v>
      </c>
      <c r="I162" s="758">
        <f t="shared" ref="I162:I166" si="131">H162+5</f>
        <v>45799</v>
      </c>
      <c r="J162" s="758">
        <f t="shared" ref="J162:J166" si="132">I162+1</f>
        <v>45800</v>
      </c>
      <c r="K162" s="758">
        <f t="shared" ref="K162:K166" si="133">J162+1</f>
        <v>45801</v>
      </c>
      <c r="L162" s="331"/>
      <c r="M162" s="758">
        <f t="shared" si="126"/>
        <v>45778</v>
      </c>
      <c r="N162" s="758">
        <f t="shared" si="126"/>
        <v>45778</v>
      </c>
      <c r="O162" s="1066">
        <f t="shared" ref="O162:O166" si="134">WEEKNUM(N162)</f>
        <v>18</v>
      </c>
    </row>
    <row r="163" spans="1:15" ht="20.100000000000001" hidden="1" customHeight="1">
      <c r="A163" s="819"/>
      <c r="B163" s="955" t="s">
        <v>428</v>
      </c>
      <c r="C163" s="955" t="s">
        <v>509</v>
      </c>
      <c r="D163" s="955">
        <v>45786</v>
      </c>
      <c r="E163" s="758">
        <f t="shared" si="127"/>
        <v>45790</v>
      </c>
      <c r="F163" s="758">
        <f t="shared" si="128"/>
        <v>45796</v>
      </c>
      <c r="G163" s="758">
        <f t="shared" si="129"/>
        <v>45798</v>
      </c>
      <c r="H163" s="758">
        <f t="shared" si="130"/>
        <v>45801</v>
      </c>
      <c r="I163" s="758">
        <f t="shared" si="131"/>
        <v>45806</v>
      </c>
      <c r="J163" s="758">
        <f t="shared" si="132"/>
        <v>45807</v>
      </c>
      <c r="K163" s="758">
        <f t="shared" si="133"/>
        <v>45808</v>
      </c>
      <c r="L163" s="331"/>
      <c r="M163" s="758">
        <f t="shared" si="126"/>
        <v>45785</v>
      </c>
      <c r="N163" s="758">
        <f t="shared" si="126"/>
        <v>45785</v>
      </c>
      <c r="O163" s="1066">
        <f t="shared" si="134"/>
        <v>19</v>
      </c>
    </row>
    <row r="164" spans="1:15" ht="20.100000000000001" hidden="1" customHeight="1">
      <c r="A164" s="819"/>
      <c r="B164" s="955" t="s">
        <v>363</v>
      </c>
      <c r="C164" s="955" t="s">
        <v>510</v>
      </c>
      <c r="D164" s="955">
        <v>45794</v>
      </c>
      <c r="E164" s="758">
        <f t="shared" si="127"/>
        <v>45798</v>
      </c>
      <c r="F164" s="758">
        <f t="shared" si="128"/>
        <v>45804</v>
      </c>
      <c r="G164" s="758">
        <f t="shared" si="129"/>
        <v>45806</v>
      </c>
      <c r="H164" s="758">
        <f t="shared" si="130"/>
        <v>45809</v>
      </c>
      <c r="I164" s="758">
        <f t="shared" si="131"/>
        <v>45814</v>
      </c>
      <c r="J164" s="758">
        <f t="shared" si="132"/>
        <v>45815</v>
      </c>
      <c r="K164" s="758">
        <f t="shared" si="133"/>
        <v>45816</v>
      </c>
      <c r="L164" s="331"/>
      <c r="M164" s="758">
        <f t="shared" si="126"/>
        <v>45792</v>
      </c>
      <c r="N164" s="758">
        <f t="shared" si="126"/>
        <v>45792</v>
      </c>
      <c r="O164" s="1066">
        <f t="shared" si="134"/>
        <v>20</v>
      </c>
    </row>
    <row r="165" spans="1:15" ht="20.100000000000001" hidden="1" customHeight="1">
      <c r="A165" s="819"/>
      <c r="B165" s="955" t="s">
        <v>369</v>
      </c>
      <c r="C165" s="955" t="s">
        <v>511</v>
      </c>
      <c r="D165" s="955">
        <v>45800</v>
      </c>
      <c r="E165" s="758">
        <f t="shared" si="127"/>
        <v>45804</v>
      </c>
      <c r="F165" s="758">
        <f t="shared" si="128"/>
        <v>45810</v>
      </c>
      <c r="G165" s="758">
        <f t="shared" si="129"/>
        <v>45812</v>
      </c>
      <c r="H165" s="758">
        <f t="shared" si="130"/>
        <v>45815</v>
      </c>
      <c r="I165" s="758">
        <f t="shared" si="131"/>
        <v>45820</v>
      </c>
      <c r="J165" s="758">
        <f t="shared" si="132"/>
        <v>45821</v>
      </c>
      <c r="K165" s="758">
        <f t="shared" si="133"/>
        <v>45822</v>
      </c>
      <c r="L165" s="331"/>
      <c r="M165" s="758">
        <f t="shared" si="126"/>
        <v>45799</v>
      </c>
      <c r="N165" s="758">
        <f t="shared" si="126"/>
        <v>45799</v>
      </c>
      <c r="O165" s="1066">
        <f t="shared" si="134"/>
        <v>21</v>
      </c>
    </row>
    <row r="166" spans="1:15" ht="20.100000000000001" hidden="1" customHeight="1">
      <c r="A166" s="819"/>
      <c r="B166" s="955" t="s">
        <v>367</v>
      </c>
      <c r="C166" s="955" t="s">
        <v>512</v>
      </c>
      <c r="D166" s="955">
        <v>45808</v>
      </c>
      <c r="E166" s="758">
        <f t="shared" si="127"/>
        <v>45812</v>
      </c>
      <c r="F166" s="758">
        <f t="shared" si="128"/>
        <v>45818</v>
      </c>
      <c r="G166" s="758">
        <f t="shared" si="129"/>
        <v>45820</v>
      </c>
      <c r="H166" s="758">
        <f t="shared" si="130"/>
        <v>45823</v>
      </c>
      <c r="I166" s="758">
        <f t="shared" si="131"/>
        <v>45828</v>
      </c>
      <c r="J166" s="758">
        <f t="shared" si="132"/>
        <v>45829</v>
      </c>
      <c r="K166" s="758">
        <f t="shared" si="133"/>
        <v>45830</v>
      </c>
      <c r="L166" s="331"/>
      <c r="M166" s="758">
        <f t="shared" si="126"/>
        <v>45806</v>
      </c>
      <c r="N166" s="758">
        <f t="shared" si="126"/>
        <v>45806</v>
      </c>
      <c r="O166" s="1066">
        <f t="shared" si="134"/>
        <v>22</v>
      </c>
    </row>
    <row r="167" spans="1:15" ht="20.100000000000001" hidden="1" customHeight="1">
      <c r="A167" s="819"/>
      <c r="B167" s="955" t="s">
        <v>419</v>
      </c>
      <c r="C167" s="955" t="s">
        <v>513</v>
      </c>
      <c r="D167" s="955">
        <v>45813</v>
      </c>
      <c r="E167" s="758">
        <f t="shared" ref="E167:E171" si="135">D167+4</f>
        <v>45817</v>
      </c>
      <c r="F167" s="758">
        <f t="shared" ref="F167:F171" si="136">E167+6</f>
        <v>45823</v>
      </c>
      <c r="G167" s="758">
        <f t="shared" ref="G167:G171" si="137">F167+2</f>
        <v>45825</v>
      </c>
      <c r="H167" s="758">
        <f t="shared" ref="H167:H171" si="138">G167+3</f>
        <v>45828</v>
      </c>
      <c r="I167" s="758">
        <f t="shared" ref="I167:I171" si="139">H167+5</f>
        <v>45833</v>
      </c>
      <c r="J167" s="758">
        <f t="shared" ref="J167:J171" si="140">I167+1</f>
        <v>45834</v>
      </c>
      <c r="K167" s="758">
        <f t="shared" ref="K167:K171" si="141">J167+1</f>
        <v>45835</v>
      </c>
      <c r="L167" s="331"/>
      <c r="M167" s="758">
        <f t="shared" si="126"/>
        <v>45813</v>
      </c>
      <c r="N167" s="758">
        <f t="shared" si="126"/>
        <v>45813</v>
      </c>
      <c r="O167" s="1066">
        <f t="shared" ref="O167:O171" si="142">WEEKNUM(N167)</f>
        <v>23</v>
      </c>
    </row>
    <row r="168" spans="1:15" ht="20.100000000000001" hidden="1" customHeight="1">
      <c r="A168" s="819"/>
      <c r="B168" s="955" t="s">
        <v>428</v>
      </c>
      <c r="C168" s="955" t="s">
        <v>514</v>
      </c>
      <c r="D168" s="955">
        <v>45820</v>
      </c>
      <c r="E168" s="758">
        <f t="shared" si="135"/>
        <v>45824</v>
      </c>
      <c r="F168" s="758">
        <f t="shared" si="136"/>
        <v>45830</v>
      </c>
      <c r="G168" s="758">
        <f t="shared" si="137"/>
        <v>45832</v>
      </c>
      <c r="H168" s="758">
        <f t="shared" si="138"/>
        <v>45835</v>
      </c>
      <c r="I168" s="758">
        <f t="shared" si="139"/>
        <v>45840</v>
      </c>
      <c r="J168" s="758">
        <f t="shared" si="140"/>
        <v>45841</v>
      </c>
      <c r="K168" s="758">
        <f t="shared" si="141"/>
        <v>45842</v>
      </c>
      <c r="L168" s="331"/>
      <c r="M168" s="758">
        <f t="shared" si="126"/>
        <v>45820</v>
      </c>
      <c r="N168" s="758">
        <f t="shared" si="126"/>
        <v>45820</v>
      </c>
      <c r="O168" s="1066">
        <f t="shared" si="142"/>
        <v>24</v>
      </c>
    </row>
    <row r="169" spans="1:15" ht="20.100000000000001" hidden="1" customHeight="1">
      <c r="A169" s="819"/>
      <c r="B169" s="955" t="s">
        <v>363</v>
      </c>
      <c r="C169" s="955" t="s">
        <v>515</v>
      </c>
      <c r="D169" s="955">
        <v>45828</v>
      </c>
      <c r="E169" s="758">
        <f t="shared" si="135"/>
        <v>45832</v>
      </c>
      <c r="F169" s="758">
        <f t="shared" si="136"/>
        <v>45838</v>
      </c>
      <c r="G169" s="758">
        <f t="shared" si="137"/>
        <v>45840</v>
      </c>
      <c r="H169" s="758">
        <f t="shared" si="138"/>
        <v>45843</v>
      </c>
      <c r="I169" s="758">
        <f t="shared" si="139"/>
        <v>45848</v>
      </c>
      <c r="J169" s="758">
        <f t="shared" si="140"/>
        <v>45849</v>
      </c>
      <c r="K169" s="758">
        <f t="shared" si="141"/>
        <v>45850</v>
      </c>
      <c r="L169" s="331"/>
      <c r="M169" s="758">
        <f t="shared" si="126"/>
        <v>45827</v>
      </c>
      <c r="N169" s="758">
        <f t="shared" si="126"/>
        <v>45827</v>
      </c>
      <c r="O169" s="1066">
        <f t="shared" si="142"/>
        <v>25</v>
      </c>
    </row>
    <row r="170" spans="1:15" ht="20.100000000000001" hidden="1" customHeight="1">
      <c r="A170" s="819"/>
      <c r="B170" s="955" t="s">
        <v>369</v>
      </c>
      <c r="C170" s="955" t="s">
        <v>516</v>
      </c>
      <c r="D170" s="955">
        <v>45836</v>
      </c>
      <c r="E170" s="758">
        <f t="shared" si="135"/>
        <v>45840</v>
      </c>
      <c r="F170" s="758">
        <f t="shared" si="136"/>
        <v>45846</v>
      </c>
      <c r="G170" s="758">
        <f t="shared" si="137"/>
        <v>45848</v>
      </c>
      <c r="H170" s="758">
        <f t="shared" si="138"/>
        <v>45851</v>
      </c>
      <c r="I170" s="758">
        <f t="shared" si="139"/>
        <v>45856</v>
      </c>
      <c r="J170" s="758">
        <f t="shared" si="140"/>
        <v>45857</v>
      </c>
      <c r="K170" s="758">
        <f t="shared" si="141"/>
        <v>45858</v>
      </c>
      <c r="L170" s="331"/>
      <c r="M170" s="758">
        <f t="shared" si="126"/>
        <v>45834</v>
      </c>
      <c r="N170" s="758">
        <f t="shared" si="126"/>
        <v>45834</v>
      </c>
      <c r="O170" s="1066">
        <f t="shared" si="142"/>
        <v>26</v>
      </c>
    </row>
    <row r="171" spans="1:15" ht="20.100000000000001" hidden="1" customHeight="1">
      <c r="A171" s="819"/>
      <c r="B171" s="955" t="s">
        <v>367</v>
      </c>
      <c r="C171" s="955" t="s">
        <v>517</v>
      </c>
      <c r="D171" s="955">
        <v>45843</v>
      </c>
      <c r="E171" s="758">
        <f t="shared" si="135"/>
        <v>45847</v>
      </c>
      <c r="F171" s="758">
        <f t="shared" si="136"/>
        <v>45853</v>
      </c>
      <c r="G171" s="758">
        <f t="shared" si="137"/>
        <v>45855</v>
      </c>
      <c r="H171" s="758">
        <f t="shared" si="138"/>
        <v>45858</v>
      </c>
      <c r="I171" s="758">
        <f t="shared" si="139"/>
        <v>45863</v>
      </c>
      <c r="J171" s="758">
        <f t="shared" si="140"/>
        <v>45864</v>
      </c>
      <c r="K171" s="758">
        <f t="shared" si="141"/>
        <v>45865</v>
      </c>
      <c r="L171" s="331"/>
      <c r="M171" s="758">
        <f t="shared" si="126"/>
        <v>45841</v>
      </c>
      <c r="N171" s="758">
        <f t="shared" si="126"/>
        <v>45841</v>
      </c>
      <c r="O171" s="1066">
        <f t="shared" si="142"/>
        <v>27</v>
      </c>
    </row>
    <row r="172" spans="1:15" ht="20.100000000000001" hidden="1" customHeight="1">
      <c r="A172" s="819" t="s">
        <v>419</v>
      </c>
      <c r="B172" s="955" t="s">
        <v>518</v>
      </c>
      <c r="C172" s="955" t="s">
        <v>519</v>
      </c>
      <c r="D172" s="955">
        <v>45853</v>
      </c>
      <c r="E172" s="758">
        <f t="shared" ref="E172:E176" si="143">D172+4</f>
        <v>45857</v>
      </c>
      <c r="F172" s="758">
        <f t="shared" ref="F172:F176" si="144">E172+6</f>
        <v>45863</v>
      </c>
      <c r="G172" s="758">
        <f t="shared" ref="G172:G176" si="145">F172+2</f>
        <v>45865</v>
      </c>
      <c r="H172" s="758">
        <f t="shared" ref="H172:H176" si="146">G172+3</f>
        <v>45868</v>
      </c>
      <c r="I172" s="758">
        <f t="shared" ref="I172:I176" si="147">H172+5</f>
        <v>45873</v>
      </c>
      <c r="J172" s="758">
        <f t="shared" ref="J172:J176" si="148">I172+1</f>
        <v>45874</v>
      </c>
      <c r="K172" s="758">
        <f t="shared" ref="K172:K176" si="149">J172+1</f>
        <v>45875</v>
      </c>
      <c r="L172" s="331"/>
      <c r="M172" s="758">
        <f t="shared" si="126"/>
        <v>45848</v>
      </c>
      <c r="N172" s="758">
        <f t="shared" si="126"/>
        <v>45848</v>
      </c>
      <c r="O172" s="1066">
        <f t="shared" ref="O172:O176" si="150">WEEKNUM(N172)</f>
        <v>28</v>
      </c>
    </row>
    <row r="173" spans="1:15" ht="20.100000000000001" hidden="1" customHeight="1">
      <c r="A173" s="819"/>
      <c r="B173" s="955" t="s">
        <v>428</v>
      </c>
      <c r="C173" s="955" t="s">
        <v>520</v>
      </c>
      <c r="D173" s="955">
        <v>45856</v>
      </c>
      <c r="E173" s="758">
        <f t="shared" si="143"/>
        <v>45860</v>
      </c>
      <c r="F173" s="758">
        <f t="shared" si="144"/>
        <v>45866</v>
      </c>
      <c r="G173" s="758">
        <f t="shared" si="145"/>
        <v>45868</v>
      </c>
      <c r="H173" s="758">
        <f t="shared" si="146"/>
        <v>45871</v>
      </c>
      <c r="I173" s="758">
        <f t="shared" si="147"/>
        <v>45876</v>
      </c>
      <c r="J173" s="758">
        <f t="shared" si="148"/>
        <v>45877</v>
      </c>
      <c r="K173" s="758">
        <f t="shared" si="149"/>
        <v>45878</v>
      </c>
      <c r="L173" s="331"/>
      <c r="M173" s="758">
        <f t="shared" si="126"/>
        <v>45855</v>
      </c>
      <c r="N173" s="758">
        <f t="shared" si="126"/>
        <v>45855</v>
      </c>
      <c r="O173" s="1066">
        <f t="shared" si="150"/>
        <v>29</v>
      </c>
    </row>
    <row r="174" spans="1:15" ht="20.100000000000001" hidden="1" customHeight="1">
      <c r="A174" s="819"/>
      <c r="B174" s="955" t="s">
        <v>363</v>
      </c>
      <c r="C174" s="955" t="s">
        <v>521</v>
      </c>
      <c r="D174" s="955">
        <v>45862</v>
      </c>
      <c r="E174" s="758">
        <f t="shared" si="143"/>
        <v>45866</v>
      </c>
      <c r="F174" s="758">
        <f t="shared" si="144"/>
        <v>45872</v>
      </c>
      <c r="G174" s="758">
        <f t="shared" si="145"/>
        <v>45874</v>
      </c>
      <c r="H174" s="758">
        <f t="shared" si="146"/>
        <v>45877</v>
      </c>
      <c r="I174" s="758">
        <f t="shared" si="147"/>
        <v>45882</v>
      </c>
      <c r="J174" s="758">
        <f t="shared" si="148"/>
        <v>45883</v>
      </c>
      <c r="K174" s="758">
        <f t="shared" si="149"/>
        <v>45884</v>
      </c>
      <c r="L174" s="331"/>
      <c r="M174" s="758">
        <f t="shared" si="126"/>
        <v>45862</v>
      </c>
      <c r="N174" s="758">
        <f t="shared" si="126"/>
        <v>45862</v>
      </c>
      <c r="O174" s="1066">
        <f t="shared" si="150"/>
        <v>30</v>
      </c>
    </row>
    <row r="175" spans="1:15" ht="20.100000000000001" hidden="1" customHeight="1">
      <c r="A175" s="819"/>
      <c r="B175" s="955" t="s">
        <v>369</v>
      </c>
      <c r="C175" s="955" t="s">
        <v>522</v>
      </c>
      <c r="D175" s="955">
        <v>45872</v>
      </c>
      <c r="E175" s="758">
        <f t="shared" si="143"/>
        <v>45876</v>
      </c>
      <c r="F175" s="758">
        <f t="shared" si="144"/>
        <v>45882</v>
      </c>
      <c r="G175" s="758">
        <f t="shared" si="145"/>
        <v>45884</v>
      </c>
      <c r="H175" s="758">
        <f t="shared" si="146"/>
        <v>45887</v>
      </c>
      <c r="I175" s="758">
        <f t="shared" si="147"/>
        <v>45892</v>
      </c>
      <c r="J175" s="758">
        <f t="shared" si="148"/>
        <v>45893</v>
      </c>
      <c r="K175" s="758">
        <f t="shared" si="149"/>
        <v>45894</v>
      </c>
      <c r="L175" s="331"/>
      <c r="M175" s="758">
        <f t="shared" si="126"/>
        <v>45869</v>
      </c>
      <c r="N175" s="758">
        <f t="shared" si="126"/>
        <v>45869</v>
      </c>
      <c r="O175" s="1066">
        <f t="shared" si="150"/>
        <v>31</v>
      </c>
    </row>
    <row r="176" spans="1:15" ht="20.100000000000001" hidden="1" customHeight="1">
      <c r="A176" s="819"/>
      <c r="B176" s="955" t="s">
        <v>367</v>
      </c>
      <c r="C176" s="955" t="s">
        <v>523</v>
      </c>
      <c r="D176" s="955">
        <v>45880</v>
      </c>
      <c r="E176" s="758">
        <f t="shared" si="143"/>
        <v>45884</v>
      </c>
      <c r="F176" s="758">
        <f t="shared" si="144"/>
        <v>45890</v>
      </c>
      <c r="G176" s="758">
        <f t="shared" si="145"/>
        <v>45892</v>
      </c>
      <c r="H176" s="758">
        <f t="shared" si="146"/>
        <v>45895</v>
      </c>
      <c r="I176" s="758">
        <f t="shared" si="147"/>
        <v>45900</v>
      </c>
      <c r="J176" s="758">
        <f t="shared" si="148"/>
        <v>45901</v>
      </c>
      <c r="K176" s="758">
        <f t="shared" si="149"/>
        <v>45902</v>
      </c>
      <c r="L176" s="331"/>
      <c r="M176" s="758">
        <f t="shared" si="126"/>
        <v>45876</v>
      </c>
      <c r="N176" s="758">
        <f t="shared" si="126"/>
        <v>45876</v>
      </c>
      <c r="O176" s="1066">
        <f t="shared" si="150"/>
        <v>32</v>
      </c>
    </row>
    <row r="177" spans="1:15" ht="20.100000000000001" hidden="1" customHeight="1">
      <c r="A177" s="819"/>
      <c r="B177" s="955" t="s">
        <v>518</v>
      </c>
      <c r="C177" s="955" t="s">
        <v>524</v>
      </c>
      <c r="D177" s="955">
        <v>45883</v>
      </c>
      <c r="E177" s="758">
        <f t="shared" ref="E177:E181" si="151">D177+4</f>
        <v>45887</v>
      </c>
      <c r="F177" s="758">
        <f t="shared" ref="F177:F181" si="152">E177+6</f>
        <v>45893</v>
      </c>
      <c r="G177" s="758">
        <f t="shared" ref="G177:G181" si="153">F177+2</f>
        <v>45895</v>
      </c>
      <c r="H177" s="758">
        <f t="shared" ref="H177:H181" si="154">G177+3</f>
        <v>45898</v>
      </c>
      <c r="I177" s="758">
        <f t="shared" ref="I177:I181" si="155">H177+5</f>
        <v>45903</v>
      </c>
      <c r="J177" s="758">
        <f t="shared" ref="J177:J181" si="156">I177+1</f>
        <v>45904</v>
      </c>
      <c r="K177" s="758">
        <f t="shared" ref="K177:K181" si="157">J177+1</f>
        <v>45905</v>
      </c>
      <c r="L177" s="331"/>
      <c r="M177" s="758">
        <f t="shared" si="126"/>
        <v>45883</v>
      </c>
      <c r="N177" s="758">
        <f t="shared" si="126"/>
        <v>45883</v>
      </c>
      <c r="O177" s="1066">
        <f t="shared" ref="O177:O181" si="158">WEEKNUM(N177)</f>
        <v>33</v>
      </c>
    </row>
    <row r="178" spans="1:15" ht="20.100000000000001" hidden="1" customHeight="1">
      <c r="A178" s="819" t="s">
        <v>428</v>
      </c>
      <c r="B178" s="1026" t="s">
        <v>415</v>
      </c>
      <c r="C178" s="955" t="s">
        <v>525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26"/>
        <v>45890</v>
      </c>
      <c r="N178" s="758">
        <f t="shared" si="126"/>
        <v>45890</v>
      </c>
      <c r="O178" s="1066">
        <f t="shared" si="158"/>
        <v>34</v>
      </c>
    </row>
    <row r="179" spans="1:15" ht="20.100000000000001" hidden="1" customHeight="1">
      <c r="A179" s="819"/>
      <c r="B179" s="955" t="s">
        <v>428</v>
      </c>
      <c r="C179" s="955" t="s">
        <v>526</v>
      </c>
      <c r="D179" s="955">
        <v>45898</v>
      </c>
      <c r="E179" s="758">
        <f t="shared" si="151"/>
        <v>45902</v>
      </c>
      <c r="F179" s="758">
        <f t="shared" si="152"/>
        <v>45908</v>
      </c>
      <c r="G179" s="758">
        <f t="shared" si="153"/>
        <v>45910</v>
      </c>
      <c r="H179" s="758">
        <f t="shared" si="154"/>
        <v>45913</v>
      </c>
      <c r="I179" s="758">
        <f t="shared" si="155"/>
        <v>45918</v>
      </c>
      <c r="J179" s="758">
        <f t="shared" si="156"/>
        <v>45919</v>
      </c>
      <c r="K179" s="758">
        <f t="shared" si="157"/>
        <v>45920</v>
      </c>
      <c r="L179" s="331"/>
      <c r="M179" s="758">
        <f t="shared" si="126"/>
        <v>45897</v>
      </c>
      <c r="N179" s="758">
        <f t="shared" si="126"/>
        <v>45897</v>
      </c>
      <c r="O179" s="1066">
        <f t="shared" si="158"/>
        <v>35</v>
      </c>
    </row>
    <row r="180" spans="1:15" ht="20.100000000000001" hidden="1" customHeight="1">
      <c r="A180" s="819"/>
      <c r="B180" s="955" t="s">
        <v>363</v>
      </c>
      <c r="C180" s="955" t="s">
        <v>527</v>
      </c>
      <c r="D180" s="955">
        <v>45905</v>
      </c>
      <c r="E180" s="758">
        <f t="shared" si="151"/>
        <v>45909</v>
      </c>
      <c r="F180" s="758">
        <f t="shared" si="152"/>
        <v>45915</v>
      </c>
      <c r="G180" s="758">
        <f t="shared" si="153"/>
        <v>45917</v>
      </c>
      <c r="H180" s="758">
        <f t="shared" si="154"/>
        <v>45920</v>
      </c>
      <c r="I180" s="758">
        <f t="shared" si="155"/>
        <v>45925</v>
      </c>
      <c r="J180" s="758">
        <f t="shared" si="156"/>
        <v>45926</v>
      </c>
      <c r="K180" s="758">
        <f t="shared" si="157"/>
        <v>45927</v>
      </c>
      <c r="L180" s="331"/>
      <c r="M180" s="758">
        <f t="shared" si="126"/>
        <v>45904</v>
      </c>
      <c r="N180" s="758">
        <f t="shared" si="126"/>
        <v>45904</v>
      </c>
      <c r="O180" s="1066">
        <f t="shared" si="158"/>
        <v>36</v>
      </c>
    </row>
    <row r="181" spans="1:15" ht="20.100000000000001" hidden="1" customHeight="1">
      <c r="A181" s="819"/>
      <c r="B181" s="955" t="s">
        <v>369</v>
      </c>
      <c r="C181" s="955" t="s">
        <v>528</v>
      </c>
      <c r="D181" s="955">
        <v>45912</v>
      </c>
      <c r="E181" s="758">
        <f t="shared" si="151"/>
        <v>45916</v>
      </c>
      <c r="F181" s="758">
        <f t="shared" si="152"/>
        <v>45922</v>
      </c>
      <c r="G181" s="758">
        <f t="shared" si="153"/>
        <v>45924</v>
      </c>
      <c r="H181" s="758">
        <f t="shared" si="154"/>
        <v>45927</v>
      </c>
      <c r="I181" s="758">
        <f t="shared" si="155"/>
        <v>45932</v>
      </c>
      <c r="J181" s="758">
        <f t="shared" si="156"/>
        <v>45933</v>
      </c>
      <c r="K181" s="758">
        <f t="shared" si="157"/>
        <v>45934</v>
      </c>
      <c r="L181" s="331"/>
      <c r="M181" s="758">
        <f t="shared" si="126"/>
        <v>45911</v>
      </c>
      <c r="N181" s="758">
        <f t="shared" si="126"/>
        <v>45911</v>
      </c>
      <c r="O181" s="1066">
        <f t="shared" si="158"/>
        <v>37</v>
      </c>
    </row>
    <row r="182" spans="1:15" ht="20.100000000000001" hidden="1" customHeight="1">
      <c r="A182" s="819"/>
      <c r="B182" s="955" t="s">
        <v>367</v>
      </c>
      <c r="C182" s="955" t="s">
        <v>529</v>
      </c>
      <c r="D182" s="955">
        <v>45920</v>
      </c>
      <c r="E182" s="758">
        <f t="shared" ref="E182:E186" si="159">D182+4</f>
        <v>45924</v>
      </c>
      <c r="F182" s="758">
        <f t="shared" ref="F182:F186" si="160">E182+6</f>
        <v>45930</v>
      </c>
      <c r="G182" s="758">
        <f t="shared" ref="G182:G186" si="161">F182+2</f>
        <v>45932</v>
      </c>
      <c r="H182" s="758">
        <f t="shared" ref="H182:H186" si="162">G182+3</f>
        <v>45935</v>
      </c>
      <c r="I182" s="758">
        <f t="shared" ref="I182:I186" si="163">H182+5</f>
        <v>45940</v>
      </c>
      <c r="J182" s="758">
        <f t="shared" ref="J182:J186" si="164">I182+1</f>
        <v>45941</v>
      </c>
      <c r="K182" s="758">
        <f t="shared" ref="K182:K186" si="165">J182+1</f>
        <v>45942</v>
      </c>
      <c r="L182" s="331"/>
      <c r="M182" s="758">
        <f t="shared" si="126"/>
        <v>45918</v>
      </c>
      <c r="N182" s="758">
        <f t="shared" si="126"/>
        <v>45918</v>
      </c>
      <c r="O182" s="1066">
        <f t="shared" ref="O182:O186" si="166">WEEKNUM(N182)</f>
        <v>38</v>
      </c>
    </row>
    <row r="183" spans="1:15" ht="20.100000000000001" hidden="1" customHeight="1">
      <c r="A183" s="819"/>
      <c r="B183" s="955" t="s">
        <v>518</v>
      </c>
      <c r="C183" s="955" t="s">
        <v>530</v>
      </c>
      <c r="D183" s="955">
        <v>45925</v>
      </c>
      <c r="E183" s="758">
        <f t="shared" si="159"/>
        <v>45929</v>
      </c>
      <c r="F183" s="758">
        <f t="shared" si="160"/>
        <v>45935</v>
      </c>
      <c r="G183" s="758">
        <f t="shared" si="161"/>
        <v>45937</v>
      </c>
      <c r="H183" s="758">
        <f t="shared" si="162"/>
        <v>45940</v>
      </c>
      <c r="I183" s="758">
        <f t="shared" si="163"/>
        <v>45945</v>
      </c>
      <c r="J183" s="758">
        <f t="shared" si="164"/>
        <v>45946</v>
      </c>
      <c r="K183" s="758">
        <f t="shared" si="165"/>
        <v>45947</v>
      </c>
      <c r="L183" s="331"/>
      <c r="M183" s="758">
        <f t="shared" si="126"/>
        <v>45925</v>
      </c>
      <c r="N183" s="758">
        <f t="shared" si="126"/>
        <v>45925</v>
      </c>
      <c r="O183" s="1066">
        <f t="shared" si="166"/>
        <v>39</v>
      </c>
    </row>
    <row r="184" spans="1:15" ht="20.100000000000001" hidden="1" customHeight="1">
      <c r="A184" s="819"/>
      <c r="B184" s="955" t="s">
        <v>428</v>
      </c>
      <c r="C184" s="955" t="s">
        <v>531</v>
      </c>
      <c r="D184" s="955">
        <v>45938</v>
      </c>
      <c r="E184" s="758">
        <f t="shared" si="159"/>
        <v>45942</v>
      </c>
      <c r="F184" s="758">
        <f t="shared" si="160"/>
        <v>45948</v>
      </c>
      <c r="G184" s="758">
        <f t="shared" si="161"/>
        <v>45950</v>
      </c>
      <c r="H184" s="758">
        <f t="shared" si="162"/>
        <v>45953</v>
      </c>
      <c r="I184" s="972" t="s">
        <v>391</v>
      </c>
      <c r="J184" s="972" t="s">
        <v>391</v>
      </c>
      <c r="K184" s="758">
        <v>45960</v>
      </c>
      <c r="L184" s="331"/>
      <c r="M184" s="758">
        <f t="shared" si="126"/>
        <v>45932</v>
      </c>
      <c r="N184" s="758">
        <f t="shared" si="126"/>
        <v>45932</v>
      </c>
      <c r="O184" s="1066">
        <f t="shared" si="166"/>
        <v>40</v>
      </c>
    </row>
    <row r="185" spans="1:15" ht="20.100000000000001" hidden="1" customHeight="1">
      <c r="A185" s="819"/>
      <c r="B185" s="955" t="s">
        <v>363</v>
      </c>
      <c r="C185" s="955" t="s">
        <v>532</v>
      </c>
      <c r="D185" s="955">
        <v>45945</v>
      </c>
      <c r="E185" s="972" t="s">
        <v>391</v>
      </c>
      <c r="F185" s="972" t="s">
        <v>391</v>
      </c>
      <c r="G185" s="972" t="s">
        <v>391</v>
      </c>
      <c r="H185" s="972" t="s">
        <v>391</v>
      </c>
      <c r="I185" s="972" t="s">
        <v>391</v>
      </c>
      <c r="J185" s="972" t="s">
        <v>391</v>
      </c>
      <c r="K185" s="758">
        <v>45964</v>
      </c>
      <c r="L185" s="331"/>
      <c r="M185" s="758">
        <v>45939</v>
      </c>
      <c r="N185" s="758">
        <f t="shared" si="126"/>
        <v>45939</v>
      </c>
      <c r="O185" s="1066">
        <f t="shared" si="166"/>
        <v>41</v>
      </c>
    </row>
    <row r="186" spans="1:15" ht="20.100000000000001" hidden="1" customHeight="1">
      <c r="A186" s="819"/>
      <c r="B186" s="955" t="s">
        <v>369</v>
      </c>
      <c r="C186" s="955" t="s">
        <v>533</v>
      </c>
      <c r="D186" s="955">
        <v>45946</v>
      </c>
      <c r="E186" s="758">
        <f t="shared" si="159"/>
        <v>45950</v>
      </c>
      <c r="F186" s="758">
        <f t="shared" si="160"/>
        <v>45956</v>
      </c>
      <c r="G186" s="758">
        <f t="shared" si="161"/>
        <v>45958</v>
      </c>
      <c r="H186" s="758">
        <f t="shared" si="162"/>
        <v>45961</v>
      </c>
      <c r="I186" s="758">
        <f t="shared" si="163"/>
        <v>45966</v>
      </c>
      <c r="J186" s="758">
        <f t="shared" si="164"/>
        <v>45967</v>
      </c>
      <c r="K186" s="758">
        <f t="shared" si="165"/>
        <v>45968</v>
      </c>
      <c r="L186" s="331"/>
      <c r="M186" s="758">
        <f t="shared" si="126"/>
        <v>45946</v>
      </c>
      <c r="N186" s="758">
        <f t="shared" si="126"/>
        <v>45946</v>
      </c>
      <c r="O186" s="1066">
        <f t="shared" si="166"/>
        <v>42</v>
      </c>
    </row>
    <row r="187" spans="1:15" ht="20.100000000000001" hidden="1" customHeight="1">
      <c r="A187" s="819" t="s">
        <v>367</v>
      </c>
      <c r="B187" s="1126" t="s">
        <v>415</v>
      </c>
      <c r="C187" s="955" t="s">
        <v>534</v>
      </c>
      <c r="D187" s="760">
        <v>45953</v>
      </c>
      <c r="E187" s="760">
        <f t="shared" ref="E187:E191" si="167">D187+4</f>
        <v>45957</v>
      </c>
      <c r="F187" s="760">
        <f t="shared" ref="F187:F191" si="168">E187+6</f>
        <v>45963</v>
      </c>
      <c r="G187" s="760">
        <f t="shared" ref="G187:G191" si="169">F187+2</f>
        <v>45965</v>
      </c>
      <c r="H187" s="760">
        <f t="shared" ref="H187:H191" si="170">G187+3</f>
        <v>45968</v>
      </c>
      <c r="I187" s="760">
        <f t="shared" ref="I187:I191" si="171">H187+5</f>
        <v>45973</v>
      </c>
      <c r="J187" s="760">
        <f t="shared" ref="J187:J191" si="172">I187+1</f>
        <v>45974</v>
      </c>
      <c r="K187" s="760">
        <f t="shared" ref="K187:K191" si="173">J187+1</f>
        <v>45975</v>
      </c>
      <c r="L187" s="331"/>
      <c r="M187" s="758">
        <f t="shared" ref="M187" si="174">M186+7</f>
        <v>45953</v>
      </c>
      <c r="N187" s="758">
        <f t="shared" si="126"/>
        <v>45953</v>
      </c>
      <c r="O187" s="1066">
        <f t="shared" ref="O187:O191" si="175">WEEKNUM(N187)</f>
        <v>43</v>
      </c>
    </row>
    <row r="188" spans="1:15" ht="20.100000000000001" hidden="1" customHeight="1">
      <c r="A188" s="819"/>
      <c r="B188" s="955" t="s">
        <v>518</v>
      </c>
      <c r="C188" s="955" t="s">
        <v>535</v>
      </c>
      <c r="D188" s="955">
        <v>45960</v>
      </c>
      <c r="E188" s="758">
        <f t="shared" si="167"/>
        <v>45964</v>
      </c>
      <c r="F188" s="758">
        <f t="shared" si="168"/>
        <v>45970</v>
      </c>
      <c r="G188" s="758">
        <f t="shared" si="169"/>
        <v>45972</v>
      </c>
      <c r="H188" s="758">
        <f t="shared" si="170"/>
        <v>45975</v>
      </c>
      <c r="I188" s="758">
        <f t="shared" si="171"/>
        <v>45980</v>
      </c>
      <c r="J188" s="758">
        <f t="shared" si="172"/>
        <v>45981</v>
      </c>
      <c r="K188" s="758">
        <f t="shared" si="173"/>
        <v>45982</v>
      </c>
      <c r="L188" s="331"/>
      <c r="M188" s="758">
        <f t="shared" ref="M188" si="176">M187+7</f>
        <v>45960</v>
      </c>
      <c r="N188" s="758">
        <f t="shared" si="126"/>
        <v>45960</v>
      </c>
      <c r="O188" s="1066">
        <f t="shared" si="175"/>
        <v>44</v>
      </c>
    </row>
    <row r="189" spans="1:15" ht="20.100000000000001" customHeight="1">
      <c r="A189" s="819"/>
      <c r="B189" s="955" t="s">
        <v>428</v>
      </c>
      <c r="C189" s="955" t="s">
        <v>536</v>
      </c>
      <c r="D189" s="955">
        <v>45970</v>
      </c>
      <c r="E189" s="758">
        <f t="shared" si="167"/>
        <v>45974</v>
      </c>
      <c r="F189" s="758">
        <f t="shared" si="168"/>
        <v>45980</v>
      </c>
      <c r="G189" s="758">
        <f>F189+3</f>
        <v>45983</v>
      </c>
      <c r="H189" s="758">
        <f>G189+5</f>
        <v>45988</v>
      </c>
      <c r="I189" s="758">
        <f t="shared" si="171"/>
        <v>45993</v>
      </c>
      <c r="J189" s="758">
        <f t="shared" si="172"/>
        <v>45994</v>
      </c>
      <c r="K189" s="758">
        <f t="shared" si="173"/>
        <v>45995</v>
      </c>
      <c r="L189" s="331"/>
      <c r="M189" s="758">
        <f t="shared" ref="M189" si="177">M188+7</f>
        <v>45967</v>
      </c>
      <c r="N189" s="758">
        <f t="shared" si="126"/>
        <v>45967</v>
      </c>
      <c r="O189" s="1066">
        <f t="shared" si="175"/>
        <v>45</v>
      </c>
    </row>
    <row r="190" spans="1:15" ht="20.100000000000001" customHeight="1">
      <c r="A190" s="819"/>
      <c r="B190" s="955" t="s">
        <v>363</v>
      </c>
      <c r="C190" s="955" t="s">
        <v>537</v>
      </c>
      <c r="D190" s="955">
        <v>45974</v>
      </c>
      <c r="E190" s="758">
        <f t="shared" si="167"/>
        <v>45978</v>
      </c>
      <c r="F190" s="758">
        <f t="shared" si="168"/>
        <v>45984</v>
      </c>
      <c r="G190" s="758">
        <f t="shared" ref="G190:G200" si="178">F190+3</f>
        <v>45987</v>
      </c>
      <c r="H190" s="758">
        <f t="shared" ref="H190:H200" si="179">G190+5</f>
        <v>45992</v>
      </c>
      <c r="I190" s="758">
        <f t="shared" si="171"/>
        <v>45997</v>
      </c>
      <c r="J190" s="758">
        <f t="shared" si="172"/>
        <v>45998</v>
      </c>
      <c r="K190" s="758">
        <f t="shared" si="173"/>
        <v>45999</v>
      </c>
      <c r="L190" s="331"/>
      <c r="M190" s="758">
        <f t="shared" ref="M190" si="180">M189+7</f>
        <v>45974</v>
      </c>
      <c r="N190" s="758">
        <f t="shared" si="126"/>
        <v>45974</v>
      </c>
      <c r="O190" s="1066">
        <f t="shared" si="175"/>
        <v>46</v>
      </c>
    </row>
    <row r="191" spans="1:15" ht="20.100000000000001" customHeight="1">
      <c r="A191" s="819" t="s">
        <v>369</v>
      </c>
      <c r="B191" s="955" t="s">
        <v>365</v>
      </c>
      <c r="C191" s="955" t="s">
        <v>538</v>
      </c>
      <c r="D191" s="955">
        <v>45987</v>
      </c>
      <c r="E191" s="758">
        <f t="shared" si="167"/>
        <v>45991</v>
      </c>
      <c r="F191" s="758">
        <f t="shared" si="168"/>
        <v>45997</v>
      </c>
      <c r="G191" s="758">
        <f t="shared" si="178"/>
        <v>46000</v>
      </c>
      <c r="H191" s="758">
        <f t="shared" si="179"/>
        <v>46005</v>
      </c>
      <c r="I191" s="758">
        <f t="shared" si="171"/>
        <v>46010</v>
      </c>
      <c r="J191" s="758">
        <f t="shared" si="172"/>
        <v>46011</v>
      </c>
      <c r="K191" s="758">
        <f t="shared" si="173"/>
        <v>46012</v>
      </c>
      <c r="L191" s="331"/>
      <c r="M191" s="758">
        <f t="shared" ref="M191" si="181">M190+7</f>
        <v>45981</v>
      </c>
      <c r="N191" s="758">
        <f t="shared" si="126"/>
        <v>45981</v>
      </c>
      <c r="O191" s="1066">
        <f t="shared" si="175"/>
        <v>47</v>
      </c>
    </row>
    <row r="192" spans="1:15" ht="20.100000000000001" customHeight="1">
      <c r="A192" s="819" t="s">
        <v>367</v>
      </c>
      <c r="B192" s="1061" t="s">
        <v>539</v>
      </c>
      <c r="C192" s="955" t="s">
        <v>540</v>
      </c>
      <c r="D192" s="955">
        <v>45983</v>
      </c>
      <c r="E192" s="758">
        <f t="shared" ref="E192" si="182">D192+4</f>
        <v>45987</v>
      </c>
      <c r="F192" s="758">
        <f t="shared" ref="F192" si="183">E192+6</f>
        <v>45993</v>
      </c>
      <c r="G192" s="758">
        <f t="shared" si="178"/>
        <v>45996</v>
      </c>
      <c r="H192" s="758">
        <f t="shared" si="179"/>
        <v>46001</v>
      </c>
      <c r="I192" s="758">
        <f t="shared" ref="I192" si="184">H192+5</f>
        <v>46006</v>
      </c>
      <c r="J192" s="758">
        <f t="shared" ref="J192" si="185">I192+1</f>
        <v>46007</v>
      </c>
      <c r="K192" s="758">
        <f t="shared" ref="K192" si="186">J192+1</f>
        <v>46008</v>
      </c>
      <c r="L192" s="331"/>
      <c r="M192" s="758">
        <f t="shared" ref="M192" si="187">M191+7</f>
        <v>45988</v>
      </c>
      <c r="N192" s="758">
        <f t="shared" si="126"/>
        <v>45988</v>
      </c>
      <c r="O192" s="1066">
        <f t="shared" ref="O192" si="188">WEEKNUM(N192)</f>
        <v>48</v>
      </c>
    </row>
    <row r="193" spans="1:15" ht="20.100000000000001" customHeight="1">
      <c r="A193" s="819"/>
      <c r="B193" s="955" t="s">
        <v>541</v>
      </c>
      <c r="C193" s="955" t="s">
        <v>542</v>
      </c>
      <c r="D193" s="955">
        <v>45995</v>
      </c>
      <c r="E193" s="758">
        <f t="shared" ref="E193:E196" si="189">D193+4</f>
        <v>45999</v>
      </c>
      <c r="F193" s="758">
        <f t="shared" ref="F193:F196" si="190">E193+6</f>
        <v>46005</v>
      </c>
      <c r="G193" s="758">
        <f t="shared" si="178"/>
        <v>46008</v>
      </c>
      <c r="H193" s="758">
        <f t="shared" si="179"/>
        <v>46013</v>
      </c>
      <c r="I193" s="758">
        <f t="shared" ref="I193:I196" si="191">H193+5</f>
        <v>46018</v>
      </c>
      <c r="J193" s="758">
        <f t="shared" ref="J193:J196" si="192">I193+1</f>
        <v>46019</v>
      </c>
      <c r="K193" s="758">
        <f t="shared" ref="K193:K196" si="193">J193+1</f>
        <v>46020</v>
      </c>
      <c r="L193" s="331"/>
      <c r="M193" s="758">
        <f t="shared" ref="M193" si="194">M192+7</f>
        <v>45995</v>
      </c>
      <c r="N193" s="758">
        <f t="shared" si="126"/>
        <v>45995</v>
      </c>
      <c r="O193" s="1066">
        <f t="shared" ref="O193:O196" si="195">WEEKNUM(N193)</f>
        <v>49</v>
      </c>
    </row>
    <row r="194" spans="1:15" ht="20.100000000000001" customHeight="1">
      <c r="A194" s="819"/>
      <c r="B194" s="955" t="s">
        <v>543</v>
      </c>
      <c r="C194" s="955" t="s">
        <v>544</v>
      </c>
      <c r="D194" s="955">
        <v>46002</v>
      </c>
      <c r="E194" s="758">
        <f t="shared" si="189"/>
        <v>46006</v>
      </c>
      <c r="F194" s="758">
        <f t="shared" si="190"/>
        <v>46012</v>
      </c>
      <c r="G194" s="758">
        <f t="shared" si="178"/>
        <v>46015</v>
      </c>
      <c r="H194" s="758">
        <f t="shared" si="179"/>
        <v>46020</v>
      </c>
      <c r="I194" s="758">
        <f t="shared" si="191"/>
        <v>46025</v>
      </c>
      <c r="J194" s="758">
        <f t="shared" si="192"/>
        <v>46026</v>
      </c>
      <c r="K194" s="758">
        <f t="shared" si="193"/>
        <v>46027</v>
      </c>
      <c r="L194" s="331"/>
      <c r="M194" s="758">
        <f t="shared" ref="M194" si="196">M193+7</f>
        <v>46002</v>
      </c>
      <c r="N194" s="758">
        <f t="shared" si="126"/>
        <v>46002</v>
      </c>
      <c r="O194" s="1066">
        <f t="shared" si="195"/>
        <v>50</v>
      </c>
    </row>
    <row r="195" spans="1:15" ht="20.100000000000001" customHeight="1">
      <c r="A195" s="819"/>
      <c r="B195" s="955" t="s">
        <v>363</v>
      </c>
      <c r="C195" s="955" t="s">
        <v>545</v>
      </c>
      <c r="D195" s="955">
        <v>46009</v>
      </c>
      <c r="E195" s="758">
        <f t="shared" si="189"/>
        <v>46013</v>
      </c>
      <c r="F195" s="758">
        <f t="shared" si="190"/>
        <v>46019</v>
      </c>
      <c r="G195" s="758">
        <f t="shared" si="178"/>
        <v>46022</v>
      </c>
      <c r="H195" s="758">
        <f t="shared" si="179"/>
        <v>46027</v>
      </c>
      <c r="I195" s="758">
        <f t="shared" si="191"/>
        <v>46032</v>
      </c>
      <c r="J195" s="758">
        <f t="shared" si="192"/>
        <v>46033</v>
      </c>
      <c r="K195" s="758">
        <f t="shared" si="193"/>
        <v>46034</v>
      </c>
      <c r="L195" s="331"/>
      <c r="M195" s="758">
        <f t="shared" ref="M195" si="197">M194+7</f>
        <v>46009</v>
      </c>
      <c r="N195" s="758">
        <f t="shared" si="126"/>
        <v>46009</v>
      </c>
      <c r="O195" s="1066">
        <f t="shared" si="195"/>
        <v>51</v>
      </c>
    </row>
    <row r="196" spans="1:15" ht="20.100000000000001" customHeight="1">
      <c r="A196" s="819" t="s">
        <v>369</v>
      </c>
      <c r="B196" s="955" t="s">
        <v>365</v>
      </c>
      <c r="C196" s="955" t="s">
        <v>546</v>
      </c>
      <c r="D196" s="955">
        <v>46016</v>
      </c>
      <c r="E196" s="758">
        <f t="shared" si="189"/>
        <v>46020</v>
      </c>
      <c r="F196" s="758">
        <f t="shared" si="190"/>
        <v>46026</v>
      </c>
      <c r="G196" s="758">
        <f t="shared" si="178"/>
        <v>46029</v>
      </c>
      <c r="H196" s="758">
        <f t="shared" si="179"/>
        <v>46034</v>
      </c>
      <c r="I196" s="758">
        <f t="shared" si="191"/>
        <v>46039</v>
      </c>
      <c r="J196" s="758">
        <f t="shared" si="192"/>
        <v>46040</v>
      </c>
      <c r="K196" s="758">
        <f t="shared" si="193"/>
        <v>46041</v>
      </c>
      <c r="L196" s="331"/>
      <c r="M196" s="758">
        <f t="shared" ref="M196:M201" si="198">M195+7</f>
        <v>46016</v>
      </c>
      <c r="N196" s="758">
        <f>N195+7</f>
        <v>46016</v>
      </c>
      <c r="O196" s="1066">
        <f t="shared" si="195"/>
        <v>52</v>
      </c>
    </row>
    <row r="197" spans="1:15" ht="20.100000000000001" customHeight="1">
      <c r="A197" s="819"/>
      <c r="B197" s="955" t="s">
        <v>539</v>
      </c>
      <c r="C197" s="955" t="s">
        <v>547</v>
      </c>
      <c r="D197" s="955">
        <v>46023</v>
      </c>
      <c r="E197" s="758">
        <f t="shared" ref="E197:E200" si="199">D197+4</f>
        <v>46027</v>
      </c>
      <c r="F197" s="758">
        <f t="shared" ref="F197:F200" si="200">E197+6</f>
        <v>46033</v>
      </c>
      <c r="G197" s="758">
        <f t="shared" si="178"/>
        <v>46036</v>
      </c>
      <c r="H197" s="758">
        <f t="shared" si="179"/>
        <v>46041</v>
      </c>
      <c r="I197" s="758">
        <f t="shared" ref="I197:I200" si="201">H197+5</f>
        <v>46046</v>
      </c>
      <c r="J197" s="758">
        <f t="shared" ref="J197:J200" si="202">I197+1</f>
        <v>46047</v>
      </c>
      <c r="K197" s="758">
        <f t="shared" ref="K197:K200" si="203">J197+1</f>
        <v>46048</v>
      </c>
      <c r="L197" s="331"/>
      <c r="M197" s="758">
        <f t="shared" si="198"/>
        <v>46023</v>
      </c>
      <c r="N197" s="758">
        <f>N196+7</f>
        <v>46023</v>
      </c>
      <c r="O197" s="1066">
        <f t="shared" ref="O197:O200" si="204">WEEKNUM(N197)</f>
        <v>1</v>
      </c>
    </row>
    <row r="198" spans="1:15" ht="20.100000000000001" customHeight="1">
      <c r="A198" s="819"/>
      <c r="B198" s="955" t="s">
        <v>518</v>
      </c>
      <c r="C198" s="955" t="s">
        <v>548</v>
      </c>
      <c r="D198" s="955">
        <v>46030</v>
      </c>
      <c r="E198" s="758">
        <f t="shared" si="199"/>
        <v>46034</v>
      </c>
      <c r="F198" s="758">
        <f t="shared" si="200"/>
        <v>46040</v>
      </c>
      <c r="G198" s="758">
        <f t="shared" si="178"/>
        <v>46043</v>
      </c>
      <c r="H198" s="758">
        <f t="shared" si="179"/>
        <v>46048</v>
      </c>
      <c r="I198" s="758">
        <f t="shared" si="201"/>
        <v>46053</v>
      </c>
      <c r="J198" s="758">
        <f t="shared" si="202"/>
        <v>46054</v>
      </c>
      <c r="K198" s="758">
        <f t="shared" si="203"/>
        <v>46055</v>
      </c>
      <c r="L198" s="331"/>
      <c r="M198" s="758">
        <f t="shared" si="198"/>
        <v>46030</v>
      </c>
      <c r="N198" s="758">
        <f>N197+7</f>
        <v>46030</v>
      </c>
      <c r="O198" s="1066">
        <f t="shared" si="204"/>
        <v>2</v>
      </c>
    </row>
    <row r="199" spans="1:15" ht="20.100000000000001" customHeight="1">
      <c r="A199" s="819"/>
      <c r="B199" s="955" t="s">
        <v>428</v>
      </c>
      <c r="C199" s="955" t="s">
        <v>549</v>
      </c>
      <c r="D199" s="955">
        <v>46037</v>
      </c>
      <c r="E199" s="758">
        <f t="shared" si="199"/>
        <v>46041</v>
      </c>
      <c r="F199" s="758">
        <f t="shared" si="200"/>
        <v>46047</v>
      </c>
      <c r="G199" s="758">
        <f t="shared" si="178"/>
        <v>46050</v>
      </c>
      <c r="H199" s="758">
        <f t="shared" si="179"/>
        <v>46055</v>
      </c>
      <c r="I199" s="758">
        <f t="shared" si="201"/>
        <v>46060</v>
      </c>
      <c r="J199" s="758">
        <f t="shared" si="202"/>
        <v>46061</v>
      </c>
      <c r="K199" s="758">
        <f t="shared" si="203"/>
        <v>46062</v>
      </c>
      <c r="L199" s="331"/>
      <c r="M199" s="758">
        <f t="shared" si="198"/>
        <v>46037</v>
      </c>
      <c r="N199" s="758">
        <f>N198+7</f>
        <v>46037</v>
      </c>
      <c r="O199" s="1066">
        <f>WEEKNUM(N199)</f>
        <v>3</v>
      </c>
    </row>
    <row r="200" spans="1:15" ht="20.100000000000001" customHeight="1">
      <c r="A200" s="819"/>
      <c r="B200" s="955" t="s">
        <v>363</v>
      </c>
      <c r="C200" s="955" t="s">
        <v>550</v>
      </c>
      <c r="D200" s="955">
        <v>46044</v>
      </c>
      <c r="E200" s="758">
        <f t="shared" si="199"/>
        <v>46048</v>
      </c>
      <c r="F200" s="758">
        <f t="shared" si="200"/>
        <v>46054</v>
      </c>
      <c r="G200" s="758">
        <f t="shared" si="178"/>
        <v>46057</v>
      </c>
      <c r="H200" s="758">
        <f t="shared" si="179"/>
        <v>46062</v>
      </c>
      <c r="I200" s="758">
        <f t="shared" si="201"/>
        <v>46067</v>
      </c>
      <c r="J200" s="758">
        <f t="shared" si="202"/>
        <v>46068</v>
      </c>
      <c r="K200" s="758">
        <f t="shared" si="203"/>
        <v>46069</v>
      </c>
      <c r="L200" s="331"/>
      <c r="M200" s="758">
        <f t="shared" si="198"/>
        <v>46044</v>
      </c>
      <c r="N200" s="758">
        <f>N199+7</f>
        <v>46044</v>
      </c>
      <c r="O200" s="1066">
        <f>WEEKNUM(N200)</f>
        <v>4</v>
      </c>
    </row>
    <row r="201" spans="1:15" ht="20.100000000000001" customHeight="1">
      <c r="A201" s="819"/>
      <c r="B201" s="955" t="s">
        <v>551</v>
      </c>
      <c r="C201" s="955" t="s">
        <v>552</v>
      </c>
      <c r="D201" s="955">
        <v>46051</v>
      </c>
      <c r="E201" s="758">
        <f t="shared" ref="E201" si="205">D201+4</f>
        <v>46055</v>
      </c>
      <c r="F201" s="758">
        <f t="shared" ref="F201" si="206">E201+6</f>
        <v>46061</v>
      </c>
      <c r="G201" s="758">
        <f t="shared" ref="G201" si="207">F201+3</f>
        <v>46064</v>
      </c>
      <c r="H201" s="758">
        <f t="shared" ref="H201" si="208">G201+5</f>
        <v>46069</v>
      </c>
      <c r="I201" s="758">
        <f t="shared" ref="I201" si="209">H201+5</f>
        <v>46074</v>
      </c>
      <c r="J201" s="758">
        <f t="shared" ref="J201" si="210">I201+1</f>
        <v>46075</v>
      </c>
      <c r="K201" s="758">
        <f t="shared" ref="K201" si="211">J201+1</f>
        <v>46076</v>
      </c>
      <c r="L201" s="331"/>
      <c r="M201" s="758">
        <f t="shared" si="198"/>
        <v>46051</v>
      </c>
      <c r="N201" s="758">
        <f>N200+7</f>
        <v>46051</v>
      </c>
      <c r="O201" s="1066">
        <f>WEEKNUM(N201)</f>
        <v>5</v>
      </c>
    </row>
    <row r="202" spans="1:15" s="18" customFormat="1" ht="13.9">
      <c r="A202" s="861"/>
      <c r="B202" s="147" t="s">
        <v>553</v>
      </c>
      <c r="C202" s="11"/>
      <c r="D202" s="11"/>
      <c r="E202" s="11"/>
      <c r="F202" s="11"/>
      <c r="G202" s="11"/>
      <c r="H202" s="11"/>
      <c r="I202" s="11"/>
      <c r="J202" s="11"/>
    </row>
    <row r="203" spans="1:15">
      <c r="M203" s="147"/>
      <c r="N203" s="147"/>
    </row>
    <row r="204" spans="1:15" ht="13.9" thickBot="1">
      <c r="B204" s="791"/>
      <c r="C204" s="791"/>
      <c r="D204" s="791"/>
      <c r="E204" s="791"/>
      <c r="F204" s="791"/>
      <c r="G204" s="791"/>
      <c r="H204" s="791"/>
      <c r="M204" s="147"/>
      <c r="N204" s="147"/>
    </row>
    <row r="205" spans="1:15" s="147" customFormat="1" ht="18" customHeight="1">
      <c r="B205" s="771"/>
      <c r="C205" s="772"/>
      <c r="D205" s="773"/>
      <c r="E205" s="774"/>
      <c r="F205" s="775"/>
      <c r="G205" s="776"/>
      <c r="H205" s="777"/>
    </row>
    <row r="206" spans="1:15" s="147" customFormat="1" ht="18" customHeight="1">
      <c r="B206" s="778" t="s">
        <v>554</v>
      </c>
      <c r="C206" s="145"/>
      <c r="D206" s="147" t="s">
        <v>555</v>
      </c>
      <c r="G206" s="147" t="s">
        <v>556</v>
      </c>
      <c r="H206" s="779"/>
    </row>
    <row r="207" spans="1:15" s="147" customFormat="1" ht="18" customHeight="1">
      <c r="B207" s="780" t="s">
        <v>557</v>
      </c>
      <c r="C207" s="781" t="s">
        <v>558</v>
      </c>
      <c r="D207" s="133" t="s">
        <v>559</v>
      </c>
      <c r="F207" s="781" t="s">
        <v>560</v>
      </c>
      <c r="G207" s="145" t="s">
        <v>561</v>
      </c>
      <c r="H207" s="782" t="s">
        <v>562</v>
      </c>
    </row>
    <row r="208" spans="1:15" s="147" customFormat="1" ht="18" customHeight="1">
      <c r="B208" s="780" t="s">
        <v>563</v>
      </c>
      <c r="C208" s="781" t="s">
        <v>564</v>
      </c>
      <c r="D208" s="133" t="s">
        <v>565</v>
      </c>
      <c r="E208" s="148" t="s">
        <v>566</v>
      </c>
      <c r="F208" s="785" t="s">
        <v>567</v>
      </c>
      <c r="G208" s="145" t="s">
        <v>568</v>
      </c>
      <c r="H208" s="782" t="s">
        <v>569</v>
      </c>
    </row>
    <row r="209" spans="2:14" s="147" customFormat="1" ht="18" customHeight="1">
      <c r="B209" s="783" t="s">
        <v>570</v>
      </c>
      <c r="C209" s="784" t="s">
        <v>571</v>
      </c>
      <c r="D209" s="133" t="s">
        <v>572</v>
      </c>
      <c r="E209" s="148" t="s">
        <v>573</v>
      </c>
      <c r="F209" s="785" t="s">
        <v>574</v>
      </c>
      <c r="G209" s="588" t="s">
        <v>575</v>
      </c>
      <c r="H209" s="786" t="s">
        <v>576</v>
      </c>
    </row>
    <row r="210" spans="2:14" s="147" customFormat="1" ht="18" customHeight="1">
      <c r="B210" s="783" t="s">
        <v>577</v>
      </c>
      <c r="C210" s="784" t="s">
        <v>578</v>
      </c>
      <c r="D210" s="133" t="s">
        <v>579</v>
      </c>
      <c r="E210" s="148" t="s">
        <v>580</v>
      </c>
      <c r="F210" s="785" t="s">
        <v>581</v>
      </c>
      <c r="G210" s="588" t="s">
        <v>582</v>
      </c>
      <c r="H210" s="786" t="s">
        <v>583</v>
      </c>
      <c r="M210" s="149"/>
      <c r="N210" s="149"/>
    </row>
    <row r="211" spans="2:14" s="147" customFormat="1" ht="18" customHeight="1">
      <c r="B211" s="783" t="s">
        <v>584</v>
      </c>
      <c r="C211" s="784" t="s">
        <v>585</v>
      </c>
      <c r="D211" s="133" t="s">
        <v>586</v>
      </c>
      <c r="E211" s="148" t="s">
        <v>587</v>
      </c>
      <c r="F211" s="785" t="s">
        <v>588</v>
      </c>
      <c r="G211" s="588" t="s">
        <v>589</v>
      </c>
      <c r="H211" s="786" t="s">
        <v>590</v>
      </c>
      <c r="M211" s="149"/>
      <c r="N211" s="149"/>
    </row>
    <row r="212" spans="2:14" s="147" customFormat="1" ht="18" customHeight="1">
      <c r="B212" s="783" t="s">
        <v>591</v>
      </c>
      <c r="C212" s="784" t="s">
        <v>592</v>
      </c>
      <c r="D212" s="133" t="s">
        <v>593</v>
      </c>
      <c r="E212" s="148" t="s">
        <v>594</v>
      </c>
      <c r="F212" s="785" t="s">
        <v>595</v>
      </c>
      <c r="G212" s="588" t="s">
        <v>596</v>
      </c>
      <c r="H212" s="786" t="s">
        <v>597</v>
      </c>
      <c r="M212" s="149"/>
      <c r="N212" s="149"/>
    </row>
    <row r="213" spans="2:14" s="147" customFormat="1" ht="18" customHeight="1">
      <c r="B213" s="783" t="s">
        <v>598</v>
      </c>
      <c r="C213" s="784" t="s">
        <v>599</v>
      </c>
      <c r="D213" s="133" t="s">
        <v>600</v>
      </c>
      <c r="E213" s="148" t="s">
        <v>601</v>
      </c>
      <c r="F213" s="1098" t="s">
        <v>602</v>
      </c>
      <c r="G213" s="588" t="s">
        <v>603</v>
      </c>
      <c r="H213" s="787" t="s">
        <v>604</v>
      </c>
      <c r="M213" s="149"/>
      <c r="N213" s="149"/>
    </row>
    <row r="214" spans="2:14" ht="18" customHeight="1">
      <c r="B214" s="783" t="s">
        <v>605</v>
      </c>
      <c r="C214" s="784" t="s">
        <v>606</v>
      </c>
      <c r="D214" s="133"/>
      <c r="F214" s="588"/>
      <c r="G214" s="147"/>
      <c r="H214" s="788"/>
    </row>
    <row r="215" spans="2:14" ht="18" customHeight="1" thickBot="1">
      <c r="B215" s="789"/>
      <c r="C215" s="790"/>
      <c r="D215" s="790"/>
      <c r="E215" s="791"/>
      <c r="F215" s="791"/>
      <c r="G215" s="791"/>
      <c r="H215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07" r:id="rId1" xr:uid="{4FA95531-940A-4FF6-BFD5-F75A8626D35F}"/>
    <hyperlink ref="C207" r:id="rId2" xr:uid="{EE3CCA4B-4193-41C0-A89B-20ABDAD03B1F}"/>
    <hyperlink ref="H212" r:id="rId3" xr:uid="{862BA144-EF81-4F10-B96F-F284C605E4F3}"/>
    <hyperlink ref="H211" r:id="rId4" xr:uid="{8A632D21-FB07-40FD-8F59-CE17175EE453}"/>
    <hyperlink ref="C210" r:id="rId5" xr:uid="{87C6BF9A-D5B5-4F16-AC6C-B5BFC60677A4}"/>
    <hyperlink ref="C208" r:id="rId6" xr:uid="{6D29163A-0ED9-4611-8648-E429BDAB2EF9}"/>
    <hyperlink ref="C214" r:id="rId7" xr:uid="{3A4792FC-6D32-4A92-B19A-EFDD68C12E63}"/>
    <hyperlink ref="H210" r:id="rId8" xr:uid="{68AB3E59-F6BE-457B-8338-749143CB13EF}"/>
    <hyperlink ref="H213" r:id="rId9" xr:uid="{00053B8C-8F00-4DBD-B2CB-372777CCE916}"/>
    <hyperlink ref="F207" r:id="rId10" xr:uid="{7A934478-8546-4BF2-A92D-2253B1B78BE9}"/>
    <hyperlink ref="F212" r:id="rId11" xr:uid="{F5297D3E-47BF-49C9-9D0A-DD420A46794A}"/>
    <hyperlink ref="F208" r:id="rId12" xr:uid="{D58C525D-C018-4705-B47F-5EB5640FDFC8}"/>
    <hyperlink ref="F209" r:id="rId13" xr:uid="{D1F80551-C4B3-43F8-92A0-864FE40F97E4}"/>
    <hyperlink ref="F210" r:id="rId14" xr:uid="{A9EE3258-EE2A-4659-899B-1FB167D074AF}"/>
    <hyperlink ref="F211" r:id="rId15" xr:uid="{A37647B0-DF46-433C-9C7E-AE55D646BDAA}"/>
    <hyperlink ref="H208" r:id="rId16" xr:uid="{7A85D380-219B-4903-83BA-B4197B495ECB}"/>
    <hyperlink ref="H209" r:id="rId17" xr:uid="{12B0764B-1FBF-46CE-966D-DF903DAEDA2E}"/>
    <hyperlink ref="F213" r:id="rId18" xr:uid="{B4375661-3360-48D9-A830-42105FD26116}"/>
    <hyperlink ref="C209" r:id="rId19" xr:uid="{63F9C2B9-0E39-4271-B247-26FF567D7E19}"/>
    <hyperlink ref="C211" r:id="rId20" xr:uid="{B7F69488-15FF-4B95-9635-E91D9DE8218B}"/>
    <hyperlink ref="C212" r:id="rId21" xr:uid="{2C3B5E51-4E6D-4FC1-A689-DA496B4203B6}"/>
    <hyperlink ref="C213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20"/>
  <sheetViews>
    <sheetView showGridLines="0" zoomScaleNormal="100" zoomScaleSheetLayoutView="75" workbookViewId="0">
      <selection activeCell="C196" sqref="C196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16" t="s">
        <v>116</v>
      </c>
      <c r="C2" s="1216"/>
      <c r="D2" s="1216"/>
      <c r="E2" s="1216"/>
      <c r="F2" s="1216"/>
      <c r="H2" s="956" t="s">
        <v>352</v>
      </c>
    </row>
    <row r="3" spans="1:8" ht="17.25" customHeight="1" thickBot="1">
      <c r="B3" s="1216"/>
      <c r="C3" s="1216"/>
      <c r="D3" s="1216"/>
      <c r="E3" s="1216"/>
      <c r="F3" s="1216"/>
    </row>
    <row r="4" spans="1:8" s="146" customFormat="1" ht="30" customHeight="1" thickBot="1">
      <c r="A4" s="1122"/>
      <c r="B4" s="1211" t="s">
        <v>4314</v>
      </c>
      <c r="C4" s="1212"/>
      <c r="D4" s="1212"/>
      <c r="E4" s="1212"/>
      <c r="F4" s="1213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4315</v>
      </c>
      <c r="C7" s="615"/>
      <c r="D7" s="1207" t="s">
        <v>355</v>
      </c>
      <c r="E7" s="944" t="s">
        <v>4316</v>
      </c>
      <c r="F7" s="944" t="s">
        <v>284</v>
      </c>
      <c r="G7" s="839"/>
      <c r="H7" s="881"/>
    </row>
    <row r="8" spans="1:8" s="196" customFormat="1" ht="17.25" hidden="1" customHeight="1">
      <c r="A8" s="1123"/>
      <c r="B8" s="944" t="s">
        <v>357</v>
      </c>
      <c r="C8" s="944" t="s">
        <v>358</v>
      </c>
      <c r="D8" s="1208"/>
      <c r="E8" s="940" t="s">
        <v>184</v>
      </c>
      <c r="F8" s="940" t="s">
        <v>172</v>
      </c>
      <c r="G8" s="615"/>
      <c r="H8" s="944" t="s">
        <v>359</v>
      </c>
    </row>
    <row r="9" spans="1:8" s="196" customFormat="1" ht="22.5" hidden="1" customHeight="1">
      <c r="A9" s="1123"/>
      <c r="B9" s="1005" t="s">
        <v>4317</v>
      </c>
      <c r="C9" s="758" t="s">
        <v>4318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4045</v>
      </c>
      <c r="C10" s="758" t="s">
        <v>4319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4320</v>
      </c>
      <c r="C11" s="758" t="s">
        <v>4321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4322</v>
      </c>
      <c r="C12" s="758" t="s">
        <v>4323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4324</v>
      </c>
      <c r="C13" s="758" t="s">
        <v>4325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4326</v>
      </c>
      <c r="C14" s="758" t="s">
        <v>4327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4328</v>
      </c>
      <c r="C15" s="758" t="s">
        <v>4329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4330</v>
      </c>
      <c r="C16" s="758" t="s">
        <v>4331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4332</v>
      </c>
      <c r="C17" s="758" t="s">
        <v>4333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4334</v>
      </c>
      <c r="C18" s="758" t="s">
        <v>4335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4336</v>
      </c>
      <c r="C19" s="758" t="s">
        <v>4337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4055</v>
      </c>
      <c r="C20" s="758" t="s">
        <v>4338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4339</v>
      </c>
      <c r="C21" s="758" t="s">
        <v>4340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4061</v>
      </c>
      <c r="C22" s="758" t="s">
        <v>4341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4317</v>
      </c>
      <c r="C23" s="758" t="s">
        <v>4342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4045</v>
      </c>
      <c r="C24" s="758" t="s">
        <v>4343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4320</v>
      </c>
      <c r="C25" s="758" t="s">
        <v>4344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4322</v>
      </c>
      <c r="C26" s="955" t="s">
        <v>4345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4346</v>
      </c>
      <c r="C27" s="955" t="s">
        <v>4347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4326</v>
      </c>
      <c r="C28" s="955" t="s">
        <v>4348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4328</v>
      </c>
      <c r="C29" s="955" t="s">
        <v>4349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4330</v>
      </c>
      <c r="C30" s="955" t="s">
        <v>4350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4332</v>
      </c>
      <c r="C31" s="955" t="s">
        <v>4351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4334</v>
      </c>
      <c r="C32" s="955" t="s">
        <v>4352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4336</v>
      </c>
      <c r="C33" s="955" t="s">
        <v>4353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415</v>
      </c>
      <c r="C34" s="955" t="s">
        <v>4354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415</v>
      </c>
      <c r="C35" s="955" t="s">
        <v>4355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4356</v>
      </c>
      <c r="B36" s="976" t="s">
        <v>4203</v>
      </c>
      <c r="C36" s="955" t="s">
        <v>4357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4055</v>
      </c>
      <c r="C37" s="955" t="s">
        <v>4358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4339</v>
      </c>
      <c r="C38" s="955" t="s">
        <v>4359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391</v>
      </c>
      <c r="C39" s="955" t="s">
        <v>4360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4356</v>
      </c>
      <c r="B40" s="976" t="s">
        <v>4061</v>
      </c>
      <c r="C40" s="955" t="s">
        <v>4361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4045</v>
      </c>
      <c r="C41" s="955" t="s">
        <v>4362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4210</v>
      </c>
      <c r="C42" s="955" t="s">
        <v>4363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4364</v>
      </c>
      <c r="C43" s="955" t="s">
        <v>4365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4213</v>
      </c>
      <c r="C44" s="955" t="s">
        <v>4366</v>
      </c>
      <c r="D44" s="955">
        <v>45500</v>
      </c>
      <c r="E44" s="758">
        <f t="shared" ref="E44:E46" si="26">D44+7</f>
        <v>45507</v>
      </c>
      <c r="F44" s="880" t="s">
        <v>391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4346</v>
      </c>
      <c r="C45" s="955" t="s">
        <v>4367</v>
      </c>
      <c r="D45" s="955">
        <v>45503</v>
      </c>
      <c r="E45" s="880" t="s">
        <v>391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4322</v>
      </c>
      <c r="C46" s="955" t="s">
        <v>4368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4326</v>
      </c>
      <c r="C47" s="955" t="s">
        <v>4369</v>
      </c>
      <c r="D47" s="955">
        <v>45526</v>
      </c>
      <c r="E47" s="758">
        <f t="shared" ref="E47:E51" si="28">D47+7</f>
        <v>45533</v>
      </c>
      <c r="F47" s="880" t="s">
        <v>391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4328</v>
      </c>
      <c r="C48" s="955" t="s">
        <v>4370</v>
      </c>
      <c r="D48" s="880" t="s">
        <v>391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4330</v>
      </c>
      <c r="C49" s="955" t="s">
        <v>4371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4332</v>
      </c>
      <c r="C50" s="955" t="s">
        <v>4372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4203</v>
      </c>
      <c r="C51" s="955" t="s">
        <v>4373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4336</v>
      </c>
      <c r="C52" s="955" t="s">
        <v>4374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4339</v>
      </c>
      <c r="C53" s="955" t="s">
        <v>4375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4376</v>
      </c>
      <c r="C54" s="955" t="s">
        <v>4377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415</v>
      </c>
      <c r="C55" s="955" t="s">
        <v>4378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4061</v>
      </c>
      <c r="C56" s="955" t="s">
        <v>4379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4045</v>
      </c>
      <c r="C57" s="955" t="s">
        <v>4380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4210</v>
      </c>
      <c r="C58" s="955" t="s">
        <v>4381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4364</v>
      </c>
      <c r="C59" s="955" t="s">
        <v>4382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4213</v>
      </c>
      <c r="C60" s="955" t="s">
        <v>4383</v>
      </c>
      <c r="D60" s="955">
        <v>45608</v>
      </c>
      <c r="E60" s="758">
        <f t="shared" ref="E60:E63" si="34">D60+7</f>
        <v>45615</v>
      </c>
      <c r="F60" s="880" t="s">
        <v>391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4346</v>
      </c>
      <c r="C61" s="955" t="s">
        <v>4384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415</v>
      </c>
      <c r="C62" s="955" t="s">
        <v>4385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4322</v>
      </c>
      <c r="C63" s="955" t="s">
        <v>4386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4326</v>
      </c>
      <c r="C64" s="955" t="s">
        <v>4387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4332</v>
      </c>
      <c r="C65" s="955" t="s">
        <v>4388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4330</v>
      </c>
      <c r="C66" s="955" t="s">
        <v>4389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415</v>
      </c>
      <c r="C67" s="955" t="s">
        <v>4390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4203</v>
      </c>
      <c r="C68" s="955" t="s">
        <v>4391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415</v>
      </c>
      <c r="C69" s="955" t="s">
        <v>4392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4336</v>
      </c>
      <c r="C70" s="955" t="s">
        <v>4393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4339</v>
      </c>
      <c r="C71" s="955" t="s">
        <v>4394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4376</v>
      </c>
      <c r="C72" s="955" t="s">
        <v>4395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4061</v>
      </c>
      <c r="C73" s="955" t="s">
        <v>4396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4045</v>
      </c>
      <c r="C74" s="955" t="s">
        <v>4397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4210</v>
      </c>
      <c r="C75" s="955" t="s">
        <v>4398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4364</v>
      </c>
      <c r="C76" s="955" t="s">
        <v>4399</v>
      </c>
      <c r="D76" s="955">
        <v>45715</v>
      </c>
      <c r="E76" s="880" t="s">
        <v>391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4334</v>
      </c>
      <c r="C77" s="955" t="s">
        <v>4400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4346</v>
      </c>
      <c r="C78" s="955" t="s">
        <v>4401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4328</v>
      </c>
      <c r="C79" s="955" t="s">
        <v>4402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4322</v>
      </c>
      <c r="C80" s="955" t="s">
        <v>4403</v>
      </c>
      <c r="D80" s="955">
        <v>45750</v>
      </c>
      <c r="E80" s="880" t="s">
        <v>391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4326</v>
      </c>
      <c r="C81" s="955" t="s">
        <v>4404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4330</v>
      </c>
      <c r="C82" s="955" t="s">
        <v>4405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4332</v>
      </c>
      <c r="C83" s="955" t="s">
        <v>4406</v>
      </c>
      <c r="D83" s="955">
        <v>45772</v>
      </c>
      <c r="E83" s="880" t="s">
        <v>391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4203</v>
      </c>
      <c r="C84" s="955" t="s">
        <v>4407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415</v>
      </c>
      <c r="C85" s="955" t="s">
        <v>4408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4336</v>
      </c>
      <c r="C86" s="955" t="s">
        <v>4409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415</v>
      </c>
      <c r="C87" s="955" t="s">
        <v>4410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553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72" t="s">
        <v>4315</v>
      </c>
      <c r="C90" s="1273"/>
      <c r="D90" s="1207" t="s">
        <v>355</v>
      </c>
      <c r="E90" s="944" t="s">
        <v>228</v>
      </c>
      <c r="F90" s="944" t="s">
        <v>284</v>
      </c>
      <c r="G90" s="839"/>
      <c r="H90" s="881"/>
    </row>
    <row r="91" spans="1:10" s="196" customFormat="1" ht="17.25" customHeight="1">
      <c r="A91" s="1123"/>
      <c r="B91" s="944" t="s">
        <v>357</v>
      </c>
      <c r="C91" s="944" t="s">
        <v>358</v>
      </c>
      <c r="D91" s="1208"/>
      <c r="E91" s="940" t="s">
        <v>219</v>
      </c>
      <c r="F91" s="940" t="s">
        <v>172</v>
      </c>
      <c r="G91" s="615"/>
      <c r="H91" s="944" t="s">
        <v>496</v>
      </c>
      <c r="I91" s="944" t="s">
        <v>359</v>
      </c>
      <c r="J91" s="985" t="s">
        <v>360</v>
      </c>
    </row>
    <row r="92" spans="1:10" s="196" customFormat="1" ht="22.5" hidden="1" customHeight="1">
      <c r="A92" s="1123"/>
      <c r="B92" s="1005" t="s">
        <v>4317</v>
      </c>
      <c r="C92" s="758" t="s">
        <v>4318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4045</v>
      </c>
      <c r="C93" s="758" t="s">
        <v>4319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4320</v>
      </c>
      <c r="C94" s="758" t="s">
        <v>4321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4322</v>
      </c>
      <c r="C95" s="758" t="s">
        <v>4323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4324</v>
      </c>
      <c r="C96" s="758" t="s">
        <v>4325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4326</v>
      </c>
      <c r="C97" s="758" t="s">
        <v>4327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4328</v>
      </c>
      <c r="C98" s="758" t="s">
        <v>4329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4330</v>
      </c>
      <c r="C99" s="758" t="s">
        <v>4331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4332</v>
      </c>
      <c r="C100" s="758" t="s">
        <v>4333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4334</v>
      </c>
      <c r="C101" s="758" t="s">
        <v>4335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4336</v>
      </c>
      <c r="C102" s="758" t="s">
        <v>4337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4055</v>
      </c>
      <c r="C103" s="758" t="s">
        <v>4338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4339</v>
      </c>
      <c r="C104" s="758" t="s">
        <v>4340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4061</v>
      </c>
      <c r="C105" s="758" t="s">
        <v>4341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4317</v>
      </c>
      <c r="C106" s="758" t="s">
        <v>4342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4045</v>
      </c>
      <c r="C107" s="758" t="s">
        <v>4343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4320</v>
      </c>
      <c r="C108" s="758" t="s">
        <v>4344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4322</v>
      </c>
      <c r="C109" s="955" t="s">
        <v>4345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4346</v>
      </c>
      <c r="C110" s="955" t="s">
        <v>4347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4326</v>
      </c>
      <c r="C111" s="955" t="s">
        <v>4348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4328</v>
      </c>
      <c r="C112" s="955" t="s">
        <v>4349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4330</v>
      </c>
      <c r="C113" s="955" t="s">
        <v>4350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4332</v>
      </c>
      <c r="C114" s="955" t="s">
        <v>4351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4334</v>
      </c>
      <c r="C115" s="955" t="s">
        <v>4352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4336</v>
      </c>
      <c r="C116" s="955" t="s">
        <v>4353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415</v>
      </c>
      <c r="C117" s="955" t="s">
        <v>4354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415</v>
      </c>
      <c r="C118" s="955" t="s">
        <v>4355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4356</v>
      </c>
      <c r="B119" s="976" t="s">
        <v>4203</v>
      </c>
      <c r="C119" s="955" t="s">
        <v>4357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4055</v>
      </c>
      <c r="C120" s="955" t="s">
        <v>4358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4339</v>
      </c>
      <c r="C121" s="955" t="s">
        <v>4359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391</v>
      </c>
      <c r="C122" s="955" t="s">
        <v>4360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4356</v>
      </c>
      <c r="B123" s="976" t="s">
        <v>4061</v>
      </c>
      <c r="C123" s="955" t="s">
        <v>4361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4045</v>
      </c>
      <c r="C124" s="955" t="s">
        <v>4362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4210</v>
      </c>
      <c r="C125" s="955" t="s">
        <v>4363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4364</v>
      </c>
      <c r="C126" s="955" t="s">
        <v>4365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4213</v>
      </c>
      <c r="C127" s="955" t="s">
        <v>4366</v>
      </c>
      <c r="D127" s="955">
        <v>45500</v>
      </c>
      <c r="E127" s="758">
        <f t="shared" si="54"/>
        <v>45507</v>
      </c>
      <c r="F127" s="880" t="s">
        <v>391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4346</v>
      </c>
      <c r="C128" s="955" t="s">
        <v>4367</v>
      </c>
      <c r="D128" s="955">
        <v>45503</v>
      </c>
      <c r="E128" s="880" t="s">
        <v>391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4322</v>
      </c>
      <c r="C129" s="955" t="s">
        <v>4368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4326</v>
      </c>
      <c r="C130" s="955" t="s">
        <v>4369</v>
      </c>
      <c r="D130" s="955">
        <v>45526</v>
      </c>
      <c r="E130" s="758">
        <f t="shared" si="59"/>
        <v>45533</v>
      </c>
      <c r="F130" s="880" t="s">
        <v>391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4328</v>
      </c>
      <c r="C131" s="955" t="s">
        <v>4370</v>
      </c>
      <c r="D131" s="880" t="s">
        <v>391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4330</v>
      </c>
      <c r="C132" s="955" t="s">
        <v>4371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4332</v>
      </c>
      <c r="C133" s="955" t="s">
        <v>4372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4203</v>
      </c>
      <c r="C134" s="955" t="s">
        <v>4373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4336</v>
      </c>
      <c r="C135" s="955" t="s">
        <v>4374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4339</v>
      </c>
      <c r="C136" s="955" t="s">
        <v>4375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4376</v>
      </c>
      <c r="C137" s="955" t="s">
        <v>4377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415</v>
      </c>
      <c r="C138" s="955" t="s">
        <v>4378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4061</v>
      </c>
      <c r="C139" s="955" t="s">
        <v>4379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4045</v>
      </c>
      <c r="C140" s="955" t="s">
        <v>4380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4210</v>
      </c>
      <c r="C141" s="955" t="s">
        <v>4381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4364</v>
      </c>
      <c r="C142" s="955" t="s">
        <v>4382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4213</v>
      </c>
      <c r="C143" s="955" t="s">
        <v>4383</v>
      </c>
      <c r="D143" s="955">
        <v>45608</v>
      </c>
      <c r="E143" s="758">
        <f t="shared" si="59"/>
        <v>45615</v>
      </c>
      <c r="F143" s="880" t="s">
        <v>391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4346</v>
      </c>
      <c r="C144" s="955" t="s">
        <v>4384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415</v>
      </c>
      <c r="C145" s="955" t="s">
        <v>4385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4322</v>
      </c>
      <c r="C146" s="955" t="s">
        <v>4386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4326</v>
      </c>
      <c r="C147" s="955" t="s">
        <v>4387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4332</v>
      </c>
      <c r="C148" s="955" t="s">
        <v>4388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4330</v>
      </c>
      <c r="C149" s="955" t="s">
        <v>4389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415</v>
      </c>
      <c r="C150" s="955" t="s">
        <v>4390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4203</v>
      </c>
      <c r="C151" s="955" t="s">
        <v>4391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415</v>
      </c>
      <c r="C152" s="955" t="s">
        <v>4392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4336</v>
      </c>
      <c r="C153" s="955" t="s">
        <v>4393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4339</v>
      </c>
      <c r="C154" s="955" t="s">
        <v>4394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4376</v>
      </c>
      <c r="C155" s="955" t="s">
        <v>4395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4061</v>
      </c>
      <c r="C156" s="955" t="s">
        <v>4396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4045</v>
      </c>
      <c r="C157" s="955" t="s">
        <v>4397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4210</v>
      </c>
      <c r="C158" s="955" t="s">
        <v>4398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4364</v>
      </c>
      <c r="C159" s="955" t="s">
        <v>4399</v>
      </c>
      <c r="D159" s="955">
        <v>45715</v>
      </c>
      <c r="E159" s="880" t="s">
        <v>391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4334</v>
      </c>
      <c r="C160" s="955" t="s">
        <v>4400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4346</v>
      </c>
      <c r="C161" s="955" t="s">
        <v>4401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4328</v>
      </c>
      <c r="C162" s="955" t="s">
        <v>4402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4322</v>
      </c>
      <c r="C163" s="955" t="s">
        <v>4403</v>
      </c>
      <c r="D163" s="955">
        <v>45750</v>
      </c>
      <c r="E163" s="880" t="s">
        <v>391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4326</v>
      </c>
      <c r="C164" s="955" t="s">
        <v>4404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4330</v>
      </c>
      <c r="C165" s="955" t="s">
        <v>4405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4332</v>
      </c>
      <c r="C166" s="955" t="s">
        <v>4406</v>
      </c>
      <c r="D166" s="955">
        <v>45772</v>
      </c>
      <c r="E166" s="880" t="s">
        <v>391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4339</v>
      </c>
      <c r="C167" s="955" t="s">
        <v>4411</v>
      </c>
      <c r="D167" s="955">
        <v>45795</v>
      </c>
      <c r="E167" s="972" t="s">
        <v>391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4412</v>
      </c>
      <c r="C168" s="955" t="s">
        <v>4413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4061</v>
      </c>
      <c r="C169" s="955" t="s">
        <v>4414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4055</v>
      </c>
      <c r="C170" s="955" t="s">
        <v>4415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4210</v>
      </c>
      <c r="C171" s="955" t="s">
        <v>4416</v>
      </c>
      <c r="D171" s="955">
        <v>45828</v>
      </c>
      <c r="E171" s="972" t="s">
        <v>391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4346</v>
      </c>
      <c r="C172" s="955" t="s">
        <v>4417</v>
      </c>
      <c r="D172" s="972" t="s">
        <v>391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415</v>
      </c>
      <c r="C173" s="955" t="s">
        <v>4418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4328</v>
      </c>
      <c r="C174" s="955" t="s">
        <v>4419</v>
      </c>
      <c r="D174" s="955">
        <v>45851</v>
      </c>
      <c r="E174" s="972" t="s">
        <v>391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4420</v>
      </c>
      <c r="C175" s="955" t="s">
        <v>4421</v>
      </c>
      <c r="D175" s="955">
        <v>45865</v>
      </c>
      <c r="E175" s="972" t="s">
        <v>391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4322</v>
      </c>
      <c r="C176" s="955" t="s">
        <v>4422</v>
      </c>
      <c r="D176" s="955">
        <v>45863</v>
      </c>
      <c r="E176" s="972" t="s">
        <v>391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4326</v>
      </c>
      <c r="C177" s="955" t="s">
        <v>4423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4330</v>
      </c>
      <c r="B178" s="1065" t="s">
        <v>415</v>
      </c>
      <c r="C178" s="955" t="s">
        <v>4424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4332</v>
      </c>
      <c r="C179" s="955" t="s">
        <v>4425</v>
      </c>
      <c r="D179" s="955">
        <v>45885</v>
      </c>
      <c r="E179" s="972" t="s">
        <v>391</v>
      </c>
      <c r="F179" s="972" t="s">
        <v>391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4203</v>
      </c>
      <c r="C180" s="955" t="s">
        <v>4426</v>
      </c>
      <c r="D180" s="955">
        <v>45907</v>
      </c>
      <c r="E180" s="972" t="s">
        <v>391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4336</v>
      </c>
      <c r="C181" s="955" t="s">
        <v>4427</v>
      </c>
      <c r="D181" s="972" t="s">
        <v>391</v>
      </c>
      <c r="E181" s="1109"/>
      <c r="F181" s="800"/>
      <c r="G181" s="764"/>
      <c r="H181" s="758">
        <f t="shared" ref="H181:I205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4339</v>
      </c>
      <c r="C182" s="955" t="s">
        <v>4428</v>
      </c>
      <c r="D182" s="955">
        <v>45912</v>
      </c>
      <c r="E182" s="972" t="s">
        <v>391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4412</v>
      </c>
      <c r="C183" s="955" t="s">
        <v>4429</v>
      </c>
      <c r="D183" s="955">
        <v>45915</v>
      </c>
      <c r="E183" s="972" t="s">
        <v>391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4430</v>
      </c>
      <c r="C184" s="955" t="s">
        <v>4431</v>
      </c>
      <c r="D184" s="955">
        <v>45915</v>
      </c>
      <c r="E184" s="972" t="s">
        <v>391</v>
      </c>
      <c r="F184" s="972" t="s">
        <v>391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4061</v>
      </c>
      <c r="C185" s="955" t="s">
        <v>4432</v>
      </c>
      <c r="D185" s="955">
        <v>45926</v>
      </c>
      <c r="E185" s="972" t="s">
        <v>391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4055</v>
      </c>
      <c r="C186" s="955" t="s">
        <v>4433</v>
      </c>
      <c r="D186" s="955">
        <v>45929</v>
      </c>
      <c r="E186" s="972" t="s">
        <v>391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4210</v>
      </c>
      <c r="C187" s="955" t="s">
        <v>4434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hidden="1" customHeight="1">
      <c r="A188" s="1123"/>
      <c r="B188" s="1165" t="s">
        <v>415</v>
      </c>
      <c r="C188" s="955" t="s">
        <v>4435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I188:J200" si="72">WEEKNUM(I188)</f>
        <v>41</v>
      </c>
    </row>
    <row r="189" spans="1:10" s="196" customFormat="1" ht="20.100000000000001" hidden="1" customHeight="1">
      <c r="A189" s="1123"/>
      <c r="B189" s="976" t="s">
        <v>4364</v>
      </c>
      <c r="C189" s="955" t="s">
        <v>4436</v>
      </c>
      <c r="D189" s="972" t="s">
        <v>391</v>
      </c>
      <c r="E189" s="972" t="s">
        <v>391</v>
      </c>
      <c r="F189" s="972" t="s">
        <v>391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hidden="1" customHeight="1">
      <c r="A190" s="1123"/>
      <c r="B190" s="976" t="s">
        <v>4437</v>
      </c>
      <c r="C190" s="955" t="s">
        <v>4438</v>
      </c>
      <c r="D190" s="955">
        <v>45951</v>
      </c>
      <c r="E190" s="972" t="s">
        <v>391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hidden="1" customHeight="1">
      <c r="A191" s="1123"/>
      <c r="B191" s="976" t="s">
        <v>4328</v>
      </c>
      <c r="C191" s="955" t="s">
        <v>4439</v>
      </c>
      <c r="D191" s="955">
        <v>45952</v>
      </c>
      <c r="E191" s="972" t="s">
        <v>391</v>
      </c>
      <c r="F191" s="1164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hidden="1" customHeight="1">
      <c r="A192" s="1123"/>
      <c r="B192" s="976" t="s">
        <v>4440</v>
      </c>
      <c r="C192" s="955" t="s">
        <v>4441</v>
      </c>
      <c r="D192" s="955">
        <v>45962</v>
      </c>
      <c r="E192" s="758">
        <f t="shared" ref="E192" si="73">D192+8</f>
        <v>45970</v>
      </c>
      <c r="F192" s="972" t="s">
        <v>391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customHeight="1">
      <c r="A193" s="1123"/>
      <c r="B193" s="976" t="s">
        <v>4322</v>
      </c>
      <c r="C193" s="955" t="s">
        <v>4442</v>
      </c>
      <c r="D193" s="955">
        <v>45972</v>
      </c>
      <c r="E193" s="972" t="s">
        <v>391</v>
      </c>
      <c r="F193" s="972" t="s">
        <v>391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customHeight="1">
      <c r="A194" s="1123"/>
      <c r="B194" s="976" t="s">
        <v>4420</v>
      </c>
      <c r="C194" s="955" t="s">
        <v>4443</v>
      </c>
      <c r="D194" s="955">
        <v>45975</v>
      </c>
      <c r="E194" s="972" t="s">
        <v>391</v>
      </c>
      <c r="F194" s="972" t="s">
        <v>391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customHeight="1">
      <c r="A195" s="1123"/>
      <c r="B195" s="976" t="s">
        <v>4181</v>
      </c>
      <c r="C195" s="955" t="s">
        <v>4444</v>
      </c>
      <c r="D195" s="972" t="s">
        <v>391</v>
      </c>
      <c r="E195" s="972" t="s">
        <v>391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customHeight="1">
      <c r="A196" s="1123"/>
      <c r="B196" s="976" t="s">
        <v>4194</v>
      </c>
      <c r="C196" s="955" t="s">
        <v>4445</v>
      </c>
      <c r="D196" s="955">
        <v>45991</v>
      </c>
      <c r="E196" s="758">
        <f t="shared" ref="E193:E196" si="74">D196+8</f>
        <v>45999</v>
      </c>
      <c r="F196" s="758">
        <f t="shared" ref="F193:F196" si="75">E196+3</f>
        <v>46002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customHeight="1">
      <c r="A197" s="1123"/>
      <c r="B197" s="1165" t="s">
        <v>2574</v>
      </c>
      <c r="C197" s="955" t="s">
        <v>4446</v>
      </c>
      <c r="D197" s="760">
        <v>45996</v>
      </c>
      <c r="E197" s="760">
        <f t="shared" ref="E197:E200" si="76">D197+8</f>
        <v>46004</v>
      </c>
      <c r="F197" s="760">
        <f t="shared" ref="F197:F200" si="77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customHeight="1">
      <c r="A198" s="1123"/>
      <c r="B198" s="1165" t="s">
        <v>2574</v>
      </c>
      <c r="C198" s="955" t="s">
        <v>4447</v>
      </c>
      <c r="D198" s="800">
        <v>46003</v>
      </c>
      <c r="E198" s="800">
        <f t="shared" si="76"/>
        <v>46011</v>
      </c>
      <c r="F198" s="800">
        <f t="shared" si="77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customHeight="1">
      <c r="A199" s="1123"/>
      <c r="B199" s="976" t="s">
        <v>4336</v>
      </c>
      <c r="C199" s="955" t="s">
        <v>4448</v>
      </c>
      <c r="D199" s="955">
        <v>46010</v>
      </c>
      <c r="E199" s="758">
        <f t="shared" si="76"/>
        <v>46018</v>
      </c>
      <c r="F199" s="758">
        <f t="shared" si="77"/>
        <v>46021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4449</v>
      </c>
      <c r="C200" s="955" t="s">
        <v>4450</v>
      </c>
      <c r="D200" s="955">
        <v>46017</v>
      </c>
      <c r="E200" s="758">
        <f t="shared" si="76"/>
        <v>46025</v>
      </c>
      <c r="F200" s="758">
        <f t="shared" si="77"/>
        <v>46028</v>
      </c>
      <c r="G200" s="764"/>
      <c r="H200" s="758">
        <f t="shared" si="69"/>
        <v>46017</v>
      </c>
      <c r="I200" s="758">
        <f t="shared" si="69"/>
        <v>46019</v>
      </c>
      <c r="J200" s="332">
        <f t="shared" si="72"/>
        <v>53</v>
      </c>
    </row>
    <row r="201" spans="1:10" s="196" customFormat="1" ht="20.100000000000001" customHeight="1">
      <c r="A201" s="1123"/>
      <c r="B201" s="976" t="s">
        <v>4339</v>
      </c>
      <c r="C201" s="955" t="s">
        <v>4451</v>
      </c>
      <c r="D201" s="955">
        <v>46024</v>
      </c>
      <c r="E201" s="758">
        <f t="shared" ref="E201" si="78">D201+8</f>
        <v>46032</v>
      </c>
      <c r="F201" s="758">
        <f t="shared" ref="F201" si="79">E201+3</f>
        <v>46035</v>
      </c>
      <c r="G201" s="764"/>
      <c r="H201" s="758">
        <f t="shared" si="69"/>
        <v>46024</v>
      </c>
      <c r="I201" s="758">
        <f t="shared" si="69"/>
        <v>46026</v>
      </c>
      <c r="J201" s="332">
        <f t="shared" ref="J201" si="80">WEEKNUM(I201)</f>
        <v>2</v>
      </c>
    </row>
    <row r="202" spans="1:10" s="196" customFormat="1" ht="20.100000000000001" customHeight="1">
      <c r="A202" s="1123"/>
      <c r="B202" s="976" t="s">
        <v>4061</v>
      </c>
      <c r="C202" s="955" t="s">
        <v>4452</v>
      </c>
      <c r="D202" s="955">
        <v>46031</v>
      </c>
      <c r="E202" s="758">
        <f t="shared" ref="E202" si="81">D202+8</f>
        <v>46039</v>
      </c>
      <c r="F202" s="758">
        <f t="shared" ref="F202" si="82">E202+3</f>
        <v>46042</v>
      </c>
      <c r="G202" s="764"/>
      <c r="H202" s="758">
        <f t="shared" si="69"/>
        <v>46031</v>
      </c>
      <c r="I202" s="758">
        <f t="shared" si="69"/>
        <v>46033</v>
      </c>
      <c r="J202" s="332">
        <f t="shared" ref="J202" si="83">WEEKNUM(I202)</f>
        <v>3</v>
      </c>
    </row>
    <row r="203" spans="1:10" s="196" customFormat="1" ht="20.100000000000001" customHeight="1">
      <c r="A203" s="1123"/>
      <c r="B203" s="976" t="s">
        <v>4092</v>
      </c>
      <c r="C203" s="955" t="s">
        <v>4453</v>
      </c>
      <c r="D203" s="955">
        <v>46038</v>
      </c>
      <c r="E203" s="758">
        <f t="shared" ref="E203" si="84">D203+8</f>
        <v>46046</v>
      </c>
      <c r="F203" s="758">
        <f t="shared" ref="F203" si="85">E203+3</f>
        <v>46049</v>
      </c>
      <c r="G203" s="764"/>
      <c r="H203" s="758">
        <f t="shared" si="69"/>
        <v>46038</v>
      </c>
      <c r="I203" s="758">
        <f t="shared" si="69"/>
        <v>46040</v>
      </c>
      <c r="J203" s="332">
        <f t="shared" ref="J203" si="86">WEEKNUM(I203)</f>
        <v>4</v>
      </c>
    </row>
    <row r="204" spans="1:10" s="196" customFormat="1" ht="20.100000000000001" customHeight="1">
      <c r="A204" s="1123"/>
      <c r="B204" s="976" t="s">
        <v>4210</v>
      </c>
      <c r="C204" s="955" t="s">
        <v>4454</v>
      </c>
      <c r="D204" s="955">
        <v>46045</v>
      </c>
      <c r="E204" s="758">
        <f t="shared" ref="E204" si="87">D204+8</f>
        <v>46053</v>
      </c>
      <c r="F204" s="758">
        <f t="shared" ref="F204" si="88">E204+3</f>
        <v>46056</v>
      </c>
      <c r="G204" s="764"/>
      <c r="H204" s="758">
        <f t="shared" si="69"/>
        <v>46045</v>
      </c>
      <c r="I204" s="758">
        <f t="shared" si="69"/>
        <v>46047</v>
      </c>
      <c r="J204" s="332">
        <f t="shared" ref="J204" si="89">WEEKNUM(I204)</f>
        <v>5</v>
      </c>
    </row>
    <row r="205" spans="1:10" s="196" customFormat="1" ht="20.100000000000001" customHeight="1">
      <c r="A205" s="1123"/>
      <c r="B205" s="976" t="s">
        <v>4364</v>
      </c>
      <c r="C205" s="955" t="s">
        <v>4455</v>
      </c>
      <c r="D205" s="955">
        <v>46052</v>
      </c>
      <c r="E205" s="758">
        <f t="shared" ref="E205" si="90">D205+8</f>
        <v>46060</v>
      </c>
      <c r="F205" s="758">
        <f t="shared" ref="F205" si="91">E205+3</f>
        <v>46063</v>
      </c>
      <c r="G205" s="764"/>
      <c r="H205" s="758">
        <f t="shared" si="69"/>
        <v>46052</v>
      </c>
      <c r="I205" s="758">
        <f t="shared" si="69"/>
        <v>46054</v>
      </c>
      <c r="J205" s="332">
        <f t="shared" ref="J205" si="92">WEEKNUM(I205)</f>
        <v>6</v>
      </c>
    </row>
    <row r="206" spans="1:10" s="159" customFormat="1" ht="17.25" customHeight="1">
      <c r="A206" s="1122"/>
      <c r="B206" s="1106" t="s">
        <v>553</v>
      </c>
      <c r="C206" s="678"/>
      <c r="D206" s="678"/>
      <c r="E206" s="678"/>
      <c r="F206" s="678"/>
      <c r="G206" s="678"/>
      <c r="H206" s="145"/>
    </row>
    <row r="207" spans="1:10" s="159" customFormat="1" ht="17.25" hidden="1" customHeight="1">
      <c r="A207" s="842"/>
      <c r="B207" s="1118" t="s">
        <v>4456</v>
      </c>
      <c r="C207" s="678"/>
      <c r="D207" s="678"/>
      <c r="E207" s="678"/>
      <c r="F207" s="677"/>
      <c r="G207" s="677"/>
      <c r="H207" s="195"/>
    </row>
    <row r="208" spans="1:10" s="159" customFormat="1" ht="17.25" customHeight="1">
      <c r="A208" s="842"/>
      <c r="B208" s="1118"/>
      <c r="C208" s="678"/>
      <c r="D208" s="678"/>
      <c r="E208" s="678"/>
      <c r="F208" s="677"/>
      <c r="G208" s="677"/>
      <c r="H208" s="195"/>
    </row>
    <row r="209" spans="1:15" s="159" customFormat="1" ht="17.25" customHeight="1" thickBot="1">
      <c r="A209" s="842"/>
      <c r="B209" s="679"/>
      <c r="C209" s="677"/>
      <c r="D209" s="677"/>
      <c r="E209" s="677"/>
      <c r="F209" s="677"/>
      <c r="G209" s="677"/>
      <c r="H209" s="197"/>
    </row>
    <row r="210" spans="1:15" s="147" customFormat="1" ht="18.75" customHeight="1">
      <c r="A210" s="169"/>
      <c r="B210" s="896"/>
      <c r="C210" s="897"/>
      <c r="D210" s="898"/>
      <c r="E210" s="899"/>
      <c r="F210" s="900"/>
      <c r="G210" s="901"/>
      <c r="H210" s="902"/>
    </row>
    <row r="211" spans="1:15" s="147" customFormat="1" ht="18.75" customHeight="1">
      <c r="A211" s="169"/>
      <c r="B211" s="778" t="s">
        <v>554</v>
      </c>
      <c r="C211" s="145"/>
      <c r="D211" s="147" t="s">
        <v>555</v>
      </c>
      <c r="G211" s="147" t="s">
        <v>556</v>
      </c>
      <c r="H211" s="779"/>
    </row>
    <row r="212" spans="1:15" s="147" customFormat="1" ht="18.75" customHeight="1">
      <c r="A212" s="169"/>
      <c r="B212" s="780" t="s">
        <v>557</v>
      </c>
      <c r="C212" s="1098" t="s">
        <v>558</v>
      </c>
      <c r="D212" s="133" t="s">
        <v>559</v>
      </c>
      <c r="F212" s="1098" t="s">
        <v>560</v>
      </c>
      <c r="G212" s="145" t="s">
        <v>561</v>
      </c>
      <c r="H212" s="1099" t="s">
        <v>562</v>
      </c>
    </row>
    <row r="213" spans="1:15" s="147" customFormat="1" ht="18.75" customHeight="1">
      <c r="A213" s="169"/>
      <c r="B213" s="780" t="s">
        <v>563</v>
      </c>
      <c r="C213" s="1098" t="s">
        <v>564</v>
      </c>
      <c r="D213" s="133" t="s">
        <v>565</v>
      </c>
      <c r="E213" s="148" t="s">
        <v>566</v>
      </c>
      <c r="F213" s="1100" t="s">
        <v>567</v>
      </c>
      <c r="G213" s="145" t="s">
        <v>568</v>
      </c>
      <c r="H213" s="1099" t="s">
        <v>569</v>
      </c>
    </row>
    <row r="214" spans="1:15" s="147" customFormat="1" ht="18.75" customHeight="1">
      <c r="A214" s="169"/>
      <c r="B214" s="783" t="s">
        <v>570</v>
      </c>
      <c r="C214" s="1101" t="s">
        <v>571</v>
      </c>
      <c r="D214" s="133" t="s">
        <v>572</v>
      </c>
      <c r="E214" s="148" t="s">
        <v>573</v>
      </c>
      <c r="F214" s="1100" t="s">
        <v>574</v>
      </c>
      <c r="G214" s="588" t="s">
        <v>575</v>
      </c>
      <c r="H214" s="1102" t="s">
        <v>576</v>
      </c>
    </row>
    <row r="215" spans="1:15" s="147" customFormat="1" ht="18.75" customHeight="1">
      <c r="A215" s="169"/>
      <c r="B215" s="783" t="s">
        <v>577</v>
      </c>
      <c r="C215" s="1101" t="s">
        <v>578</v>
      </c>
      <c r="D215" s="133" t="s">
        <v>579</v>
      </c>
      <c r="E215" s="148" t="s">
        <v>580</v>
      </c>
      <c r="F215" s="1100" t="s">
        <v>581</v>
      </c>
      <c r="G215" s="588" t="s">
        <v>582</v>
      </c>
      <c r="H215" s="1102" t="s">
        <v>583</v>
      </c>
      <c r="N215" s="149"/>
      <c r="O215" s="149"/>
    </row>
    <row r="216" spans="1:15" s="147" customFormat="1" ht="18.75" customHeight="1">
      <c r="A216" s="169"/>
      <c r="B216" s="783" t="s">
        <v>827</v>
      </c>
      <c r="C216" s="1101" t="s">
        <v>585</v>
      </c>
      <c r="D216" s="133" t="s">
        <v>586</v>
      </c>
      <c r="E216" s="148" t="s">
        <v>587</v>
      </c>
      <c r="F216" s="1100" t="s">
        <v>588</v>
      </c>
      <c r="G216" s="588" t="s">
        <v>589</v>
      </c>
      <c r="H216" s="1102" t="s">
        <v>590</v>
      </c>
      <c r="N216" s="149"/>
      <c r="O216" s="149"/>
    </row>
    <row r="217" spans="1:15" s="147" customFormat="1" ht="18.75" customHeight="1">
      <c r="A217" s="169"/>
      <c r="B217" s="783" t="s">
        <v>591</v>
      </c>
      <c r="C217" s="1101" t="s">
        <v>592</v>
      </c>
      <c r="D217" s="133" t="s">
        <v>593</v>
      </c>
      <c r="E217" s="148" t="s">
        <v>594</v>
      </c>
      <c r="F217" s="1100" t="s">
        <v>595</v>
      </c>
      <c r="G217" s="588" t="s">
        <v>596</v>
      </c>
      <c r="H217" s="1102" t="s">
        <v>597</v>
      </c>
      <c r="N217" s="149"/>
      <c r="O217" s="149"/>
    </row>
    <row r="218" spans="1:15" s="147" customFormat="1" ht="18.75" customHeight="1">
      <c r="A218" s="169"/>
      <c r="B218" s="783" t="s">
        <v>598</v>
      </c>
      <c r="C218" s="1101" t="s">
        <v>599</v>
      </c>
      <c r="D218" s="133" t="s">
        <v>600</v>
      </c>
      <c r="E218" s="148" t="s">
        <v>601</v>
      </c>
      <c r="F218" s="1098" t="s">
        <v>602</v>
      </c>
      <c r="G218" s="588" t="s">
        <v>603</v>
      </c>
      <c r="H218" s="787" t="s">
        <v>604</v>
      </c>
      <c r="N218" s="149"/>
      <c r="O218" s="149"/>
    </row>
    <row r="219" spans="1:15" ht="18.75" customHeight="1">
      <c r="A219" s="1033"/>
      <c r="B219" s="783" t="s">
        <v>605</v>
      </c>
      <c r="C219" s="1101" t="s">
        <v>606</v>
      </c>
      <c r="D219" s="133"/>
      <c r="F219" s="588"/>
      <c r="G219" s="147"/>
      <c r="H219" s="788"/>
      <c r="I219" s="145"/>
      <c r="J219" s="145"/>
      <c r="K219" s="145"/>
    </row>
    <row r="220" spans="1:15" ht="17.25" customHeight="1" thickBot="1">
      <c r="A220" s="1033"/>
      <c r="B220" s="1103"/>
      <c r="C220" s="791"/>
      <c r="D220" s="791"/>
      <c r="E220" s="791"/>
      <c r="F220" s="791"/>
      <c r="G220" s="791"/>
      <c r="H220" s="1104"/>
      <c r="I220" s="145"/>
      <c r="J220" s="145"/>
      <c r="K220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12" r:id="rId14" xr:uid="{C74F2AC9-A2A0-48DC-BDF0-2B6C616ED201}"/>
    <hyperlink ref="C212" r:id="rId15" xr:uid="{F17CC651-DB94-4620-9DEC-7ADC1B2108BA}"/>
    <hyperlink ref="H217" r:id="rId16" xr:uid="{42178DFF-C055-4564-B7CF-FCB7377F3C9E}"/>
    <hyperlink ref="H216" r:id="rId17" xr:uid="{85CC220E-06EF-42BF-A73D-0B31F26E9551}"/>
    <hyperlink ref="C215" r:id="rId18" xr:uid="{58EEAC17-7CB2-4961-8D63-4E1C7D293061}"/>
    <hyperlink ref="C213" r:id="rId19" xr:uid="{DAE48A77-B341-457B-8731-D20ADE4D0329}"/>
    <hyperlink ref="C219" r:id="rId20" xr:uid="{B1295FB7-8793-40E4-BCDE-A800E29A212E}"/>
    <hyperlink ref="H215" r:id="rId21" xr:uid="{B38BC09C-6452-44F4-BA05-A8088C2F9DCF}"/>
    <hyperlink ref="H218" r:id="rId22" xr:uid="{AC59BA73-FB3F-4FDB-86EA-557F58273177}"/>
    <hyperlink ref="F212" r:id="rId23" xr:uid="{30C4526D-EA8A-4411-8ED0-A79865069111}"/>
    <hyperlink ref="F217" r:id="rId24" xr:uid="{CBA1ECD6-7DB3-4B02-9D0A-41DBE624ECA2}"/>
    <hyperlink ref="F213" r:id="rId25" xr:uid="{D229B871-248D-4512-9BC9-CA254D691C6F}"/>
    <hyperlink ref="F214" r:id="rId26" xr:uid="{DB2CC0D4-78D4-453C-BD28-85C029946CD9}"/>
    <hyperlink ref="F215" r:id="rId27" xr:uid="{4BE2C914-584B-4EE9-B03F-C90358B46F70}"/>
    <hyperlink ref="F216" r:id="rId28" xr:uid="{65B7BD99-CD6B-4674-831B-A9E105097E97}"/>
    <hyperlink ref="H213" r:id="rId29" xr:uid="{6EE39A70-F5A5-4D06-AD31-BE64DEC62A26}"/>
    <hyperlink ref="H214" r:id="rId30" xr:uid="{3B7C8B1B-478B-4E8E-BB4B-09E5D9A24636}"/>
    <hyperlink ref="F218" r:id="rId31" xr:uid="{8AB82DDE-090E-466C-9E50-EC10EB186655}"/>
    <hyperlink ref="C214" r:id="rId32" xr:uid="{96BEEDB9-84D3-4A01-A1EB-E1CB44472795}"/>
    <hyperlink ref="C216" r:id="rId33" xr:uid="{FE06AEE2-B2B8-44DE-81C6-98CACE486DDA}"/>
    <hyperlink ref="C217" r:id="rId34" xr:uid="{76F85658-0066-49E9-89BF-6A961B97715D}"/>
    <hyperlink ref="C218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4457</v>
      </c>
      <c r="H2" s="604" t="s">
        <v>352</v>
      </c>
    </row>
    <row r="3" spans="1:13" ht="51.75" customHeight="1">
      <c r="A3" s="255"/>
      <c r="B3" s="165"/>
      <c r="H3" s="146" t="s">
        <v>4458</v>
      </c>
      <c r="M3" s="473"/>
    </row>
    <row r="4" spans="1:13" ht="65.25" customHeight="1">
      <c r="A4" s="148"/>
      <c r="B4" s="148"/>
      <c r="C4" s="314" t="s">
        <v>4459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4460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4461</v>
      </c>
      <c r="C6" s="169" t="s">
        <v>4462</v>
      </c>
      <c r="D6" s="403" t="s">
        <v>1676</v>
      </c>
      <c r="E6" s="163" t="s">
        <v>4463</v>
      </c>
      <c r="F6" s="163" t="s">
        <v>190</v>
      </c>
      <c r="G6" s="163" t="s">
        <v>4464</v>
      </c>
      <c r="H6" s="332" t="s">
        <v>247</v>
      </c>
      <c r="I6" s="452"/>
      <c r="J6" s="478" t="s">
        <v>4465</v>
      </c>
      <c r="K6" s="478" t="s">
        <v>4466</v>
      </c>
      <c r="L6" s="452"/>
      <c r="M6" s="452"/>
    </row>
    <row r="7" spans="1:13" ht="16.149999999999999" customHeight="1">
      <c r="A7" s="257"/>
      <c r="B7" s="386"/>
      <c r="C7" s="169"/>
      <c r="D7" s="403" t="s">
        <v>1457</v>
      </c>
      <c r="E7" s="163" t="s">
        <v>219</v>
      </c>
      <c r="F7" s="163" t="s">
        <v>172</v>
      </c>
      <c r="G7" s="163"/>
      <c r="H7" s="332" t="s">
        <v>177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4467</v>
      </c>
      <c r="C8" s="353" t="s">
        <v>4468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4469</v>
      </c>
      <c r="K8" s="396" t="s">
        <v>4469</v>
      </c>
      <c r="L8" s="399"/>
      <c r="M8" s="146"/>
    </row>
    <row r="9" spans="1:13" ht="17.25" hidden="1" customHeight="1">
      <c r="A9" s="257"/>
      <c r="B9" s="153" t="s">
        <v>4470</v>
      </c>
      <c r="C9" s="320" t="s">
        <v>4471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4472</v>
      </c>
      <c r="K9" s="396" t="s">
        <v>4472</v>
      </c>
      <c r="L9" s="399"/>
      <c r="M9" s="146"/>
    </row>
    <row r="10" spans="1:13" ht="17.25" hidden="1" customHeight="1">
      <c r="A10" s="257"/>
      <c r="B10" s="153" t="s">
        <v>4122</v>
      </c>
      <c r="C10" s="320" t="s">
        <v>4473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4474</v>
      </c>
      <c r="K10" s="396" t="s">
        <v>4474</v>
      </c>
      <c r="L10" s="399"/>
      <c r="M10" s="146"/>
    </row>
    <row r="11" spans="1:13" ht="17.25" hidden="1" customHeight="1">
      <c r="A11" s="257"/>
      <c r="B11" s="153" t="s">
        <v>4475</v>
      </c>
      <c r="C11" s="320" t="s">
        <v>4476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4477</v>
      </c>
      <c r="K11" s="396" t="s">
        <v>4477</v>
      </c>
      <c r="L11" s="399"/>
      <c r="M11" s="146"/>
    </row>
    <row r="12" spans="1:13" ht="17.25" hidden="1" customHeight="1">
      <c r="A12" s="257"/>
      <c r="B12" s="153" t="s">
        <v>4478</v>
      </c>
      <c r="C12" s="320" t="s">
        <v>4479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4480</v>
      </c>
      <c r="K12" s="396" t="s">
        <v>4480</v>
      </c>
      <c r="L12" s="399"/>
      <c r="M12" s="146"/>
    </row>
    <row r="13" spans="1:13" ht="17.25" hidden="1" customHeight="1">
      <c r="A13" s="257"/>
      <c r="B13" s="153" t="s">
        <v>4467</v>
      </c>
      <c r="C13" s="320" t="s">
        <v>4054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4470</v>
      </c>
      <c r="C14" s="320" t="s">
        <v>4481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4122</v>
      </c>
      <c r="C15" s="353" t="s">
        <v>4482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4475</v>
      </c>
      <c r="C16" s="353" t="s">
        <v>4060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4478</v>
      </c>
      <c r="C17" s="353" t="s">
        <v>4483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4484</v>
      </c>
      <c r="C18" s="353" t="s">
        <v>4485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4486</v>
      </c>
      <c r="C19" s="353" t="s">
        <v>4487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4488</v>
      </c>
      <c r="C20" s="353" t="s">
        <v>4489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4490</v>
      </c>
      <c r="C21" s="353" t="s">
        <v>4491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4492</v>
      </c>
      <c r="C22" s="353" t="s">
        <v>4493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4494</v>
      </c>
      <c r="C23" s="353" t="s">
        <v>4069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4467</v>
      </c>
      <c r="C24" s="353" t="s">
        <v>4495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4470</v>
      </c>
      <c r="C25" s="353" t="s">
        <v>4071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4122</v>
      </c>
      <c r="C26" s="353" t="s">
        <v>4496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4475</v>
      </c>
      <c r="C27" s="353" t="s">
        <v>4497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4478</v>
      </c>
      <c r="C28" s="353" t="s">
        <v>4498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4484</v>
      </c>
      <c r="C29" s="353" t="s">
        <v>4499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415</v>
      </c>
      <c r="C30" s="353" t="s">
        <v>4500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4486</v>
      </c>
      <c r="C31" s="353" t="s">
        <v>4501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4488</v>
      </c>
      <c r="C32" s="353" t="s">
        <v>4502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4492</v>
      </c>
      <c r="C33" s="353" t="s">
        <v>4503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4490</v>
      </c>
      <c r="C34" s="353" t="s">
        <v>4504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4494</v>
      </c>
      <c r="C35" s="353" t="s">
        <v>4505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4467</v>
      </c>
      <c r="C36" s="353" t="s">
        <v>4506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415</v>
      </c>
      <c r="C37" s="429" t="s">
        <v>4507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4470</v>
      </c>
      <c r="C38" s="353" t="s">
        <v>4508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4122</v>
      </c>
      <c r="C39" s="353" t="s">
        <v>4509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4510</v>
      </c>
      <c r="C40" s="353" t="s">
        <v>4511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4478</v>
      </c>
      <c r="C41" s="353" t="s">
        <v>4512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4484</v>
      </c>
      <c r="C42" s="353" t="s">
        <v>4513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4486</v>
      </c>
      <c r="C43" s="353" t="s">
        <v>4082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4488</v>
      </c>
      <c r="C44" s="353" t="s">
        <v>4514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4492</v>
      </c>
      <c r="C45" s="353" t="s">
        <v>4515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4490</v>
      </c>
      <c r="C46" s="353" t="s">
        <v>4516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4494</v>
      </c>
      <c r="C47" s="320" t="s">
        <v>4517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415</v>
      </c>
      <c r="C48" s="320" t="s">
        <v>4518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4467</v>
      </c>
      <c r="C49" s="320" t="s">
        <v>4519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4470</v>
      </c>
      <c r="C50" s="320" t="s">
        <v>4520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4122</v>
      </c>
      <c r="C51" s="320" t="s">
        <v>4521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4510</v>
      </c>
      <c r="C52" s="320" t="s">
        <v>4522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415</v>
      </c>
      <c r="C53" s="320" t="s">
        <v>4523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4478</v>
      </c>
      <c r="C54" s="320" t="s">
        <v>4524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4068</v>
      </c>
      <c r="C55" s="320" t="s">
        <v>4525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4486</v>
      </c>
      <c r="C56" s="320" t="s">
        <v>4088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4488</v>
      </c>
      <c r="C57" s="320" t="s">
        <v>4526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4527</v>
      </c>
      <c r="C58" s="590" t="s">
        <v>4528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4490</v>
      </c>
      <c r="C59" s="591" t="s">
        <v>4529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4494</v>
      </c>
      <c r="C60" s="591" t="s">
        <v>4530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4467</v>
      </c>
      <c r="C61" s="591" t="s">
        <v>4097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4470</v>
      </c>
      <c r="C62" s="591" t="s">
        <v>4531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415</v>
      </c>
      <c r="C63" s="591" t="s">
        <v>4532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3679</v>
      </c>
    </row>
    <row r="64" spans="1:13" ht="17.25" hidden="1" customHeight="1">
      <c r="A64" s="257"/>
      <c r="B64" s="153" t="s">
        <v>4122</v>
      </c>
      <c r="C64" s="591" t="s">
        <v>4533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4510</v>
      </c>
      <c r="C65" s="591" t="s">
        <v>4534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4484</v>
      </c>
      <c r="C66" s="591" t="s">
        <v>4535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4068</v>
      </c>
      <c r="C67" s="591" t="s">
        <v>4536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415</v>
      </c>
      <c r="C68" s="591" t="s">
        <v>4107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4537</v>
      </c>
      <c r="C69" s="591" t="s">
        <v>4538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415</v>
      </c>
      <c r="C70" s="591" t="s">
        <v>4539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4488</v>
      </c>
      <c r="C71" s="591" t="s">
        <v>4112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4490</v>
      </c>
      <c r="C72" s="591" t="s">
        <v>4540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4494</v>
      </c>
      <c r="C73" s="591" t="s">
        <v>4541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415</v>
      </c>
      <c r="C74" s="591" t="s">
        <v>4542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4470</v>
      </c>
      <c r="C75" s="591" t="s">
        <v>4543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4544</v>
      </c>
      <c r="C76" s="591" t="s">
        <v>4545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4510</v>
      </c>
      <c r="C77" s="591" t="s">
        <v>4546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4484</v>
      </c>
      <c r="C78" s="591" t="s">
        <v>4547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4478</v>
      </c>
      <c r="C79" s="591" t="s">
        <v>4548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4068</v>
      </c>
      <c r="C80" s="591" t="s">
        <v>4549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4467</v>
      </c>
      <c r="C81" s="591" t="s">
        <v>4550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415</v>
      </c>
      <c r="C82" s="674" t="s">
        <v>4551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4488</v>
      </c>
      <c r="C83" s="591" t="s">
        <v>4552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4553</v>
      </c>
      <c r="B84" s="675" t="s">
        <v>4492</v>
      </c>
      <c r="C84" s="591" t="s">
        <v>4554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4494</v>
      </c>
      <c r="C85" s="591" t="s">
        <v>4555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4556</v>
      </c>
      <c r="C86" s="591" t="s">
        <v>4557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4470</v>
      </c>
      <c r="C87" s="591" t="s">
        <v>4558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415</v>
      </c>
      <c r="C88" s="685" t="s">
        <v>4559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4510</v>
      </c>
      <c r="C89" s="685" t="s">
        <v>4560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4484</v>
      </c>
      <c r="C90" s="685" t="s">
        <v>4561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4478</v>
      </c>
      <c r="C91" s="694" t="s">
        <v>4562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4068</v>
      </c>
      <c r="C92" s="320" t="s">
        <v>4563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4467</v>
      </c>
      <c r="C93" s="320" t="s">
        <v>4564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4486</v>
      </c>
      <c r="C94" s="320" t="s">
        <v>4565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4488</v>
      </c>
      <c r="C95" s="320" t="s">
        <v>4566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4490</v>
      </c>
      <c r="C96" s="320" t="s">
        <v>4567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4492</v>
      </c>
      <c r="C97" s="320" t="s">
        <v>4568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4569</v>
      </c>
      <c r="C98" s="320" t="s">
        <v>4570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4544</v>
      </c>
      <c r="C99" s="320" t="s">
        <v>4571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4556</v>
      </c>
      <c r="C100" s="320" t="s">
        <v>4572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4470</v>
      </c>
      <c r="C101" s="320" t="s">
        <v>4573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4510</v>
      </c>
      <c r="C102" s="320" t="s">
        <v>4574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4484</v>
      </c>
      <c r="C103" s="320" t="s">
        <v>4575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4478</v>
      </c>
      <c r="C104" s="320" t="s">
        <v>4576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4467</v>
      </c>
      <c r="C105" s="320" t="s">
        <v>4577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4486</v>
      </c>
      <c r="C106" s="320" t="s">
        <v>4578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415</v>
      </c>
      <c r="C107" s="320" t="s">
        <v>4579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4488</v>
      </c>
      <c r="C108" s="320" t="s">
        <v>4580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4490</v>
      </c>
      <c r="C109" s="320" t="s">
        <v>4581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4492</v>
      </c>
      <c r="C110" s="320" t="s">
        <v>4582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4544</v>
      </c>
      <c r="C111" s="320" t="s">
        <v>4583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4569</v>
      </c>
      <c r="C112" s="320" t="s">
        <v>4584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415</v>
      </c>
      <c r="C113" s="320" t="s">
        <v>4585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4470</v>
      </c>
      <c r="C114" s="320" t="s">
        <v>3892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4510</v>
      </c>
      <c r="C115" s="320" t="s">
        <v>3894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4484</v>
      </c>
      <c r="C116" s="320" t="s">
        <v>3896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4586</v>
      </c>
      <c r="M116" s="146"/>
    </row>
    <row r="117" spans="1:13" ht="17.25" hidden="1" customHeight="1">
      <c r="A117" s="257"/>
      <c r="B117" s="153" t="s">
        <v>4478</v>
      </c>
      <c r="C117" s="320" t="s">
        <v>3898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4467</v>
      </c>
      <c r="C118" s="320" t="s">
        <v>3900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4494</v>
      </c>
      <c r="C119" s="320" t="s">
        <v>3902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4486</v>
      </c>
      <c r="C120" s="320" t="s">
        <v>3904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4490</v>
      </c>
      <c r="C121" s="320" t="s">
        <v>3906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4488</v>
      </c>
      <c r="C122" s="320" t="s">
        <v>3908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4492</v>
      </c>
      <c r="C123" s="320" t="s">
        <v>3910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4544</v>
      </c>
      <c r="C124" s="320" t="s">
        <v>3912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415</v>
      </c>
      <c r="C125" s="320" t="s">
        <v>3914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4470</v>
      </c>
      <c r="C126" s="320" t="s">
        <v>3916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4510</v>
      </c>
      <c r="C127" s="320" t="s">
        <v>3918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4484</v>
      </c>
      <c r="C128" s="320" t="s">
        <v>3919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4478</v>
      </c>
      <c r="C129" s="320" t="s">
        <v>3920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4068</v>
      </c>
      <c r="C130" s="320" t="s">
        <v>3921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4494</v>
      </c>
      <c r="C131" s="320" t="s">
        <v>3922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4486</v>
      </c>
      <c r="C132" s="320" t="s">
        <v>3923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4490</v>
      </c>
      <c r="C133" s="320" t="s">
        <v>3924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4488</v>
      </c>
      <c r="C134" s="320" t="s">
        <v>3925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4492</v>
      </c>
      <c r="C135" s="320" t="s">
        <v>3926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4587</v>
      </c>
      <c r="C136" s="320" t="s">
        <v>3928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553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554</v>
      </c>
      <c r="C141" s="193"/>
      <c r="D141" s="193"/>
      <c r="E141" s="194"/>
      <c r="F141" s="195" t="s">
        <v>1585</v>
      </c>
      <c r="G141" s="195"/>
      <c r="H141" s="193"/>
      <c r="I141" s="193"/>
      <c r="J141" s="195" t="s">
        <v>556</v>
      </c>
      <c r="K141" s="195"/>
      <c r="L141" s="195"/>
      <c r="M141" s="193"/>
    </row>
    <row r="142" spans="1:13" s="159" customFormat="1" ht="17.25" customHeight="1">
      <c r="A142" s="258"/>
      <c r="B142" s="197" t="s">
        <v>557</v>
      </c>
      <c r="C142" s="193"/>
      <c r="D142" s="198" t="s">
        <v>558</v>
      </c>
      <c r="E142" s="199"/>
      <c r="F142" s="197" t="s">
        <v>559</v>
      </c>
      <c r="G142" s="193"/>
      <c r="H142" s="198" t="s">
        <v>560</v>
      </c>
      <c r="I142" s="193"/>
      <c r="J142" s="197" t="s">
        <v>561</v>
      </c>
      <c r="K142" s="738" t="s">
        <v>562</v>
      </c>
      <c r="M142" s="193"/>
    </row>
    <row r="143" spans="1:13" s="159" customFormat="1" ht="17.25" customHeight="1">
      <c r="A143" s="259"/>
      <c r="B143" s="414" t="s">
        <v>563</v>
      </c>
      <c r="C143" s="202"/>
      <c r="D143" s="570" t="s">
        <v>564</v>
      </c>
      <c r="E143" s="197"/>
      <c r="F143" s="707" t="s">
        <v>565</v>
      </c>
      <c r="G143" s="730" t="s">
        <v>566</v>
      </c>
      <c r="H143" s="252" t="s">
        <v>567</v>
      </c>
      <c r="I143" s="201"/>
      <c r="J143" s="201" t="s">
        <v>568</v>
      </c>
      <c r="K143" s="203" t="s">
        <v>569</v>
      </c>
      <c r="L143" s="203"/>
      <c r="M143" s="193"/>
    </row>
    <row r="144" spans="1:13" s="159" customFormat="1" ht="17.25" customHeight="1">
      <c r="A144" s="258"/>
      <c r="B144" s="414" t="s">
        <v>577</v>
      </c>
      <c r="C144" s="202"/>
      <c r="D144" s="570" t="s">
        <v>578</v>
      </c>
      <c r="E144" s="197"/>
      <c r="F144" s="707" t="s">
        <v>572</v>
      </c>
      <c r="G144" s="730" t="s">
        <v>573</v>
      </c>
      <c r="H144" s="252" t="s">
        <v>574</v>
      </c>
      <c r="I144" s="201"/>
      <c r="J144" s="201" t="s">
        <v>575</v>
      </c>
      <c r="K144" s="203" t="s">
        <v>576</v>
      </c>
      <c r="L144" s="203"/>
      <c r="M144" s="193"/>
    </row>
    <row r="145" spans="2:11" s="159" customFormat="1" ht="17.25" customHeight="1">
      <c r="B145" s="201" t="s">
        <v>3431</v>
      </c>
      <c r="C145" s="202"/>
      <c r="D145" s="203" t="s">
        <v>1749</v>
      </c>
      <c r="E145" s="197"/>
      <c r="F145" s="707" t="s">
        <v>579</v>
      </c>
      <c r="G145" s="730" t="s">
        <v>580</v>
      </c>
      <c r="H145" s="252" t="s">
        <v>581</v>
      </c>
      <c r="I145" s="414"/>
      <c r="J145" s="414" t="s">
        <v>582</v>
      </c>
      <c r="K145" s="570" t="s">
        <v>583</v>
      </c>
    </row>
    <row r="146" spans="2:11" s="159" customFormat="1" ht="17.25" customHeight="1">
      <c r="B146" s="201" t="s">
        <v>570</v>
      </c>
      <c r="C146" s="202"/>
      <c r="D146" s="203" t="s">
        <v>571</v>
      </c>
      <c r="E146" s="197"/>
      <c r="F146" s="707" t="s">
        <v>586</v>
      </c>
      <c r="G146" s="730" t="s">
        <v>587</v>
      </c>
      <c r="H146" s="252" t="s">
        <v>588</v>
      </c>
      <c r="I146" s="201"/>
      <c r="J146" s="201" t="s">
        <v>589</v>
      </c>
      <c r="K146" s="203" t="s">
        <v>590</v>
      </c>
    </row>
    <row r="147" spans="2:11" s="159" customFormat="1" ht="17.25" customHeight="1">
      <c r="B147" s="414" t="s">
        <v>827</v>
      </c>
      <c r="C147" s="202"/>
      <c r="D147" s="570" t="s">
        <v>585</v>
      </c>
      <c r="E147" s="197"/>
      <c r="F147" s="707" t="s">
        <v>3432</v>
      </c>
      <c r="G147" s="730" t="s">
        <v>594</v>
      </c>
      <c r="H147" s="252" t="s">
        <v>3433</v>
      </c>
      <c r="I147" s="201"/>
      <c r="J147" s="201" t="s">
        <v>596</v>
      </c>
      <c r="K147" s="203" t="s">
        <v>597</v>
      </c>
    </row>
    <row r="148" spans="2:11" s="159" customFormat="1" ht="17.25" customHeight="1">
      <c r="B148" s="414" t="s">
        <v>1595</v>
      </c>
      <c r="C148" s="202"/>
      <c r="D148" s="570" t="s">
        <v>1596</v>
      </c>
      <c r="E148" s="197"/>
      <c r="F148" s="707"/>
      <c r="G148" s="730"/>
      <c r="H148" s="252"/>
      <c r="I148" s="201"/>
      <c r="J148" s="201" t="s">
        <v>1597</v>
      </c>
      <c r="K148" s="203" t="s">
        <v>1599</v>
      </c>
    </row>
    <row r="149" spans="2:11" s="159" customFormat="1" ht="17.25" customHeight="1">
      <c r="B149" s="414" t="s">
        <v>1750</v>
      </c>
      <c r="C149" s="202"/>
      <c r="D149" s="570" t="s">
        <v>1751</v>
      </c>
      <c r="E149" s="197"/>
      <c r="F149" s="505"/>
      <c r="G149"/>
      <c r="H149"/>
      <c r="I149" s="414"/>
      <c r="J149" s="414" t="s">
        <v>603</v>
      </c>
      <c r="K149" s="415" t="s">
        <v>604</v>
      </c>
    </row>
    <row r="150" spans="2:11" s="159" customFormat="1" ht="17.25" customHeight="1">
      <c r="B150" s="414" t="s">
        <v>591</v>
      </c>
      <c r="C150" s="202"/>
      <c r="D150" s="570" t="s">
        <v>592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1602</v>
      </c>
      <c r="C152" s="193" t="s">
        <v>1603</v>
      </c>
      <c r="D152" s="205"/>
      <c r="E152" s="193"/>
      <c r="F152" s="193" t="s">
        <v>1604</v>
      </c>
      <c r="G152" s="206" t="s">
        <v>1605</v>
      </c>
      <c r="H152" s="196"/>
      <c r="I152" s="193"/>
      <c r="J152" s="193" t="s">
        <v>1604</v>
      </c>
      <c r="K152" s="193" t="s">
        <v>1606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4588</v>
      </c>
      <c r="J2" s="604" t="s">
        <v>352</v>
      </c>
    </row>
    <row r="3" spans="2:14" ht="17.25" customHeight="1">
      <c r="B3" s="165"/>
    </row>
    <row r="4" spans="2:14" ht="17.25" customHeight="1">
      <c r="C4" s="313" t="s">
        <v>4589</v>
      </c>
      <c r="D4" s="147"/>
      <c r="E4" s="147"/>
      <c r="F4" s="409" t="s">
        <v>4590</v>
      </c>
      <c r="G4" s="147"/>
      <c r="H4" s="147"/>
      <c r="I4" s="147"/>
      <c r="J4" s="338" t="s">
        <v>4591</v>
      </c>
    </row>
    <row r="5" spans="2:14" ht="31.15" customHeight="1">
      <c r="B5" s="148"/>
      <c r="C5" s="176"/>
      <c r="D5" s="148"/>
      <c r="E5" s="337" t="s">
        <v>4592</v>
      </c>
      <c r="F5" s="148"/>
      <c r="G5" s="330" t="s">
        <v>4593</v>
      </c>
      <c r="H5" s="330" t="s">
        <v>4594</v>
      </c>
      <c r="I5" s="148"/>
    </row>
    <row r="6" spans="2:14" ht="24">
      <c r="B6" s="386" t="s">
        <v>1675</v>
      </c>
      <c r="C6" s="182" t="s">
        <v>4595</v>
      </c>
      <c r="D6" s="1274" t="s">
        <v>1676</v>
      </c>
      <c r="E6" s="163" t="s">
        <v>4596</v>
      </c>
      <c r="F6" s="163" t="s">
        <v>4597</v>
      </c>
      <c r="G6" s="163" t="s">
        <v>4598</v>
      </c>
      <c r="H6" s="163" t="s">
        <v>247</v>
      </c>
      <c r="I6" s="419" t="s">
        <v>4599</v>
      </c>
      <c r="J6" s="434" t="s">
        <v>1456</v>
      </c>
      <c r="K6" s="148" t="s">
        <v>4600</v>
      </c>
      <c r="L6" s="330" t="s">
        <v>4601</v>
      </c>
      <c r="M6" s="330" t="s">
        <v>4602</v>
      </c>
      <c r="N6" s="394" t="s">
        <v>4603</v>
      </c>
    </row>
    <row r="7" spans="2:14" ht="17.25" customHeight="1">
      <c r="B7" s="152" t="s">
        <v>357</v>
      </c>
      <c r="C7" s="152" t="s">
        <v>358</v>
      </c>
      <c r="D7" s="1275"/>
      <c r="E7" s="403" t="s">
        <v>269</v>
      </c>
      <c r="F7" s="403" t="s">
        <v>257</v>
      </c>
      <c r="G7" s="403" t="s">
        <v>4604</v>
      </c>
      <c r="H7" s="403" t="s">
        <v>4605</v>
      </c>
      <c r="I7" s="148"/>
      <c r="J7" s="148"/>
      <c r="K7" s="155"/>
      <c r="L7" s="148"/>
      <c r="M7" s="148"/>
      <c r="N7" s="169" t="s">
        <v>444</v>
      </c>
    </row>
    <row r="8" spans="2:14" s="159" customFormat="1" ht="17.25" hidden="1" customHeight="1">
      <c r="B8" s="357" t="s">
        <v>4606</v>
      </c>
      <c r="C8" s="358" t="s">
        <v>4607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4608</v>
      </c>
      <c r="C9" s="358" t="s">
        <v>4609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4610</v>
      </c>
      <c r="C10" s="358" t="s">
        <v>4611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415</v>
      </c>
      <c r="C11" s="358" t="s">
        <v>4612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4613</v>
      </c>
      <c r="C12" s="454" t="s">
        <v>4614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4615</v>
      </c>
      <c r="C13" s="358" t="s">
        <v>4616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4617</v>
      </c>
      <c r="C14" s="358" t="s">
        <v>4618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4619</v>
      </c>
      <c r="C15" s="358" t="s">
        <v>4620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4621</v>
      </c>
      <c r="C16" s="358" t="s">
        <v>4622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4623</v>
      </c>
      <c r="C17" s="358" t="s">
        <v>4624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4625</v>
      </c>
      <c r="C18" s="358" t="s">
        <v>4626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4627</v>
      </c>
      <c r="C19" s="358" t="s">
        <v>4628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4629</v>
      </c>
      <c r="C20" s="358" t="s">
        <v>4630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4631</v>
      </c>
      <c r="C21" s="358" t="s">
        <v>4632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4606</v>
      </c>
      <c r="C22" s="358" t="s">
        <v>4633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4608</v>
      </c>
      <c r="C23" s="454" t="s">
        <v>4634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4610</v>
      </c>
      <c r="C24" s="358" t="s">
        <v>4635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4613</v>
      </c>
      <c r="C25" s="358" t="s">
        <v>4636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4615</v>
      </c>
      <c r="C26" s="358" t="s">
        <v>4637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4617</v>
      </c>
      <c r="C27" s="358" t="s">
        <v>4638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4619</v>
      </c>
      <c r="C28" s="358" t="s">
        <v>4639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4623</v>
      </c>
      <c r="C29" s="358" t="s">
        <v>4640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4621</v>
      </c>
      <c r="C30" s="358" t="s">
        <v>4641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4625</v>
      </c>
      <c r="C31" s="358" t="s">
        <v>4642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4627</v>
      </c>
      <c r="C32" s="189" t="s">
        <v>4643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4629</v>
      </c>
      <c r="C33" s="189" t="s">
        <v>4644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4631</v>
      </c>
      <c r="C34" s="189" t="s">
        <v>4645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4606</v>
      </c>
      <c r="C35" s="189" t="s">
        <v>4646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4608</v>
      </c>
      <c r="C36" s="189" t="s">
        <v>4647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4610</v>
      </c>
      <c r="C37" s="189" t="s">
        <v>4648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4613</v>
      </c>
      <c r="C38" s="189" t="s">
        <v>4649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4615</v>
      </c>
      <c r="C39" s="189" t="s">
        <v>4650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4617</v>
      </c>
      <c r="C40" s="189" t="s">
        <v>4651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4619</v>
      </c>
      <c r="C41" s="189" t="s">
        <v>4652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4623</v>
      </c>
      <c r="C42" s="189" t="s">
        <v>4653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4621</v>
      </c>
      <c r="C43" s="189" t="s">
        <v>4654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4655</v>
      </c>
      <c r="C44" s="189" t="s">
        <v>4656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4627</v>
      </c>
      <c r="C45" s="189" t="s">
        <v>4657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4629</v>
      </c>
      <c r="C46" s="189" t="s">
        <v>4658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4659</v>
      </c>
      <c r="C47" s="189" t="s">
        <v>4660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4661</v>
      </c>
      <c r="C48" s="189" t="s">
        <v>4662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4606</v>
      </c>
      <c r="C49" s="189" t="s">
        <v>4663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4608</v>
      </c>
      <c r="C50" s="137" t="s">
        <v>4664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4665</v>
      </c>
      <c r="C51" s="137" t="s">
        <v>4666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4613</v>
      </c>
      <c r="C52" s="137" t="s">
        <v>4667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4615</v>
      </c>
      <c r="C53" s="137" t="s">
        <v>4668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4617</v>
      </c>
      <c r="C54" s="137" t="s">
        <v>4669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4619</v>
      </c>
      <c r="C55" s="137" t="s">
        <v>4670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4623</v>
      </c>
      <c r="C56" s="137" t="s">
        <v>4658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4671</v>
      </c>
      <c r="C57" s="137" t="s">
        <v>4672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4625</v>
      </c>
      <c r="C58" s="137" t="s">
        <v>4673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4627</v>
      </c>
      <c r="C59" s="137" t="s">
        <v>4674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4675</v>
      </c>
      <c r="C60" s="137" t="s">
        <v>4676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4661</v>
      </c>
      <c r="C61" s="137" t="s">
        <v>4677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4606</v>
      </c>
      <c r="C62" s="137" t="s">
        <v>4678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4665</v>
      </c>
      <c r="C64" s="137" t="s">
        <v>4679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4613</v>
      </c>
      <c r="C65" s="137" t="s">
        <v>4680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4681</v>
      </c>
      <c r="C66" s="137" t="s">
        <v>4682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4683</v>
      </c>
      <c r="C67" s="137" t="s">
        <v>4684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4619</v>
      </c>
      <c r="C68" s="137" t="s">
        <v>4685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4623</v>
      </c>
      <c r="C69" s="137" t="s">
        <v>4686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4671</v>
      </c>
      <c r="C70" s="137" t="s">
        <v>4687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4625</v>
      </c>
      <c r="C71" s="137" t="s">
        <v>4688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4627</v>
      </c>
      <c r="C72" s="137" t="s">
        <v>4689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4675</v>
      </c>
      <c r="C73" s="137" t="s">
        <v>4690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4661</v>
      </c>
      <c r="C74" s="137" t="s">
        <v>4691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4606</v>
      </c>
      <c r="C75" s="137" t="s">
        <v>4692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4608</v>
      </c>
      <c r="C76" s="137" t="s">
        <v>4693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4665</v>
      </c>
      <c r="C77" s="137" t="s">
        <v>4694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4613</v>
      </c>
      <c r="C78" s="137" t="s">
        <v>4695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4681</v>
      </c>
      <c r="C79" s="137" t="s">
        <v>4696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4683</v>
      </c>
      <c r="C80" s="690" t="s">
        <v>4697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4619</v>
      </c>
      <c r="C81" s="690" t="s">
        <v>4698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4623</v>
      </c>
      <c r="C82" s="690" t="s">
        <v>4699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4700</v>
      </c>
      <c r="C83" s="690" t="s">
        <v>4701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4625</v>
      </c>
      <c r="C84" s="690" t="s">
        <v>4702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4615</v>
      </c>
      <c r="C85" s="690" t="s">
        <v>4703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4704</v>
      </c>
      <c r="C86" s="690" t="s">
        <v>4705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4661</v>
      </c>
      <c r="C87" s="690" t="s">
        <v>4706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4627</v>
      </c>
      <c r="C88" s="690" t="s">
        <v>4707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4708</v>
      </c>
      <c r="C89" s="690" t="s">
        <v>4709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4665</v>
      </c>
      <c r="C90" s="690" t="s">
        <v>4710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4613</v>
      </c>
      <c r="C91" s="690" t="s">
        <v>4711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4681</v>
      </c>
      <c r="C92" s="690" t="s">
        <v>4712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4617</v>
      </c>
      <c r="C93" s="690" t="s">
        <v>4713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4714</v>
      </c>
      <c r="C94" s="690" t="s">
        <v>4715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4716</v>
      </c>
      <c r="C95" s="716" t="s">
        <v>4717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4700</v>
      </c>
      <c r="C96" s="137" t="s">
        <v>4718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4625</v>
      </c>
      <c r="C97" s="137" t="s">
        <v>4719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4619</v>
      </c>
      <c r="C98" s="137" t="s">
        <v>4720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4615</v>
      </c>
      <c r="C99" s="137" t="s">
        <v>4721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4722</v>
      </c>
      <c r="C100" s="137" t="s">
        <v>4723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4661</v>
      </c>
      <c r="C101" s="137" t="s">
        <v>4724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4708</v>
      </c>
      <c r="C102" s="137" t="s">
        <v>4725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4665</v>
      </c>
      <c r="C103" s="137" t="s">
        <v>4726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4727</v>
      </c>
      <c r="C104" s="137" t="s">
        <v>4728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4681</v>
      </c>
      <c r="C105" s="137" t="s">
        <v>4729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4617</v>
      </c>
      <c r="C106" s="137" t="s">
        <v>4730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4714</v>
      </c>
      <c r="C107" s="137" t="s">
        <v>4731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4716</v>
      </c>
      <c r="C108" s="137" t="s">
        <v>4732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4700</v>
      </c>
      <c r="C109" s="137" t="s">
        <v>4733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4625</v>
      </c>
      <c r="C110" s="137" t="s">
        <v>4734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4619</v>
      </c>
      <c r="C111" s="137" t="s">
        <v>4735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4615</v>
      </c>
      <c r="C112" s="137" t="s">
        <v>4736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4722</v>
      </c>
      <c r="C113" s="716" t="s">
        <v>4737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4661</v>
      </c>
      <c r="C114" s="137" t="s">
        <v>4738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4708</v>
      </c>
      <c r="C115" s="137" t="s">
        <v>4739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4740</v>
      </c>
      <c r="C116" s="137" t="s">
        <v>4741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4742</v>
      </c>
      <c r="C117" s="137" t="s">
        <v>4743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4681</v>
      </c>
      <c r="C118" s="137" t="s">
        <v>4744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4617</v>
      </c>
      <c r="C119" s="137" t="s">
        <v>4745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4714</v>
      </c>
      <c r="C120" s="137" t="s">
        <v>4746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4704</v>
      </c>
      <c r="C121" s="137" t="s">
        <v>4747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415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4665</v>
      </c>
      <c r="C123" s="137" t="s">
        <v>4748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4700</v>
      </c>
      <c r="C124" s="137" t="s">
        <v>4749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4625</v>
      </c>
      <c r="C125" s="137" t="s">
        <v>4750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4619</v>
      </c>
      <c r="C126" s="137" t="s">
        <v>4751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4615</v>
      </c>
      <c r="C127" s="137" t="s">
        <v>4752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4722</v>
      </c>
      <c r="C128" s="137" t="s">
        <v>4753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4661</v>
      </c>
      <c r="C129" s="137" t="s">
        <v>4754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4755</v>
      </c>
      <c r="C130" s="137" t="s">
        <v>4756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553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554</v>
      </c>
      <c r="C134" s="193"/>
      <c r="D134" s="193"/>
      <c r="E134" s="194"/>
      <c r="F134" s="195" t="s">
        <v>1585</v>
      </c>
      <c r="G134" s="195"/>
      <c r="H134" s="193"/>
      <c r="I134" s="193"/>
      <c r="J134" s="195" t="s">
        <v>556</v>
      </c>
      <c r="K134" s="195"/>
      <c r="L134" s="195"/>
      <c r="M134" s="193"/>
      <c r="N134" s="196"/>
    </row>
    <row r="135" spans="2:14" s="159" customFormat="1" ht="17.25" customHeight="1">
      <c r="B135" s="197" t="s">
        <v>557</v>
      </c>
      <c r="C135" s="193"/>
      <c r="D135" s="198" t="s">
        <v>558</v>
      </c>
      <c r="E135" s="199"/>
      <c r="F135" s="197" t="s">
        <v>559</v>
      </c>
      <c r="G135" s="193"/>
      <c r="H135" s="198" t="s">
        <v>560</v>
      </c>
      <c r="I135" s="193"/>
      <c r="J135" s="197" t="s">
        <v>561</v>
      </c>
      <c r="K135" s="193"/>
      <c r="L135" s="198" t="s">
        <v>562</v>
      </c>
      <c r="M135" s="193"/>
      <c r="N135" s="196"/>
    </row>
    <row r="136" spans="2:14" s="159" customFormat="1" ht="17.25" customHeight="1">
      <c r="B136" s="414" t="s">
        <v>563</v>
      </c>
      <c r="C136" s="202"/>
      <c r="D136" s="570" t="s">
        <v>564</v>
      </c>
      <c r="E136" s="197"/>
      <c r="F136" s="707" t="s">
        <v>565</v>
      </c>
      <c r="G136" s="730" t="s">
        <v>566</v>
      </c>
      <c r="H136" s="252" t="s">
        <v>567</v>
      </c>
      <c r="I136" s="201"/>
      <c r="J136" s="201" t="s">
        <v>568</v>
      </c>
      <c r="K136" s="203" t="s">
        <v>569</v>
      </c>
      <c r="L136" s="203"/>
      <c r="M136" s="193"/>
      <c r="N136" s="196"/>
    </row>
    <row r="137" spans="2:14" s="159" customFormat="1" ht="17.25" customHeight="1">
      <c r="B137" s="414" t="s">
        <v>577</v>
      </c>
      <c r="C137" s="202"/>
      <c r="D137" s="570" t="s">
        <v>578</v>
      </c>
      <c r="E137" s="197"/>
      <c r="F137" s="707" t="s">
        <v>572</v>
      </c>
      <c r="G137" s="730" t="s">
        <v>573</v>
      </c>
      <c r="H137" s="252" t="s">
        <v>574</v>
      </c>
      <c r="I137" s="201"/>
      <c r="J137" s="201" t="s">
        <v>575</v>
      </c>
      <c r="K137" s="203" t="s">
        <v>576</v>
      </c>
      <c r="L137" s="203"/>
      <c r="M137" s="193"/>
      <c r="N137" s="196"/>
    </row>
    <row r="138" spans="2:14" s="159" customFormat="1" ht="17.25" customHeight="1">
      <c r="B138" s="201" t="s">
        <v>3431</v>
      </c>
      <c r="C138" s="202"/>
      <c r="D138" s="203" t="s">
        <v>1749</v>
      </c>
      <c r="E138" s="197"/>
      <c r="F138" s="707" t="s">
        <v>579</v>
      </c>
      <c r="G138" s="730" t="s">
        <v>580</v>
      </c>
      <c r="H138" s="252" t="s">
        <v>581</v>
      </c>
      <c r="I138" s="414"/>
      <c r="J138" s="414" t="s">
        <v>582</v>
      </c>
      <c r="K138" s="570" t="s">
        <v>583</v>
      </c>
      <c r="L138" s="203"/>
      <c r="M138" s="193"/>
      <c r="N138" s="196"/>
    </row>
    <row r="139" spans="2:14" s="159" customFormat="1" ht="17.25" customHeight="1">
      <c r="B139" s="201" t="s">
        <v>570</v>
      </c>
      <c r="C139" s="202"/>
      <c r="D139" s="203" t="s">
        <v>571</v>
      </c>
      <c r="E139" s="197"/>
      <c r="F139" s="707" t="s">
        <v>586</v>
      </c>
      <c r="G139" s="730" t="s">
        <v>587</v>
      </c>
      <c r="H139" s="252" t="s">
        <v>588</v>
      </c>
      <c r="I139" s="201"/>
      <c r="J139" s="201" t="s">
        <v>589</v>
      </c>
      <c r="K139" s="203" t="s">
        <v>590</v>
      </c>
      <c r="L139" s="203"/>
      <c r="M139" s="193"/>
      <c r="N139" s="196"/>
    </row>
    <row r="140" spans="2:14" s="159" customFormat="1" ht="17.25" customHeight="1">
      <c r="B140" s="414" t="s">
        <v>827</v>
      </c>
      <c r="C140" s="202"/>
      <c r="D140" s="570" t="s">
        <v>585</v>
      </c>
      <c r="E140" s="197"/>
      <c r="F140" s="707" t="s">
        <v>3432</v>
      </c>
      <c r="G140" s="730" t="s">
        <v>594</v>
      </c>
      <c r="H140" s="252" t="s">
        <v>3433</v>
      </c>
      <c r="I140" s="201"/>
      <c r="J140" s="201" t="s">
        <v>596</v>
      </c>
      <c r="K140" s="203" t="s">
        <v>597</v>
      </c>
      <c r="L140" s="203"/>
      <c r="M140" s="193"/>
      <c r="N140" s="196"/>
    </row>
    <row r="141" spans="2:14" s="159" customFormat="1" ht="17.25" customHeight="1">
      <c r="B141" s="414" t="s">
        <v>1595</v>
      </c>
      <c r="C141" s="202"/>
      <c r="D141" s="570" t="s">
        <v>1596</v>
      </c>
      <c r="E141" s="197"/>
      <c r="F141" s="707"/>
      <c r="G141" s="730"/>
      <c r="H141" s="252"/>
      <c r="I141" s="201"/>
      <c r="J141" s="201" t="s">
        <v>1597</v>
      </c>
      <c r="K141" s="203" t="s">
        <v>1599</v>
      </c>
      <c r="L141" s="203"/>
      <c r="M141" s="193"/>
      <c r="N141" s="196"/>
    </row>
    <row r="142" spans="2:14" s="159" customFormat="1" ht="17.25" customHeight="1">
      <c r="B142" s="414" t="s">
        <v>1750</v>
      </c>
      <c r="C142" s="202"/>
      <c r="D142" s="570" t="s">
        <v>1751</v>
      </c>
      <c r="E142" s="197"/>
      <c r="F142" s="505"/>
      <c r="G142"/>
      <c r="H142"/>
      <c r="I142" s="414"/>
      <c r="J142" s="414" t="s">
        <v>603</v>
      </c>
      <c r="K142" s="415" t="s">
        <v>604</v>
      </c>
      <c r="L142" s="203"/>
      <c r="M142" s="193"/>
      <c r="N142" s="196"/>
    </row>
    <row r="143" spans="2:14" s="159" customFormat="1" ht="17.25" customHeight="1">
      <c r="B143" s="414" t="s">
        <v>591</v>
      </c>
      <c r="C143" s="202"/>
      <c r="D143" s="570" t="s">
        <v>592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1602</v>
      </c>
      <c r="C145" s="193" t="s">
        <v>1603</v>
      </c>
      <c r="D145" s="205"/>
      <c r="E145" s="193"/>
      <c r="F145" s="193" t="s">
        <v>1604</v>
      </c>
      <c r="G145" s="206" t="s">
        <v>1605</v>
      </c>
      <c r="H145" s="196" t="s">
        <v>4757</v>
      </c>
      <c r="I145" s="193"/>
      <c r="J145" s="193" t="s">
        <v>1604</v>
      </c>
      <c r="K145" s="193" t="s">
        <v>1606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4457</v>
      </c>
      <c r="C2" s="11"/>
      <c r="D2" s="11"/>
      <c r="E2" s="11"/>
      <c r="F2" s="11"/>
      <c r="G2" s="604" t="s">
        <v>352</v>
      </c>
    </row>
    <row r="3" spans="1:8" ht="17.25" customHeight="1">
      <c r="B3" s="165"/>
    </row>
    <row r="4" spans="1:8" ht="17.25" customHeight="1">
      <c r="A4" s="1276" t="s">
        <v>4758</v>
      </c>
      <c r="B4" s="1276"/>
      <c r="C4" s="1276"/>
      <c r="D4" s="1276"/>
      <c r="E4" s="1276"/>
      <c r="F4" s="1276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4759</v>
      </c>
      <c r="C6" s="169"/>
      <c r="D6" s="332" t="s">
        <v>1676</v>
      </c>
      <c r="E6" s="163" t="s">
        <v>144</v>
      </c>
      <c r="F6" s="163" t="s">
        <v>329</v>
      </c>
      <c r="G6" s="416" t="s">
        <v>4599</v>
      </c>
      <c r="H6" s="459" t="s">
        <v>4760</v>
      </c>
    </row>
    <row r="7" spans="1:8" ht="17.25" customHeight="1">
      <c r="A7" s="342"/>
      <c r="B7" s="152" t="s">
        <v>357</v>
      </c>
      <c r="C7" s="152" t="s">
        <v>358</v>
      </c>
      <c r="D7" s="332" t="s">
        <v>1681</v>
      </c>
      <c r="E7" s="332" t="s">
        <v>223</v>
      </c>
      <c r="F7" s="332" t="s">
        <v>4761</v>
      </c>
      <c r="G7" s="379"/>
      <c r="H7" s="379"/>
    </row>
    <row r="8" spans="1:8" ht="17.25" hidden="1" customHeight="1">
      <c r="B8" s="173" t="s">
        <v>4762</v>
      </c>
      <c r="C8" s="173" t="s">
        <v>4763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4764</v>
      </c>
      <c r="C9" s="173" t="s">
        <v>4765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4104</v>
      </c>
      <c r="C10" s="173" t="s">
        <v>4766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4767</v>
      </c>
      <c r="C11" s="173" t="s">
        <v>4768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4769</v>
      </c>
      <c r="C12" s="173" t="s">
        <v>4770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4769</v>
      </c>
      <c r="C13" s="173" t="s">
        <v>4771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730</v>
      </c>
      <c r="C14" s="173" t="s">
        <v>4772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4773</v>
      </c>
      <c r="C15" s="173" t="s">
        <v>4774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4775</v>
      </c>
      <c r="C16" s="173" t="s">
        <v>4776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4777</v>
      </c>
      <c r="C17" s="173" t="s">
        <v>4778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4779</v>
      </c>
      <c r="C18" s="173" t="s">
        <v>4780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4781</v>
      </c>
      <c r="C19" s="173" t="s">
        <v>4782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4783</v>
      </c>
      <c r="C20" s="173" t="s">
        <v>4784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4785</v>
      </c>
      <c r="C21" s="173" t="s">
        <v>4786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4787</v>
      </c>
      <c r="C22" s="173" t="s">
        <v>4788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4789</v>
      </c>
      <c r="C23" s="173" t="s">
        <v>4790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4791</v>
      </c>
      <c r="C24" s="173" t="s">
        <v>4792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4793</v>
      </c>
      <c r="B25" s="173" t="s">
        <v>4794</v>
      </c>
      <c r="C25" s="173" t="s">
        <v>4795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4796</v>
      </c>
      <c r="B26" s="173" t="s">
        <v>4797</v>
      </c>
      <c r="C26" s="173" t="s">
        <v>4798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4799</v>
      </c>
      <c r="B27" s="173" t="s">
        <v>4800</v>
      </c>
      <c r="C27" s="173" t="s">
        <v>4801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4802</v>
      </c>
      <c r="C28" s="173" t="s">
        <v>4803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4804</v>
      </c>
      <c r="B29" s="173" t="s">
        <v>4805</v>
      </c>
      <c r="C29" s="173" t="s">
        <v>4806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4767</v>
      </c>
      <c r="C30" s="173" t="s">
        <v>4807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4769</v>
      </c>
      <c r="C31" s="173" t="s">
        <v>4808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4809</v>
      </c>
      <c r="C32" s="173" t="s">
        <v>4810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415</v>
      </c>
      <c r="C33" s="173" t="s">
        <v>4811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4812</v>
      </c>
      <c r="C34" s="173" t="s">
        <v>4813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4814</v>
      </c>
      <c r="C35" s="173" t="s">
        <v>4815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4816</v>
      </c>
      <c r="C36" s="173" t="s">
        <v>4817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4818</v>
      </c>
      <c r="C37" s="173" t="s">
        <v>4819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4820</v>
      </c>
      <c r="C38" s="173" t="s">
        <v>4821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415</v>
      </c>
      <c r="C39" s="173" t="s">
        <v>4822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4777</v>
      </c>
      <c r="C40" s="173" t="s">
        <v>4823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4787</v>
      </c>
      <c r="C41" s="173" t="s">
        <v>4824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4825</v>
      </c>
      <c r="B42" s="173" t="s">
        <v>4826</v>
      </c>
      <c r="C42" s="173" t="s">
        <v>4827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4828</v>
      </c>
      <c r="B43" s="173" t="s">
        <v>4829</v>
      </c>
      <c r="C43" s="173" t="s">
        <v>4830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4831</v>
      </c>
      <c r="C44" s="173" t="s">
        <v>4832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4833</v>
      </c>
      <c r="B45" s="173" t="s">
        <v>4834</v>
      </c>
      <c r="C45" s="173" t="s">
        <v>4835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4836</v>
      </c>
      <c r="B46" s="173" t="s">
        <v>4092</v>
      </c>
      <c r="C46" s="173" t="s">
        <v>4837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4838</v>
      </c>
      <c r="C47" s="173" t="s">
        <v>4839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4814</v>
      </c>
      <c r="C48" s="173" t="s">
        <v>4840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4841</v>
      </c>
      <c r="C49" s="173" t="s">
        <v>4842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4843</v>
      </c>
      <c r="C50" s="173" t="s">
        <v>4844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4769</v>
      </c>
      <c r="C51" s="173" t="s">
        <v>4845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4846</v>
      </c>
      <c r="C52" s="173" t="s">
        <v>4847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4848</v>
      </c>
      <c r="C53" s="173" t="s">
        <v>4849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4781</v>
      </c>
      <c r="C54" s="173" t="s">
        <v>4850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4722</v>
      </c>
      <c r="C55" s="173" t="s">
        <v>4851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4818</v>
      </c>
      <c r="C56" s="173" t="s">
        <v>4852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4853</v>
      </c>
      <c r="C57" s="173" t="s">
        <v>4854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4841</v>
      </c>
      <c r="C58" s="173" t="s">
        <v>4855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4785</v>
      </c>
      <c r="C59" s="173" t="s">
        <v>4856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4791</v>
      </c>
      <c r="C60" s="173" t="s">
        <v>4857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4700</v>
      </c>
      <c r="C61" s="173" t="s">
        <v>4858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4773</v>
      </c>
      <c r="C62" s="173" t="s">
        <v>4859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4860</v>
      </c>
      <c r="C63" s="173" t="s">
        <v>4861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4862</v>
      </c>
      <c r="C64" s="173" t="s">
        <v>4863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4704</v>
      </c>
      <c r="C65" s="173" t="s">
        <v>4864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4865</v>
      </c>
      <c r="C66" s="173" t="s">
        <v>4866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4867</v>
      </c>
      <c r="C67" s="173" t="s">
        <v>4868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4838</v>
      </c>
      <c r="C68" s="173" t="s">
        <v>4869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4769</v>
      </c>
      <c r="C69" s="173" t="s">
        <v>4870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4871</v>
      </c>
      <c r="B70" s="173" t="s">
        <v>4872</v>
      </c>
      <c r="C70" s="173" t="s">
        <v>4873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4138</v>
      </c>
      <c r="C71" s="173" t="s">
        <v>4874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4875</v>
      </c>
      <c r="C72" s="173" t="s">
        <v>4876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4049</v>
      </c>
      <c r="C73" s="173" t="s">
        <v>4877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4862</v>
      </c>
      <c r="C74" s="173" t="s">
        <v>4878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4794</v>
      </c>
      <c r="C75" s="173" t="s">
        <v>4879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4880</v>
      </c>
      <c r="C76" s="173" t="s">
        <v>4881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4787</v>
      </c>
      <c r="C77" s="173" t="s">
        <v>4882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4883</v>
      </c>
      <c r="C78" s="173" t="s">
        <v>4884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4791</v>
      </c>
      <c r="C79" s="173" t="s">
        <v>4885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4886</v>
      </c>
      <c r="B80" s="701" t="s">
        <v>4781</v>
      </c>
      <c r="C80" s="173" t="s">
        <v>4887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4777</v>
      </c>
      <c r="C81" s="173" t="s">
        <v>4888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4889</v>
      </c>
      <c r="C82" s="173" t="s">
        <v>4890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4092</v>
      </c>
      <c r="C83" s="173" t="s">
        <v>4891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4092</v>
      </c>
      <c r="C84" s="173" t="s">
        <v>4891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4092</v>
      </c>
      <c r="C85" s="173" t="s">
        <v>4891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4814</v>
      </c>
      <c r="C86" s="173" t="s">
        <v>4892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4875</v>
      </c>
      <c r="C87" s="173" t="s">
        <v>4893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4894</v>
      </c>
      <c r="C88" s="173" t="s">
        <v>4895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4896</v>
      </c>
      <c r="C89" s="173" t="s">
        <v>4897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4898</v>
      </c>
      <c r="C90" s="173" t="s">
        <v>4899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4880</v>
      </c>
      <c r="C91" s="173" t="s">
        <v>4900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4901</v>
      </c>
      <c r="C92" s="173" t="s">
        <v>4902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4794</v>
      </c>
      <c r="C93" s="173" t="s">
        <v>4902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415</v>
      </c>
      <c r="C107" s="173" t="s">
        <v>4903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4794</v>
      </c>
      <c r="C108" s="173" t="s">
        <v>4904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4905</v>
      </c>
      <c r="C109" s="173" t="s">
        <v>4906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415</v>
      </c>
      <c r="C110" s="173" t="s">
        <v>4907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415</v>
      </c>
      <c r="C111" s="173" t="s">
        <v>4908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4909</v>
      </c>
      <c r="C112" s="173" t="s">
        <v>4910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4083</v>
      </c>
      <c r="C113" s="173" t="s">
        <v>4911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4912</v>
      </c>
      <c r="C114" s="173" t="s">
        <v>4913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4914</v>
      </c>
      <c r="C115" s="173" t="s">
        <v>4915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4916</v>
      </c>
      <c r="C116" s="173" t="s">
        <v>4917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4918</v>
      </c>
      <c r="C117" s="173" t="s">
        <v>4919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4920</v>
      </c>
      <c r="C118" s="173" t="s">
        <v>4921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4922</v>
      </c>
      <c r="C119" s="173" t="s">
        <v>4923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4924</v>
      </c>
      <c r="C120" s="173" t="s">
        <v>4925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553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554</v>
      </c>
      <c r="C126" s="11"/>
      <c r="D126" s="11"/>
      <c r="E126" s="2" t="s">
        <v>1585</v>
      </c>
      <c r="F126" s="2"/>
      <c r="G126" s="11"/>
      <c r="H126" s="11"/>
      <c r="I126" s="2"/>
      <c r="J126" s="2" t="s">
        <v>556</v>
      </c>
      <c r="K126" s="2"/>
    </row>
    <row r="127" spans="1:11" s="159" customFormat="1" ht="17.25" customHeight="1">
      <c r="A127" s="344"/>
      <c r="B127" s="197" t="s">
        <v>557</v>
      </c>
      <c r="C127" s="193"/>
      <c r="D127" s="198" t="s">
        <v>558</v>
      </c>
      <c r="E127" s="11" t="s">
        <v>559</v>
      </c>
      <c r="F127" s="11"/>
      <c r="G127" s="198" t="s">
        <v>560</v>
      </c>
      <c r="H127" s="11"/>
      <c r="I127" s="197"/>
      <c r="J127" s="197" t="s">
        <v>561</v>
      </c>
      <c r="K127" s="198" t="s">
        <v>562</v>
      </c>
    </row>
    <row r="128" spans="1:11" s="159" customFormat="1" ht="17.25" customHeight="1">
      <c r="A128" s="343"/>
      <c r="B128" s="414" t="s">
        <v>563</v>
      </c>
      <c r="C128" s="202"/>
      <c r="D128" s="570" t="s">
        <v>564</v>
      </c>
      <c r="E128" s="197"/>
      <c r="F128" s="707" t="s">
        <v>565</v>
      </c>
      <c r="G128" s="730" t="s">
        <v>566</v>
      </c>
      <c r="H128" s="252" t="s">
        <v>567</v>
      </c>
      <c r="I128" s="193"/>
      <c r="J128" s="201" t="s">
        <v>568</v>
      </c>
      <c r="K128" s="203" t="s">
        <v>569</v>
      </c>
    </row>
    <row r="129" spans="2:11" s="159" customFormat="1" ht="17.25" customHeight="1">
      <c r="B129" s="414" t="s">
        <v>577</v>
      </c>
      <c r="C129" s="202"/>
      <c r="D129" s="570" t="s">
        <v>578</v>
      </c>
      <c r="E129" s="197"/>
      <c r="F129" s="707" t="s">
        <v>572</v>
      </c>
      <c r="G129" s="730" t="s">
        <v>573</v>
      </c>
      <c r="H129" s="252" t="s">
        <v>574</v>
      </c>
      <c r="I129" s="193"/>
      <c r="J129" s="201" t="s">
        <v>575</v>
      </c>
      <c r="K129" s="203" t="s">
        <v>576</v>
      </c>
    </row>
    <row r="130" spans="2:11" s="159" customFormat="1" ht="17.25" customHeight="1">
      <c r="B130" s="201" t="s">
        <v>3431</v>
      </c>
      <c r="C130" s="202"/>
      <c r="D130" s="203" t="s">
        <v>1749</v>
      </c>
      <c r="E130" s="197"/>
      <c r="F130" s="707" t="s">
        <v>579</v>
      </c>
      <c r="G130" s="730" t="s">
        <v>580</v>
      </c>
      <c r="H130" s="252" t="s">
        <v>581</v>
      </c>
      <c r="I130" s="193"/>
      <c r="J130" s="414" t="s">
        <v>582</v>
      </c>
      <c r="K130" s="570" t="s">
        <v>583</v>
      </c>
    </row>
    <row r="131" spans="2:11" s="159" customFormat="1" ht="17.25" customHeight="1">
      <c r="B131" s="201" t="s">
        <v>570</v>
      </c>
      <c r="C131" s="202"/>
      <c r="D131" s="203" t="s">
        <v>571</v>
      </c>
      <c r="E131" s="197"/>
      <c r="F131" s="707" t="s">
        <v>586</v>
      </c>
      <c r="G131" s="730" t="s">
        <v>587</v>
      </c>
      <c r="H131" s="252" t="s">
        <v>588</v>
      </c>
      <c r="I131" s="193"/>
      <c r="J131" s="201" t="s">
        <v>589</v>
      </c>
      <c r="K131" s="203" t="s">
        <v>590</v>
      </c>
    </row>
    <row r="132" spans="2:11" s="159" customFormat="1" ht="17.25" customHeight="1">
      <c r="B132" s="414" t="s">
        <v>827</v>
      </c>
      <c r="C132" s="202"/>
      <c r="D132" s="570" t="s">
        <v>585</v>
      </c>
      <c r="E132" s="197"/>
      <c r="F132" s="707" t="s">
        <v>3432</v>
      </c>
      <c r="G132" s="730" t="s">
        <v>594</v>
      </c>
      <c r="H132" s="252" t="s">
        <v>3433</v>
      </c>
      <c r="I132" s="193"/>
      <c r="J132" s="201" t="s">
        <v>596</v>
      </c>
      <c r="K132" s="203" t="s">
        <v>597</v>
      </c>
    </row>
    <row r="133" spans="2:11" s="159" customFormat="1" ht="17.25" customHeight="1">
      <c r="B133" s="414" t="s">
        <v>1595</v>
      </c>
      <c r="C133" s="202"/>
      <c r="D133" s="570" t="s">
        <v>1596</v>
      </c>
      <c r="E133" s="197"/>
      <c r="F133" s="707"/>
      <c r="G133" s="730"/>
      <c r="H133" s="252"/>
      <c r="I133" s="193"/>
      <c r="J133" s="201" t="s">
        <v>1597</v>
      </c>
      <c r="K133" s="203" t="s">
        <v>1599</v>
      </c>
    </row>
    <row r="134" spans="2:11" s="159" customFormat="1" ht="17.25" customHeight="1">
      <c r="B134" s="414" t="s">
        <v>1750</v>
      </c>
      <c r="C134" s="202"/>
      <c r="D134" s="570" t="s">
        <v>1751</v>
      </c>
      <c r="E134" s="197"/>
      <c r="F134" s="505"/>
      <c r="G134"/>
      <c r="H134"/>
      <c r="I134" s="193"/>
      <c r="J134" s="414" t="s">
        <v>603</v>
      </c>
      <c r="K134" s="415" t="s">
        <v>604</v>
      </c>
    </row>
    <row r="135" spans="2:11" ht="17.25" customHeight="1">
      <c r="B135" s="414" t="s">
        <v>591</v>
      </c>
      <c r="C135" s="202"/>
      <c r="D135" s="570" t="s">
        <v>592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1602</v>
      </c>
      <c r="C137" s="11" t="s">
        <v>1603</v>
      </c>
      <c r="D137" s="13"/>
      <c r="E137" s="11" t="s">
        <v>1604</v>
      </c>
      <c r="F137" s="16" t="s">
        <v>1605</v>
      </c>
      <c r="G137" s="14"/>
      <c r="H137" s="11"/>
      <c r="I137" s="11" t="s">
        <v>1604</v>
      </c>
      <c r="J137" s="11" t="s">
        <v>1606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1449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77" t="s">
        <v>4926</v>
      </c>
      <c r="C4" s="1277"/>
      <c r="D4" s="1277"/>
      <c r="E4" s="1277"/>
      <c r="F4" s="1277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3336</v>
      </c>
      <c r="C6" s="349"/>
      <c r="D6" s="403" t="s">
        <v>1676</v>
      </c>
      <c r="E6" s="332" t="s">
        <v>204</v>
      </c>
      <c r="F6" s="163" t="s">
        <v>4927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3337</v>
      </c>
      <c r="D7" s="348"/>
      <c r="E7" s="332" t="s">
        <v>166</v>
      </c>
      <c r="F7" s="332" t="s">
        <v>145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4928</v>
      </c>
      <c r="B8" s="153" t="s">
        <v>3343</v>
      </c>
      <c r="C8" s="320" t="s">
        <v>4929</v>
      </c>
      <c r="D8" s="320">
        <v>44296</v>
      </c>
      <c r="E8" s="154"/>
      <c r="F8" s="320">
        <f t="shared" ref="F8" si="0">D8+4</f>
        <v>44300</v>
      </c>
      <c r="G8" s="396" t="s">
        <v>4930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4931</v>
      </c>
      <c r="B9" s="153" t="s">
        <v>3343</v>
      </c>
      <c r="C9" s="320" t="s">
        <v>4932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4928</v>
      </c>
      <c r="B10" s="153" t="s">
        <v>3343</v>
      </c>
      <c r="C10" s="320" t="s">
        <v>4933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4931</v>
      </c>
      <c r="B11" s="153" t="s">
        <v>3343</v>
      </c>
      <c r="C11" s="320" t="s">
        <v>4934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4935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1500</v>
      </c>
      <c r="C12" s="353" t="s">
        <v>4936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4931</v>
      </c>
      <c r="B13" s="356" t="s">
        <v>3040</v>
      </c>
      <c r="C13" s="353" t="s">
        <v>4937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1500</v>
      </c>
      <c r="C14" s="353" t="s">
        <v>4938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4931</v>
      </c>
      <c r="B15" s="356" t="s">
        <v>3040</v>
      </c>
      <c r="C15" s="353" t="s">
        <v>4939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1500</v>
      </c>
      <c r="C16" s="353" t="s">
        <v>4940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553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4941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3337</v>
      </c>
      <c r="D21" s="1274" t="s">
        <v>1676</v>
      </c>
      <c r="E21" s="163" t="s">
        <v>2917</v>
      </c>
      <c r="F21" s="332" t="s">
        <v>204</v>
      </c>
      <c r="G21" s="163" t="s">
        <v>4942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357</v>
      </c>
      <c r="C22" s="152" t="s">
        <v>358</v>
      </c>
      <c r="D22" s="1274"/>
      <c r="E22" s="332" t="s">
        <v>166</v>
      </c>
      <c r="F22" s="332" t="s">
        <v>252</v>
      </c>
      <c r="G22" s="332" t="s">
        <v>269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1500</v>
      </c>
      <c r="C23" s="320" t="s">
        <v>4943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3195</v>
      </c>
      <c r="C24" s="353" t="s">
        <v>4944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1500</v>
      </c>
      <c r="C25" s="353" t="s">
        <v>4945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3195</v>
      </c>
      <c r="C26" s="353" t="s">
        <v>4946</v>
      </c>
      <c r="D26" s="154">
        <v>44031</v>
      </c>
      <c r="E26" s="154"/>
      <c r="F26" s="154"/>
      <c r="G26" s="154"/>
      <c r="H26" s="145" t="s">
        <v>4947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553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554</v>
      </c>
      <c r="C29" s="193"/>
      <c r="D29" s="193"/>
      <c r="E29" s="194"/>
      <c r="F29" s="195" t="s">
        <v>1585</v>
      </c>
      <c r="G29" s="195"/>
      <c r="H29" s="193"/>
      <c r="I29" s="193"/>
      <c r="J29" s="195" t="s">
        <v>556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557</v>
      </c>
      <c r="C30" s="193"/>
      <c r="D30" s="198" t="s">
        <v>558</v>
      </c>
      <c r="E30" s="199"/>
      <c r="F30" s="197" t="s">
        <v>559</v>
      </c>
      <c r="G30" s="193"/>
      <c r="H30" s="198" t="s">
        <v>560</v>
      </c>
      <c r="I30" s="193"/>
      <c r="J30" s="197" t="s">
        <v>561</v>
      </c>
      <c r="K30" s="193"/>
      <c r="L30" s="198" t="s">
        <v>562</v>
      </c>
      <c r="M30" s="193"/>
      <c r="N30" s="196"/>
    </row>
    <row r="31" spans="1:14" s="159" customFormat="1" ht="17.25" customHeight="1">
      <c r="A31" s="317"/>
      <c r="B31" s="201" t="s">
        <v>4948</v>
      </c>
      <c r="C31" s="202" t="s">
        <v>4949</v>
      </c>
      <c r="D31" s="203" t="s">
        <v>4950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568</v>
      </c>
      <c r="K31" s="202" t="s">
        <v>1586</v>
      </c>
      <c r="L31" s="203" t="s">
        <v>569</v>
      </c>
      <c r="M31" s="193"/>
      <c r="N31" s="196"/>
    </row>
    <row r="32" spans="1:14" s="159" customFormat="1" ht="17.25" customHeight="1">
      <c r="A32" s="316"/>
      <c r="B32" s="201" t="s">
        <v>4951</v>
      </c>
      <c r="C32" s="202" t="s">
        <v>4952</v>
      </c>
      <c r="D32" s="203" t="s">
        <v>4953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575</v>
      </c>
      <c r="K32" s="202" t="s">
        <v>1587</v>
      </c>
      <c r="L32" s="203" t="s">
        <v>576</v>
      </c>
      <c r="M32" s="193"/>
      <c r="N32" s="196"/>
    </row>
    <row r="33" spans="1:14" s="159" customFormat="1" ht="17.25" customHeight="1">
      <c r="A33" s="316"/>
      <c r="B33" s="201" t="s">
        <v>1588</v>
      </c>
      <c r="C33" s="202" t="s">
        <v>4954</v>
      </c>
      <c r="D33" s="203" t="s">
        <v>1589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1590</v>
      </c>
      <c r="K33" s="202" t="s">
        <v>1591</v>
      </c>
      <c r="L33" s="203" t="s">
        <v>1592</v>
      </c>
      <c r="M33" s="193"/>
      <c r="N33" s="196"/>
    </row>
    <row r="34" spans="1:14" s="159" customFormat="1" ht="17.25" customHeight="1">
      <c r="A34" s="316"/>
      <c r="B34" s="201" t="s">
        <v>4955</v>
      </c>
      <c r="C34" s="202" t="s">
        <v>4956</v>
      </c>
      <c r="D34" s="203" t="s">
        <v>4957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589</v>
      </c>
      <c r="K34" s="202" t="s">
        <v>1593</v>
      </c>
      <c r="L34" s="203" t="s">
        <v>590</v>
      </c>
      <c r="M34" s="193"/>
      <c r="N34" s="196"/>
    </row>
    <row r="35" spans="1:14" s="159" customFormat="1" ht="17.25" customHeight="1">
      <c r="A35" s="316"/>
      <c r="B35" s="201" t="s">
        <v>570</v>
      </c>
      <c r="C35" s="202" t="s">
        <v>4958</v>
      </c>
      <c r="D35" s="203" t="s">
        <v>571</v>
      </c>
      <c r="E35" s="197"/>
      <c r="F35" s="201"/>
      <c r="G35" s="202"/>
      <c r="H35" s="203"/>
      <c r="I35" s="193"/>
      <c r="J35" s="201" t="s">
        <v>596</v>
      </c>
      <c r="K35" s="202" t="s">
        <v>1594</v>
      </c>
      <c r="L35" s="203" t="s">
        <v>597</v>
      </c>
      <c r="M35" s="193"/>
      <c r="N35" s="196"/>
    </row>
    <row r="36" spans="1:14" s="159" customFormat="1" ht="17.25" customHeight="1">
      <c r="A36" s="316"/>
      <c r="B36" s="201" t="s">
        <v>4959</v>
      </c>
      <c r="C36" s="202" t="s">
        <v>4960</v>
      </c>
      <c r="D36" s="203" t="s">
        <v>4961</v>
      </c>
      <c r="E36" s="197"/>
      <c r="F36" s="201"/>
      <c r="G36" s="202"/>
      <c r="H36" s="203"/>
      <c r="I36" s="193"/>
      <c r="J36" s="201" t="s">
        <v>1597</v>
      </c>
      <c r="K36" s="202" t="s">
        <v>1598</v>
      </c>
      <c r="L36" s="203" t="s">
        <v>1599</v>
      </c>
      <c r="M36" s="193"/>
      <c r="N36" s="196"/>
    </row>
    <row r="37" spans="1:14" s="159" customFormat="1" ht="17.25" customHeight="1">
      <c r="A37" s="316"/>
      <c r="B37" s="201" t="s">
        <v>4962</v>
      </c>
      <c r="C37" s="202" t="s">
        <v>4963</v>
      </c>
      <c r="D37" s="203" t="s">
        <v>4964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4965</v>
      </c>
      <c r="C38" s="202" t="s">
        <v>4966</v>
      </c>
      <c r="D38" s="203" t="s">
        <v>4967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1602</v>
      </c>
      <c r="C40" s="193" t="s">
        <v>1603</v>
      </c>
      <c r="D40" s="205"/>
      <c r="E40" s="193"/>
      <c r="F40" s="193" t="s">
        <v>1604</v>
      </c>
      <c r="G40" s="206" t="s">
        <v>1605</v>
      </c>
      <c r="H40" s="196"/>
      <c r="I40" s="193"/>
      <c r="J40" s="193" t="s">
        <v>1604</v>
      </c>
      <c r="K40" s="193" t="s">
        <v>1606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4968</v>
      </c>
      <c r="C2" s="122"/>
      <c r="D2" s="122"/>
      <c r="E2" s="122"/>
      <c r="F2" s="122"/>
      <c r="G2" s="11"/>
      <c r="H2" s="604" t="s">
        <v>352</v>
      </c>
      <c r="I2" s="11"/>
    </row>
    <row r="3" spans="1:12" ht="19.5" customHeight="1">
      <c r="A3" s="383"/>
      <c r="B3" s="1210" t="s">
        <v>4969</v>
      </c>
      <c r="C3" s="1210"/>
      <c r="D3" s="1210"/>
      <c r="E3" s="1210"/>
      <c r="F3" s="1210"/>
      <c r="G3" s="1210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1675</v>
      </c>
      <c r="C5" s="1" t="s">
        <v>1567</v>
      </c>
      <c r="D5" s="402" t="s">
        <v>1676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357</v>
      </c>
      <c r="C6" s="4" t="s">
        <v>358</v>
      </c>
      <c r="D6" s="395"/>
      <c r="E6" s="395" t="s">
        <v>252</v>
      </c>
      <c r="F6" s="331"/>
      <c r="G6" s="331"/>
      <c r="H6" s="331"/>
      <c r="I6" s="395" t="s">
        <v>201</v>
      </c>
      <c r="J6" s="331"/>
      <c r="K6" s="331"/>
      <c r="L6" s="331"/>
    </row>
    <row r="7" spans="1:12" ht="15.75" customHeight="1">
      <c r="A7" s="253" t="s">
        <v>4970</v>
      </c>
      <c r="B7" s="384" t="s">
        <v>4971</v>
      </c>
      <c r="C7" s="360" t="s">
        <v>4972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4970</v>
      </c>
      <c r="B8" s="384" t="s">
        <v>4971</v>
      </c>
      <c r="C8" s="360" t="s">
        <v>4973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4970</v>
      </c>
      <c r="B9" s="366" t="s">
        <v>4971</v>
      </c>
      <c r="C9" s="6" t="s">
        <v>4973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4970</v>
      </c>
      <c r="B10" s="366" t="s">
        <v>4971</v>
      </c>
      <c r="C10" s="6" t="s">
        <v>4973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4970</v>
      </c>
      <c r="B11" s="366" t="s">
        <v>4971</v>
      </c>
      <c r="C11" s="6" t="s">
        <v>4973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4970</v>
      </c>
      <c r="B12" s="366" t="s">
        <v>4971</v>
      </c>
      <c r="C12" s="6" t="s">
        <v>4973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553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554</v>
      </c>
      <c r="C15" s="193"/>
      <c r="D15" s="193"/>
      <c r="E15" s="194"/>
      <c r="F15" s="195" t="s">
        <v>1585</v>
      </c>
      <c r="G15" s="195"/>
      <c r="H15" s="193"/>
      <c r="I15" s="193"/>
      <c r="J15" s="195" t="s">
        <v>556</v>
      </c>
      <c r="K15" s="195"/>
      <c r="L15" s="195"/>
    </row>
    <row r="16" spans="1:12" s="12" customFormat="1" ht="15.75" customHeight="1">
      <c r="A16" s="5"/>
      <c r="B16" s="197" t="s">
        <v>557</v>
      </c>
      <c r="C16" s="193"/>
      <c r="D16" s="198" t="s">
        <v>558</v>
      </c>
      <c r="E16" s="199"/>
      <c r="F16" s="197" t="s">
        <v>559</v>
      </c>
      <c r="G16" s="193"/>
      <c r="H16" s="198" t="s">
        <v>560</v>
      </c>
      <c r="I16" s="193"/>
      <c r="J16" s="197" t="s">
        <v>561</v>
      </c>
      <c r="K16" s="193"/>
      <c r="L16" s="198" t="s">
        <v>562</v>
      </c>
    </row>
    <row r="17" spans="2:12" s="12" customFormat="1" ht="15.75" customHeight="1">
      <c r="B17" s="414" t="s">
        <v>563</v>
      </c>
      <c r="C17" s="202"/>
      <c r="D17" s="570" t="s">
        <v>564</v>
      </c>
      <c r="E17" s="197"/>
      <c r="F17" s="707" t="s">
        <v>565</v>
      </c>
      <c r="G17" s="707" t="s">
        <v>566</v>
      </c>
      <c r="H17" s="252" t="s">
        <v>567</v>
      </c>
      <c r="I17" s="193"/>
      <c r="J17" s="201" t="s">
        <v>568</v>
      </c>
      <c r="K17" s="202" t="s">
        <v>1586</v>
      </c>
      <c r="L17" s="203" t="s">
        <v>569</v>
      </c>
    </row>
    <row r="18" spans="2:12" s="14" customFormat="1" ht="15.75" customHeight="1">
      <c r="B18" s="414" t="s">
        <v>577</v>
      </c>
      <c r="C18" s="202"/>
      <c r="D18" s="570" t="s">
        <v>578</v>
      </c>
      <c r="E18" s="197"/>
      <c r="F18" s="707" t="s">
        <v>572</v>
      </c>
      <c r="G18" s="707" t="s">
        <v>573</v>
      </c>
      <c r="H18" s="252" t="s">
        <v>574</v>
      </c>
      <c r="I18" s="193"/>
      <c r="J18" s="201" t="s">
        <v>575</v>
      </c>
      <c r="K18" s="202" t="s">
        <v>1587</v>
      </c>
      <c r="L18" s="203" t="s">
        <v>576</v>
      </c>
    </row>
    <row r="19" spans="2:12" s="14" customFormat="1" ht="15.75" customHeight="1">
      <c r="B19" s="201" t="s">
        <v>3431</v>
      </c>
      <c r="C19" s="202"/>
      <c r="D19" s="203" t="s">
        <v>1749</v>
      </c>
      <c r="E19" s="197"/>
      <c r="F19" s="707" t="s">
        <v>579</v>
      </c>
      <c r="G19" s="707" t="s">
        <v>580</v>
      </c>
      <c r="H19" s="252" t="s">
        <v>581</v>
      </c>
      <c r="I19" s="193"/>
      <c r="J19" s="201" t="s">
        <v>1590</v>
      </c>
      <c r="K19" s="202" t="s">
        <v>1591</v>
      </c>
      <c r="L19" s="203" t="s">
        <v>1592</v>
      </c>
    </row>
    <row r="20" spans="2:12" s="14" customFormat="1" ht="15.75" customHeight="1">
      <c r="B20" s="201" t="s">
        <v>570</v>
      </c>
      <c r="C20" s="202"/>
      <c r="D20" s="203" t="s">
        <v>571</v>
      </c>
      <c r="E20" s="197"/>
      <c r="F20" s="707" t="s">
        <v>586</v>
      </c>
      <c r="G20" s="707" t="s">
        <v>587</v>
      </c>
      <c r="H20" s="252" t="s">
        <v>588</v>
      </c>
      <c r="I20" s="193"/>
      <c r="J20" s="201" t="s">
        <v>589</v>
      </c>
      <c r="K20" s="202" t="s">
        <v>1593</v>
      </c>
      <c r="L20" s="203" t="s">
        <v>590</v>
      </c>
    </row>
    <row r="21" spans="2:12" s="14" customFormat="1" ht="15.75" customHeight="1">
      <c r="B21" s="414" t="s">
        <v>827</v>
      </c>
      <c r="C21" s="202"/>
      <c r="D21" s="570" t="s">
        <v>585</v>
      </c>
      <c r="E21" s="197"/>
      <c r="F21" s="707" t="s">
        <v>3432</v>
      </c>
      <c r="G21" s="707" t="s">
        <v>594</v>
      </c>
      <c r="H21" s="252" t="s">
        <v>3433</v>
      </c>
      <c r="I21" s="193"/>
      <c r="J21" s="201" t="s">
        <v>596</v>
      </c>
      <c r="K21" s="202" t="s">
        <v>1594</v>
      </c>
      <c r="L21" s="203" t="s">
        <v>597</v>
      </c>
    </row>
    <row r="22" spans="2:12" s="14" customFormat="1" ht="15.75" customHeight="1">
      <c r="B22" s="414" t="s">
        <v>1595</v>
      </c>
      <c r="C22" s="202"/>
      <c r="D22" s="570" t="s">
        <v>1596</v>
      </c>
      <c r="E22" s="197"/>
      <c r="F22" s="707" t="s">
        <v>3434</v>
      </c>
      <c r="G22" s="707" t="s">
        <v>601</v>
      </c>
      <c r="H22" s="252" t="s">
        <v>3435</v>
      </c>
      <c r="I22" s="193"/>
      <c r="J22" s="201" t="s">
        <v>1597</v>
      </c>
      <c r="K22" s="202" t="s">
        <v>1598</v>
      </c>
      <c r="L22" s="203" t="s">
        <v>1599</v>
      </c>
    </row>
    <row r="23" spans="2:12" s="14" customFormat="1" ht="15.75" customHeight="1">
      <c r="B23" s="414" t="s">
        <v>1600</v>
      </c>
      <c r="C23" s="202"/>
      <c r="D23" s="570" t="s">
        <v>1601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591</v>
      </c>
      <c r="C24" s="202"/>
      <c r="D24" s="570" t="s">
        <v>592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1602</v>
      </c>
      <c r="C26" s="193" t="s">
        <v>1603</v>
      </c>
      <c r="D26" s="205"/>
      <c r="E26" s="193"/>
      <c r="F26" s="193" t="s">
        <v>1604</v>
      </c>
      <c r="G26" s="206" t="s">
        <v>1605</v>
      </c>
      <c r="H26" s="196"/>
      <c r="I26" s="193"/>
      <c r="J26" s="193" t="s">
        <v>1604</v>
      </c>
      <c r="K26" s="193" t="s">
        <v>1606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4588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4974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2695</v>
      </c>
      <c r="C7" s="1"/>
      <c r="D7" s="1278" t="s">
        <v>1676</v>
      </c>
      <c r="E7" s="119" t="s">
        <v>277</v>
      </c>
    </row>
    <row r="8" spans="2:5" ht="18.75" customHeight="1">
      <c r="B8" s="1"/>
      <c r="C8" s="1" t="s">
        <v>4975</v>
      </c>
      <c r="D8" s="1279"/>
      <c r="E8" s="402" t="s">
        <v>184</v>
      </c>
    </row>
    <row r="9" spans="2:5" ht="18.75" customHeight="1">
      <c r="B9" s="4" t="s">
        <v>357</v>
      </c>
      <c r="C9" s="4" t="s">
        <v>358</v>
      </c>
      <c r="D9" s="4" t="s">
        <v>1457</v>
      </c>
      <c r="E9" s="4" t="s">
        <v>1457</v>
      </c>
    </row>
    <row r="10" spans="2:5" ht="18.75" hidden="1" customHeight="1">
      <c r="B10" s="365" t="s">
        <v>4976</v>
      </c>
      <c r="C10" s="359" t="s">
        <v>4977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4978</v>
      </c>
      <c r="C11" s="359" t="s">
        <v>4979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4980</v>
      </c>
      <c r="C12" s="137" t="s">
        <v>4981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4982</v>
      </c>
      <c r="C13" s="137" t="s">
        <v>4983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4984</v>
      </c>
      <c r="C14" s="137" t="s">
        <v>4985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4976</v>
      </c>
      <c r="C15" s="137" t="s">
        <v>4986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4978</v>
      </c>
      <c r="C16" s="359" t="s">
        <v>4987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4980</v>
      </c>
      <c r="C17" s="359" t="s">
        <v>4988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4982</v>
      </c>
      <c r="C18" s="359" t="s">
        <v>4989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4984</v>
      </c>
      <c r="C19" s="359" t="s">
        <v>4990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4976</v>
      </c>
      <c r="C20" s="359" t="s">
        <v>4991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4978</v>
      </c>
      <c r="C21" s="137" t="s">
        <v>4992</v>
      </c>
      <c r="D21" s="6">
        <v>44111</v>
      </c>
      <c r="E21" s="6">
        <f t="shared" si="0"/>
        <v>44116</v>
      </c>
    </row>
    <row r="22" spans="2:5" ht="18.75" customHeight="1">
      <c r="B22" s="136" t="s">
        <v>4980</v>
      </c>
      <c r="C22" s="137" t="s">
        <v>4993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4982</v>
      </c>
      <c r="C23" s="137" t="s">
        <v>4994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4984</v>
      </c>
      <c r="C24" s="137" t="s">
        <v>4995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4976</v>
      </c>
      <c r="C25" s="359" t="s">
        <v>4996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4978</v>
      </c>
      <c r="C26" s="359" t="s">
        <v>4997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4980</v>
      </c>
      <c r="C27" s="359" t="s">
        <v>4998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4982</v>
      </c>
      <c r="C28" s="359" t="s">
        <v>4999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4984</v>
      </c>
      <c r="C29" s="137" t="s">
        <v>5000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4976</v>
      </c>
      <c r="C30" s="137" t="s">
        <v>5001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4978</v>
      </c>
      <c r="C31" s="137" t="s">
        <v>5002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553</v>
      </c>
      <c r="C32" s="9"/>
      <c r="D32" s="9"/>
      <c r="E32" s="9"/>
    </row>
    <row r="34" spans="2:12" s="14" customFormat="1" ht="18.75" customHeight="1">
      <c r="B34" s="8" t="s">
        <v>554</v>
      </c>
      <c r="C34" s="11"/>
      <c r="D34" s="11"/>
      <c r="E34" s="15"/>
      <c r="F34" s="2" t="s">
        <v>1585</v>
      </c>
      <c r="G34" s="2"/>
      <c r="H34" s="11"/>
      <c r="I34" s="11"/>
      <c r="J34" s="2" t="s">
        <v>556</v>
      </c>
      <c r="K34" s="2"/>
      <c r="L34" s="2"/>
    </row>
    <row r="35" spans="2:12" s="12" customFormat="1" ht="18.75" customHeight="1">
      <c r="B35" s="197" t="s">
        <v>557</v>
      </c>
      <c r="C35" s="193"/>
      <c r="D35" s="198" t="s">
        <v>558</v>
      </c>
      <c r="E35" s="15"/>
      <c r="F35" s="11" t="s">
        <v>559</v>
      </c>
      <c r="G35" s="11"/>
      <c r="H35" s="198" t="s">
        <v>560</v>
      </c>
      <c r="I35" s="11"/>
      <c r="J35" s="197" t="s">
        <v>561</v>
      </c>
      <c r="K35" s="193"/>
      <c r="L35" s="198" t="s">
        <v>562</v>
      </c>
    </row>
    <row r="36" spans="2:12" s="12" customFormat="1" ht="18.75" customHeight="1">
      <c r="B36" s="201" t="s">
        <v>4948</v>
      </c>
      <c r="C36" s="202" t="s">
        <v>4949</v>
      </c>
      <c r="D36" s="203" t="s">
        <v>4950</v>
      </c>
      <c r="E36" s="11"/>
      <c r="F36" s="110" t="e">
        <f>#REF!</f>
        <v>#REF!</v>
      </c>
      <c r="G36" s="16" t="s">
        <v>5003</v>
      </c>
      <c r="H36" s="110" t="e">
        <f>#REF!</f>
        <v>#REF!</v>
      </c>
      <c r="I36" s="11"/>
      <c r="J36" s="201" t="s">
        <v>568</v>
      </c>
      <c r="K36" s="202" t="s">
        <v>1586</v>
      </c>
      <c r="L36" s="203" t="s">
        <v>569</v>
      </c>
    </row>
    <row r="37" spans="2:12" s="14" customFormat="1" ht="18.75" customHeight="1">
      <c r="B37" s="201" t="s">
        <v>4951</v>
      </c>
      <c r="C37" s="202" t="s">
        <v>4952</v>
      </c>
      <c r="D37" s="203" t="s">
        <v>4953</v>
      </c>
      <c r="E37" s="11"/>
      <c r="F37" s="110" t="e">
        <f>#REF!</f>
        <v>#REF!</v>
      </c>
      <c r="G37" s="16" t="s">
        <v>5004</v>
      </c>
      <c r="H37" s="110" t="e">
        <f>#REF!</f>
        <v>#REF!</v>
      </c>
      <c r="I37" s="11"/>
      <c r="J37" s="201" t="s">
        <v>575</v>
      </c>
      <c r="K37" s="202" t="s">
        <v>1587</v>
      </c>
      <c r="L37" s="203" t="s">
        <v>576</v>
      </c>
    </row>
    <row r="38" spans="2:12" s="14" customFormat="1" ht="18.75" customHeight="1">
      <c r="B38" s="201" t="s">
        <v>1588</v>
      </c>
      <c r="C38" s="202" t="s">
        <v>4954</v>
      </c>
      <c r="D38" s="203" t="s">
        <v>1589</v>
      </c>
      <c r="E38" s="11"/>
      <c r="F38" s="110" t="e">
        <f>#REF!</f>
        <v>#REF!</v>
      </c>
      <c r="G38" s="16" t="s">
        <v>5005</v>
      </c>
      <c r="H38" s="110" t="e">
        <f>#REF!</f>
        <v>#REF!</v>
      </c>
      <c r="I38" s="11"/>
      <c r="J38" s="201" t="s">
        <v>1590</v>
      </c>
      <c r="K38" s="202" t="s">
        <v>1591</v>
      </c>
      <c r="L38" s="203" t="s">
        <v>1592</v>
      </c>
    </row>
    <row r="39" spans="2:12" s="14" customFormat="1" ht="18.75" customHeight="1">
      <c r="B39" s="201" t="s">
        <v>4955</v>
      </c>
      <c r="C39" s="202" t="s">
        <v>4956</v>
      </c>
      <c r="D39" s="203" t="s">
        <v>4957</v>
      </c>
      <c r="E39" s="11"/>
      <c r="F39" s="110" t="e">
        <f>#REF!</f>
        <v>#REF!</v>
      </c>
      <c r="G39" s="16" t="s">
        <v>5006</v>
      </c>
      <c r="H39" s="110" t="e">
        <f>#REF!</f>
        <v>#REF!</v>
      </c>
      <c r="I39" s="11"/>
      <c r="J39" s="201" t="s">
        <v>589</v>
      </c>
      <c r="K39" s="202" t="s">
        <v>1593</v>
      </c>
      <c r="L39" s="203" t="s">
        <v>590</v>
      </c>
    </row>
    <row r="40" spans="2:12" s="14" customFormat="1" ht="18.75" customHeight="1">
      <c r="B40" s="201" t="s">
        <v>570</v>
      </c>
      <c r="C40" s="202" t="s">
        <v>4958</v>
      </c>
      <c r="D40" s="203" t="s">
        <v>571</v>
      </c>
      <c r="E40" s="11"/>
      <c r="G40" s="16"/>
      <c r="I40" s="11"/>
      <c r="J40" s="201" t="s">
        <v>596</v>
      </c>
      <c r="K40" s="202" t="s">
        <v>1594</v>
      </c>
      <c r="L40" s="203" t="s">
        <v>597</v>
      </c>
    </row>
    <row r="41" spans="2:12" s="14" customFormat="1" ht="18.75" customHeight="1">
      <c r="B41" s="201" t="s">
        <v>4959</v>
      </c>
      <c r="C41" s="202" t="s">
        <v>4960</v>
      </c>
      <c r="D41" s="203" t="s">
        <v>4961</v>
      </c>
      <c r="E41" s="11"/>
      <c r="F41" s="11"/>
      <c r="G41" s="16"/>
      <c r="H41" s="13"/>
      <c r="I41" s="11"/>
      <c r="J41" s="201" t="s">
        <v>1597</v>
      </c>
      <c r="K41" s="202" t="s">
        <v>1598</v>
      </c>
      <c r="L41" s="203" t="s">
        <v>1599</v>
      </c>
    </row>
    <row r="42" spans="2:12" s="14" customFormat="1" ht="18.75" customHeight="1">
      <c r="B42" s="201" t="s">
        <v>4962</v>
      </c>
      <c r="C42" s="202" t="s">
        <v>4963</v>
      </c>
      <c r="D42" s="203" t="s">
        <v>4964</v>
      </c>
      <c r="E42" s="11"/>
      <c r="I42" s="11"/>
    </row>
    <row r="43" spans="2:12" s="14" customFormat="1" ht="18.75" customHeight="1">
      <c r="B43" s="201" t="s">
        <v>4965</v>
      </c>
      <c r="C43" s="202" t="s">
        <v>4966</v>
      </c>
      <c r="D43" s="203" t="s">
        <v>4967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1602</v>
      </c>
      <c r="C45" s="11" t="s">
        <v>1603</v>
      </c>
      <c r="D45" s="13"/>
      <c r="F45" s="11" t="s">
        <v>1604</v>
      </c>
      <c r="G45" s="16" t="s">
        <v>1605</v>
      </c>
      <c r="H45" s="14"/>
      <c r="J45" s="11" t="s">
        <v>1604</v>
      </c>
      <c r="K45" s="11" t="s">
        <v>1606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1449</v>
      </c>
    </row>
    <row r="4" spans="2:8" ht="17.45">
      <c r="B4" s="147"/>
      <c r="C4" s="313" t="s">
        <v>5007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1676</v>
      </c>
      <c r="E6" s="163" t="s">
        <v>3889</v>
      </c>
      <c r="F6" s="332" t="s">
        <v>247</v>
      </c>
      <c r="G6" s="332" t="s">
        <v>5008</v>
      </c>
      <c r="H6" s="332" t="s">
        <v>340</v>
      </c>
    </row>
    <row r="7" spans="2:8" ht="15" customHeight="1">
      <c r="B7" s="170"/>
      <c r="C7" s="169" t="s">
        <v>1451</v>
      </c>
      <c r="D7" s="304"/>
      <c r="E7" s="208" t="s">
        <v>184</v>
      </c>
      <c r="F7" s="403" t="s">
        <v>172</v>
      </c>
      <c r="G7" s="403" t="s">
        <v>175</v>
      </c>
      <c r="H7" s="403" t="s">
        <v>177</v>
      </c>
    </row>
    <row r="8" spans="2:8" hidden="1">
      <c r="B8" s="361" t="s">
        <v>415</v>
      </c>
      <c r="C8" s="353" t="s">
        <v>5009</v>
      </c>
      <c r="D8" s="154">
        <v>43955</v>
      </c>
      <c r="E8" s="154"/>
      <c r="F8" s="154"/>
      <c r="G8" s="154"/>
      <c r="H8" s="154"/>
    </row>
    <row r="9" spans="2:8" hidden="1">
      <c r="B9" s="356" t="s">
        <v>5010</v>
      </c>
      <c r="C9" s="353" t="s">
        <v>5011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4779</v>
      </c>
      <c r="C10" s="353" t="s">
        <v>5012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4057</v>
      </c>
      <c r="C11" s="353" t="s">
        <v>5013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4896</v>
      </c>
      <c r="C12" s="320" t="s">
        <v>5014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4773</v>
      </c>
      <c r="C13" s="320" t="s">
        <v>5015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553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280" t="s">
        <v>5016</v>
      </c>
      <c r="C16" s="1280"/>
      <c r="D16" s="1280"/>
      <c r="E16" s="1280"/>
      <c r="F16" s="1280"/>
      <c r="G16" s="1280"/>
      <c r="H16" s="1280"/>
    </row>
    <row r="18" spans="2:12" ht="24">
      <c r="B18" s="170"/>
      <c r="C18" s="169"/>
      <c r="D18" s="403" t="s">
        <v>1676</v>
      </c>
      <c r="E18" s="163" t="s">
        <v>3889</v>
      </c>
      <c r="F18" s="332" t="s">
        <v>247</v>
      </c>
      <c r="G18" s="332" t="s">
        <v>5008</v>
      </c>
      <c r="H18" s="332" t="s">
        <v>340</v>
      </c>
      <c r="I18" s="147"/>
      <c r="J18" s="146"/>
      <c r="K18" s="146"/>
      <c r="L18" s="146"/>
    </row>
    <row r="19" spans="2:12">
      <c r="B19" s="170"/>
      <c r="C19" s="169" t="s">
        <v>1451</v>
      </c>
      <c r="D19" s="304"/>
      <c r="E19" s="208" t="s">
        <v>184</v>
      </c>
      <c r="F19" s="403" t="s">
        <v>172</v>
      </c>
      <c r="G19" s="403" t="s">
        <v>175</v>
      </c>
      <c r="H19" s="403" t="s">
        <v>177</v>
      </c>
      <c r="I19" s="147"/>
      <c r="J19" s="146"/>
      <c r="K19" s="146"/>
      <c r="L19" s="146"/>
    </row>
    <row r="20" spans="2:12" s="159" customFormat="1" ht="12">
      <c r="B20" s="216" t="s">
        <v>730</v>
      </c>
      <c r="C20" s="320" t="s">
        <v>5017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730</v>
      </c>
      <c r="C21" s="320" t="s">
        <v>5018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553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554</v>
      </c>
      <c r="C24" s="193"/>
      <c r="D24" s="193"/>
      <c r="E24" s="194"/>
      <c r="F24" s="195" t="s">
        <v>1585</v>
      </c>
      <c r="G24" s="195"/>
      <c r="H24" s="193"/>
      <c r="I24" s="193"/>
      <c r="J24" s="195" t="s">
        <v>556</v>
      </c>
      <c r="K24" s="195"/>
      <c r="L24" s="195"/>
    </row>
    <row r="25" spans="2:12" s="159" customFormat="1" ht="15.75" customHeight="1">
      <c r="B25" s="197" t="s">
        <v>557</v>
      </c>
      <c r="C25" s="193"/>
      <c r="D25" s="198" t="s">
        <v>558</v>
      </c>
      <c r="E25" s="199"/>
      <c r="F25" s="197" t="s">
        <v>559</v>
      </c>
      <c r="G25" s="193"/>
      <c r="H25" s="198" t="s">
        <v>560</v>
      </c>
      <c r="I25" s="193"/>
      <c r="J25" s="197" t="s">
        <v>561</v>
      </c>
      <c r="K25" s="193"/>
      <c r="L25" s="198" t="s">
        <v>562</v>
      </c>
    </row>
    <row r="26" spans="2:12" s="159" customFormat="1" ht="15.75" customHeight="1">
      <c r="B26" s="201" t="s">
        <v>4948</v>
      </c>
      <c r="C26" s="202" t="s">
        <v>4949</v>
      </c>
      <c r="D26" s="203" t="s">
        <v>4950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568</v>
      </c>
      <c r="K26" s="202" t="s">
        <v>1586</v>
      </c>
      <c r="L26" s="203" t="s">
        <v>569</v>
      </c>
    </row>
    <row r="27" spans="2:12" s="159" customFormat="1" ht="15.75" customHeight="1">
      <c r="B27" s="201" t="s">
        <v>4951</v>
      </c>
      <c r="C27" s="202" t="s">
        <v>4952</v>
      </c>
      <c r="D27" s="203" t="s">
        <v>4953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575</v>
      </c>
      <c r="K27" s="202" t="s">
        <v>1587</v>
      </c>
      <c r="L27" s="203" t="s">
        <v>576</v>
      </c>
    </row>
    <row r="28" spans="2:12" s="159" customFormat="1" ht="15.75" customHeight="1">
      <c r="B28" s="201" t="s">
        <v>1588</v>
      </c>
      <c r="C28" s="202" t="s">
        <v>4954</v>
      </c>
      <c r="D28" s="203" t="s">
        <v>1589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1590</v>
      </c>
      <c r="K28" s="202" t="s">
        <v>1591</v>
      </c>
      <c r="L28" s="203" t="s">
        <v>1592</v>
      </c>
    </row>
    <row r="29" spans="2:12" s="159" customFormat="1" ht="15.75" customHeight="1">
      <c r="B29" s="201" t="s">
        <v>4955</v>
      </c>
      <c r="C29" s="202" t="s">
        <v>4956</v>
      </c>
      <c r="D29" s="203" t="s">
        <v>4957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589</v>
      </c>
      <c r="K29" s="202" t="s">
        <v>1593</v>
      </c>
      <c r="L29" s="203" t="s">
        <v>590</v>
      </c>
    </row>
    <row r="30" spans="2:12" s="159" customFormat="1" ht="15.75" customHeight="1">
      <c r="B30" s="201" t="s">
        <v>570</v>
      </c>
      <c r="C30" s="202" t="s">
        <v>4958</v>
      </c>
      <c r="D30" s="203" t="s">
        <v>571</v>
      </c>
      <c r="E30" s="197"/>
      <c r="F30" s="201"/>
      <c r="G30" s="202"/>
      <c r="H30" s="203"/>
      <c r="I30" s="193"/>
      <c r="J30" s="201" t="s">
        <v>596</v>
      </c>
      <c r="K30" s="202" t="s">
        <v>1594</v>
      </c>
      <c r="L30" s="203" t="s">
        <v>597</v>
      </c>
    </row>
    <row r="31" spans="2:12" s="159" customFormat="1" ht="15.75" customHeight="1">
      <c r="B31" s="201" t="s">
        <v>4959</v>
      </c>
      <c r="C31" s="202" t="s">
        <v>4960</v>
      </c>
      <c r="D31" s="203" t="s">
        <v>4961</v>
      </c>
      <c r="E31" s="197"/>
      <c r="F31" s="201"/>
      <c r="G31" s="202"/>
      <c r="H31" s="203"/>
      <c r="I31" s="193"/>
      <c r="J31" s="201" t="s">
        <v>1597</v>
      </c>
      <c r="K31" s="202" t="s">
        <v>1598</v>
      </c>
      <c r="L31" s="203" t="s">
        <v>1599</v>
      </c>
    </row>
    <row r="32" spans="2:12" s="159" customFormat="1" ht="15.75" customHeight="1">
      <c r="B32" s="201" t="s">
        <v>4962</v>
      </c>
      <c r="C32" s="202" t="s">
        <v>4963</v>
      </c>
      <c r="D32" s="203" t="s">
        <v>4964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4965</v>
      </c>
      <c r="C33" s="202" t="s">
        <v>4966</v>
      </c>
      <c r="D33" s="203" t="s">
        <v>4967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1602</v>
      </c>
      <c r="C35" s="193" t="s">
        <v>1603</v>
      </c>
      <c r="D35" s="205"/>
      <c r="E35" s="193"/>
      <c r="F35" s="193" t="s">
        <v>1604</v>
      </c>
      <c r="G35" s="206" t="s">
        <v>1605</v>
      </c>
      <c r="H35" s="196"/>
      <c r="I35" s="193"/>
      <c r="J35" s="193" t="s">
        <v>1604</v>
      </c>
      <c r="K35" s="193" t="s">
        <v>1606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4588</v>
      </c>
      <c r="C2" s="122"/>
      <c r="D2" s="122"/>
      <c r="E2" s="122"/>
      <c r="F2" s="122"/>
      <c r="G2" s="121"/>
      <c r="H2" s="604" t="s">
        <v>352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5019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1675</v>
      </c>
      <c r="C6" s="1" t="s">
        <v>4595</v>
      </c>
      <c r="D6" s="395" t="s">
        <v>1676</v>
      </c>
      <c r="E6" s="395" t="s">
        <v>247</v>
      </c>
      <c r="F6" s="1281" t="s">
        <v>1678</v>
      </c>
      <c r="G6" s="1278" t="s">
        <v>358</v>
      </c>
      <c r="H6" s="1281" t="s">
        <v>247</v>
      </c>
      <c r="I6" s="367" t="s">
        <v>5020</v>
      </c>
    </row>
    <row r="7" spans="2:9" ht="18.75" hidden="1" customHeight="1">
      <c r="B7" s="4" t="s">
        <v>357</v>
      </c>
      <c r="C7" s="4" t="s">
        <v>358</v>
      </c>
      <c r="D7" s="395"/>
      <c r="E7" s="4" t="s">
        <v>5021</v>
      </c>
      <c r="F7" s="1282"/>
      <c r="G7" s="1279"/>
      <c r="H7" s="1282"/>
      <c r="I7" s="4" t="s">
        <v>229</v>
      </c>
    </row>
    <row r="8" spans="2:9" ht="18.75" hidden="1" customHeight="1">
      <c r="B8" s="366" t="s">
        <v>5022</v>
      </c>
      <c r="C8" s="6" t="s">
        <v>5023</v>
      </c>
      <c r="D8" s="6">
        <v>44371</v>
      </c>
      <c r="E8" s="6">
        <f t="shared" ref="E8:E13" si="0">D8+14</f>
        <v>44385</v>
      </c>
      <c r="F8" s="366" t="s">
        <v>2094</v>
      </c>
      <c r="G8" s="6" t="s">
        <v>5024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5025</v>
      </c>
      <c r="C9" s="6" t="s">
        <v>5026</v>
      </c>
      <c r="D9" s="6">
        <v>44383</v>
      </c>
      <c r="E9" s="6">
        <f t="shared" si="0"/>
        <v>44397</v>
      </c>
      <c r="F9" s="366" t="s">
        <v>1513</v>
      </c>
      <c r="G9" s="6" t="s">
        <v>5027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5028</v>
      </c>
      <c r="C10" s="6" t="s">
        <v>5029</v>
      </c>
      <c r="D10" s="6">
        <v>44391</v>
      </c>
      <c r="E10" s="6">
        <f t="shared" si="0"/>
        <v>44405</v>
      </c>
      <c r="F10" s="366" t="s">
        <v>5030</v>
      </c>
      <c r="G10" s="6" t="s">
        <v>5031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5032</v>
      </c>
      <c r="C11" s="6" t="s">
        <v>5033</v>
      </c>
      <c r="D11" s="6">
        <v>44397</v>
      </c>
      <c r="E11" s="6">
        <f t="shared" si="0"/>
        <v>44411</v>
      </c>
      <c r="F11" s="366" t="s">
        <v>2094</v>
      </c>
      <c r="G11" s="6" t="s">
        <v>5034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5035</v>
      </c>
      <c r="C12" s="6" t="s">
        <v>5036</v>
      </c>
      <c r="D12" s="6">
        <v>44407</v>
      </c>
      <c r="E12" s="6">
        <f t="shared" si="0"/>
        <v>44421</v>
      </c>
      <c r="F12" s="366" t="s">
        <v>1513</v>
      </c>
      <c r="G12" s="6" t="s">
        <v>5037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4172</v>
      </c>
      <c r="C13" s="6" t="s">
        <v>5038</v>
      </c>
      <c r="D13" s="6">
        <v>44412</v>
      </c>
      <c r="E13" s="6">
        <f t="shared" si="0"/>
        <v>44426</v>
      </c>
      <c r="F13" s="366" t="s">
        <v>5030</v>
      </c>
      <c r="G13" s="6" t="s">
        <v>5039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553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1675</v>
      </c>
      <c r="C17" s="1" t="s">
        <v>4595</v>
      </c>
      <c r="D17" s="395" t="s">
        <v>1676</v>
      </c>
      <c r="E17" s="119" t="s">
        <v>5040</v>
      </c>
      <c r="F17" s="1281" t="s">
        <v>1678</v>
      </c>
      <c r="G17" s="1278" t="s">
        <v>358</v>
      </c>
      <c r="H17" s="1281" t="s">
        <v>1677</v>
      </c>
      <c r="I17" s="367" t="s">
        <v>5020</v>
      </c>
      <c r="J17" s="3"/>
      <c r="K17" s="3"/>
    </row>
    <row r="18" spans="2:11" ht="18.75" hidden="1" customHeight="1">
      <c r="B18" s="4" t="s">
        <v>357</v>
      </c>
      <c r="C18" s="4" t="s">
        <v>358</v>
      </c>
      <c r="D18" s="395"/>
      <c r="E18" s="4" t="s">
        <v>5041</v>
      </c>
      <c r="F18" s="1282"/>
      <c r="G18" s="1279"/>
      <c r="H18" s="1282"/>
      <c r="I18" s="4" t="s">
        <v>229</v>
      </c>
      <c r="J18" s="3"/>
      <c r="K18" s="3"/>
    </row>
    <row r="19" spans="2:11" ht="18.75" hidden="1" customHeight="1">
      <c r="B19" s="366" t="s">
        <v>4172</v>
      </c>
      <c r="C19" s="6" t="s">
        <v>5042</v>
      </c>
      <c r="D19" s="6">
        <v>44503</v>
      </c>
      <c r="E19" s="6">
        <f>D19+11</f>
        <v>44514</v>
      </c>
      <c r="F19" s="6" t="s">
        <v>2094</v>
      </c>
      <c r="G19" s="6" t="s">
        <v>5043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5044</v>
      </c>
      <c r="C20" s="6" t="s">
        <v>5045</v>
      </c>
      <c r="D20" s="6">
        <v>44506</v>
      </c>
      <c r="E20" s="6">
        <f>D20+11</f>
        <v>44517</v>
      </c>
      <c r="F20" s="6" t="s">
        <v>5046</v>
      </c>
      <c r="G20" s="6" t="s">
        <v>5047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5048</v>
      </c>
      <c r="C21" s="6" t="s">
        <v>5049</v>
      </c>
      <c r="D21" s="6">
        <v>44528</v>
      </c>
      <c r="E21" s="6">
        <f>D21+11</f>
        <v>44539</v>
      </c>
      <c r="F21" s="6" t="s">
        <v>2094</v>
      </c>
      <c r="G21" s="6" t="s">
        <v>5050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4440</v>
      </c>
      <c r="C22" s="6" t="s">
        <v>5051</v>
      </c>
      <c r="D22" s="6">
        <v>44534</v>
      </c>
      <c r="E22" s="6">
        <f>D22+11</f>
        <v>44545</v>
      </c>
      <c r="F22" s="6" t="s">
        <v>5052</v>
      </c>
      <c r="G22" s="6" t="s">
        <v>5053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1675</v>
      </c>
      <c r="C25" s="371" t="s">
        <v>4595</v>
      </c>
      <c r="D25" s="395" t="s">
        <v>1676</v>
      </c>
      <c r="E25" s="119" t="s">
        <v>5040</v>
      </c>
      <c r="F25" s="1281" t="s">
        <v>1678</v>
      </c>
      <c r="G25" s="1278" t="s">
        <v>358</v>
      </c>
      <c r="H25" s="1281" t="s">
        <v>1677</v>
      </c>
      <c r="I25" s="477"/>
      <c r="J25" s="477"/>
      <c r="K25" s="477"/>
    </row>
    <row r="26" spans="2:11" s="168" customFormat="1" ht="14.45" hidden="1">
      <c r="B26" s="527" t="s">
        <v>357</v>
      </c>
      <c r="C26" s="527" t="s">
        <v>358</v>
      </c>
      <c r="D26" s="402"/>
      <c r="E26" s="527" t="s">
        <v>172</v>
      </c>
      <c r="F26" s="1282"/>
      <c r="G26" s="1279"/>
      <c r="H26" s="1282"/>
      <c r="I26" s="369"/>
      <c r="J26" s="369"/>
      <c r="K26" s="369"/>
    </row>
    <row r="27" spans="2:11" s="14" customFormat="1" ht="18.75" hidden="1" customHeight="1">
      <c r="B27" s="127" t="s">
        <v>5054</v>
      </c>
      <c r="C27" s="126" t="s">
        <v>5055</v>
      </c>
      <c r="D27" s="412">
        <v>44610</v>
      </c>
      <c r="E27" s="6">
        <f>D27+11</f>
        <v>44621</v>
      </c>
      <c r="F27" s="6" t="s">
        <v>5056</v>
      </c>
      <c r="G27" s="6" t="s">
        <v>5057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5058</v>
      </c>
      <c r="C28" s="126" t="s">
        <v>5059</v>
      </c>
      <c r="D28" s="412">
        <v>44235</v>
      </c>
      <c r="E28" s="6">
        <f>D28+11</f>
        <v>44246</v>
      </c>
      <c r="F28" s="6" t="s">
        <v>830</v>
      </c>
      <c r="G28" s="6" t="s">
        <v>5060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1675</v>
      </c>
      <c r="C32" s="395" t="s">
        <v>4595</v>
      </c>
      <c r="D32" s="395" t="s">
        <v>1676</v>
      </c>
      <c r="E32" s="119" t="s">
        <v>1677</v>
      </c>
      <c r="F32" s="1281" t="s">
        <v>1678</v>
      </c>
      <c r="G32" s="1278" t="s">
        <v>358</v>
      </c>
      <c r="H32" s="1281" t="s">
        <v>1677</v>
      </c>
      <c r="I32" s="367" t="s">
        <v>5061</v>
      </c>
      <c r="J32" s="9"/>
      <c r="K32" s="572" t="s">
        <v>4599</v>
      </c>
    </row>
    <row r="33" spans="2:11" s="14" customFormat="1" ht="18.75" customHeight="1">
      <c r="B33" s="4" t="s">
        <v>357</v>
      </c>
      <c r="C33" s="4" t="s">
        <v>358</v>
      </c>
      <c r="D33" s="395"/>
      <c r="E33" s="4" t="s">
        <v>5062</v>
      </c>
      <c r="F33" s="1282"/>
      <c r="G33" s="1279"/>
      <c r="H33" s="1282"/>
      <c r="I33" s="4"/>
      <c r="J33" s="9"/>
      <c r="K33" s="573"/>
    </row>
    <row r="34" spans="2:11" s="14" customFormat="1" ht="18.75" hidden="1" customHeight="1">
      <c r="B34" s="136" t="s">
        <v>4613</v>
      </c>
      <c r="C34" s="137" t="s">
        <v>4636</v>
      </c>
      <c r="D34" s="6">
        <v>44607</v>
      </c>
      <c r="E34" s="6">
        <f>D34+9</f>
        <v>44616</v>
      </c>
      <c r="F34" s="6" t="s">
        <v>660</v>
      </c>
      <c r="G34" s="6" t="s">
        <v>5063</v>
      </c>
      <c r="H34" s="6">
        <v>44606</v>
      </c>
      <c r="I34" s="412" t="s">
        <v>391</v>
      </c>
      <c r="J34" s="9"/>
      <c r="K34" s="417"/>
    </row>
    <row r="35" spans="2:11" s="14" customFormat="1" ht="18.75" hidden="1" customHeight="1">
      <c r="B35" s="136" t="s">
        <v>4615</v>
      </c>
      <c r="C35" s="137" t="s">
        <v>4637</v>
      </c>
      <c r="D35" s="6">
        <v>44611</v>
      </c>
      <c r="E35" s="6">
        <f>D35+9</f>
        <v>44620</v>
      </c>
      <c r="F35" s="6" t="s">
        <v>5064</v>
      </c>
      <c r="G35" s="6" t="s">
        <v>5065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4617</v>
      </c>
      <c r="C36" s="542" t="s">
        <v>4638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4619</v>
      </c>
      <c r="C37" s="542" t="s">
        <v>4639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4623</v>
      </c>
      <c r="C38" s="542" t="s">
        <v>4640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4621</v>
      </c>
      <c r="C39" s="542" t="s">
        <v>4641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4625</v>
      </c>
      <c r="C40" s="542" t="s">
        <v>4642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4627</v>
      </c>
      <c r="C41" s="542" t="s">
        <v>4643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4629</v>
      </c>
      <c r="C42" s="542" t="s">
        <v>4644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4631</v>
      </c>
      <c r="C43" s="542" t="s">
        <v>4645</v>
      </c>
      <c r="D43" s="6">
        <f>D42+7</f>
        <v>44672</v>
      </c>
      <c r="E43" s="6">
        <f t="shared" si="3"/>
        <v>44681</v>
      </c>
      <c r="F43" s="565" t="s">
        <v>5066</v>
      </c>
      <c r="G43" s="6" t="s">
        <v>5067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4606</v>
      </c>
      <c r="C44" s="542" t="s">
        <v>4646</v>
      </c>
      <c r="D44" s="6">
        <f>D43+7</f>
        <v>44679</v>
      </c>
      <c r="E44" s="6">
        <f t="shared" si="3"/>
        <v>44688</v>
      </c>
      <c r="F44" s="6" t="s">
        <v>730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4608</v>
      </c>
      <c r="C45" s="542" t="s">
        <v>4647</v>
      </c>
      <c r="D45" s="6">
        <f>D44+7</f>
        <v>44686</v>
      </c>
      <c r="E45" s="6">
        <f t="shared" si="3"/>
        <v>44695</v>
      </c>
      <c r="F45" s="6" t="s">
        <v>5068</v>
      </c>
      <c r="G45" s="6" t="s">
        <v>5069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4610</v>
      </c>
      <c r="C46" s="542" t="s">
        <v>4648</v>
      </c>
      <c r="D46" s="6">
        <v>44693</v>
      </c>
      <c r="E46" s="6">
        <f>D46+9</f>
        <v>44702</v>
      </c>
      <c r="F46" s="6" t="s">
        <v>1745</v>
      </c>
      <c r="G46" s="6" t="s">
        <v>5070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4613</v>
      </c>
      <c r="C47" s="542" t="s">
        <v>4649</v>
      </c>
      <c r="D47" s="6">
        <v>44700</v>
      </c>
      <c r="E47" s="6">
        <f>D47+9</f>
        <v>44709</v>
      </c>
      <c r="F47" s="6" t="s">
        <v>363</v>
      </c>
      <c r="G47" s="6" t="s">
        <v>5071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4615</v>
      </c>
      <c r="C48" s="542" t="s">
        <v>4650</v>
      </c>
      <c r="D48" s="6">
        <v>44707</v>
      </c>
      <c r="E48" s="6">
        <f>D48+9</f>
        <v>44716</v>
      </c>
      <c r="F48" s="6" t="s">
        <v>730</v>
      </c>
      <c r="G48" s="6" t="s">
        <v>730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4617</v>
      </c>
      <c r="C49" s="542" t="s">
        <v>4651</v>
      </c>
      <c r="D49" s="6">
        <v>44719</v>
      </c>
      <c r="E49" s="6">
        <f t="shared" ref="E49:E52" si="5">D49+9</f>
        <v>44728</v>
      </c>
      <c r="F49" s="6" t="s">
        <v>730</v>
      </c>
      <c r="G49" s="6" t="s">
        <v>730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4619</v>
      </c>
      <c r="C50" s="542" t="s">
        <v>4652</v>
      </c>
      <c r="D50" s="6">
        <v>44724</v>
      </c>
      <c r="E50" s="6">
        <f t="shared" si="5"/>
        <v>44733</v>
      </c>
      <c r="F50" s="6" t="s">
        <v>730</v>
      </c>
      <c r="G50" s="6" t="s">
        <v>730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4623</v>
      </c>
      <c r="C51" s="542" t="s">
        <v>4653</v>
      </c>
      <c r="D51" s="6">
        <v>44728</v>
      </c>
      <c r="E51" s="6">
        <f t="shared" si="5"/>
        <v>44737</v>
      </c>
      <c r="F51" s="6" t="s">
        <v>730</v>
      </c>
      <c r="G51" s="6" t="s">
        <v>730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4621</v>
      </c>
      <c r="C52" s="542" t="s">
        <v>4654</v>
      </c>
      <c r="D52" s="6">
        <v>44743</v>
      </c>
      <c r="E52" s="485">
        <f t="shared" si="5"/>
        <v>44752</v>
      </c>
      <c r="F52" s="6" t="s">
        <v>730</v>
      </c>
      <c r="G52" s="6" t="s">
        <v>730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5072</v>
      </c>
      <c r="C53" s="542" t="s">
        <v>4656</v>
      </c>
      <c r="D53" s="6">
        <v>44743</v>
      </c>
      <c r="E53" s="485">
        <f>D53+9</f>
        <v>44752</v>
      </c>
      <c r="F53" s="6" t="s">
        <v>730</v>
      </c>
      <c r="G53" s="6" t="s">
        <v>730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4627</v>
      </c>
      <c r="C54" s="542" t="s">
        <v>4657</v>
      </c>
      <c r="D54" s="6">
        <v>44753</v>
      </c>
      <c r="E54" s="6">
        <f t="shared" ref="E54:E56" si="7">D54+9</f>
        <v>44762</v>
      </c>
      <c r="F54" s="6" t="s">
        <v>730</v>
      </c>
      <c r="G54" s="6" t="s">
        <v>730</v>
      </c>
      <c r="H54" s="6">
        <f t="shared" ref="H54:H56" si="8">E54</f>
        <v>44762</v>
      </c>
      <c r="I54" s="6"/>
      <c r="J54" s="585" t="s">
        <v>5073</v>
      </c>
      <c r="K54" s="572">
        <f t="shared" ref="K54:K56" si="9">K53+7</f>
        <v>44751</v>
      </c>
    </row>
    <row r="55" spans="2:11" s="14" customFormat="1" ht="18.75" customHeight="1">
      <c r="B55" s="571" t="s">
        <v>4629</v>
      </c>
      <c r="C55" s="542" t="s">
        <v>4658</v>
      </c>
      <c r="D55" s="6">
        <v>44756</v>
      </c>
      <c r="E55" s="485">
        <f t="shared" si="7"/>
        <v>44765</v>
      </c>
      <c r="F55" s="6" t="s">
        <v>730</v>
      </c>
      <c r="G55" s="6" t="s">
        <v>730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415</v>
      </c>
      <c r="C56" s="576" t="s">
        <v>4660</v>
      </c>
      <c r="D56" s="485">
        <v>44763</v>
      </c>
      <c r="E56" s="485">
        <f t="shared" si="7"/>
        <v>44772</v>
      </c>
      <c r="F56" s="485" t="s">
        <v>730</v>
      </c>
      <c r="G56" s="485" t="s">
        <v>730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4661</v>
      </c>
      <c r="C57" s="137" t="s">
        <v>4662</v>
      </c>
      <c r="D57" s="6">
        <v>44770</v>
      </c>
      <c r="E57" s="6">
        <f t="shared" ref="E57" si="10">D57+9</f>
        <v>44779</v>
      </c>
      <c r="F57" s="6" t="s">
        <v>730</v>
      </c>
      <c r="G57" s="6" t="s">
        <v>730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4606</v>
      </c>
      <c r="C58" s="137" t="s">
        <v>4663</v>
      </c>
      <c r="D58" s="6">
        <v>44777</v>
      </c>
      <c r="E58" s="6">
        <f t="shared" ref="E58" si="13">D58+9</f>
        <v>44786</v>
      </c>
      <c r="F58" s="6" t="s">
        <v>730</v>
      </c>
      <c r="G58" s="6" t="s">
        <v>730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4608</v>
      </c>
      <c r="C59" s="137" t="s">
        <v>4664</v>
      </c>
      <c r="D59" s="6">
        <v>44784</v>
      </c>
      <c r="E59" s="6">
        <f t="shared" ref="E59" si="15">D59+9</f>
        <v>44793</v>
      </c>
      <c r="F59" s="6" t="s">
        <v>730</v>
      </c>
      <c r="G59" s="6" t="s">
        <v>730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4665</v>
      </c>
      <c r="C60" s="137" t="s">
        <v>4666</v>
      </c>
      <c r="D60" s="6">
        <v>44791</v>
      </c>
      <c r="E60" s="6">
        <f t="shared" ref="E60" si="17">D60+9</f>
        <v>44800</v>
      </c>
      <c r="F60" s="6" t="s">
        <v>730</v>
      </c>
      <c r="G60" s="6" t="s">
        <v>730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4613</v>
      </c>
      <c r="C61" s="137" t="s">
        <v>4667</v>
      </c>
      <c r="D61" s="6">
        <v>44798</v>
      </c>
      <c r="E61" s="6">
        <f t="shared" ref="E61" si="19">D61+9</f>
        <v>44807</v>
      </c>
      <c r="F61" s="6" t="s">
        <v>730</v>
      </c>
      <c r="G61" s="6" t="s">
        <v>730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1675</v>
      </c>
      <c r="C65" s="395" t="s">
        <v>4595</v>
      </c>
      <c r="D65" s="395" t="s">
        <v>1676</v>
      </c>
      <c r="E65" s="119" t="s">
        <v>5040</v>
      </c>
      <c r="F65" s="1281" t="s">
        <v>1678</v>
      </c>
      <c r="G65" s="1278" t="s">
        <v>358</v>
      </c>
      <c r="H65" s="1281" t="s">
        <v>1677</v>
      </c>
      <c r="I65" s="367"/>
      <c r="J65" s="9"/>
      <c r="K65" s="9"/>
    </row>
    <row r="66" spans="2:11" s="14" customFormat="1" ht="18.75" customHeight="1">
      <c r="B66" s="4" t="s">
        <v>357</v>
      </c>
      <c r="C66" s="4" t="s">
        <v>358</v>
      </c>
      <c r="D66" s="395"/>
      <c r="E66" s="4" t="s">
        <v>172</v>
      </c>
      <c r="F66" s="1282"/>
      <c r="G66" s="1279"/>
      <c r="H66" s="1282"/>
      <c r="I66" s="4"/>
      <c r="J66" s="9"/>
      <c r="K66" s="9"/>
    </row>
    <row r="67" spans="2:11" s="14" customFormat="1" ht="18.75" customHeight="1">
      <c r="B67" s="544" t="s">
        <v>5074</v>
      </c>
      <c r="C67" s="545" t="s">
        <v>5075</v>
      </c>
      <c r="D67" s="545">
        <v>44623</v>
      </c>
      <c r="E67" s="6">
        <f>D67+11</f>
        <v>44634</v>
      </c>
      <c r="F67" s="6" t="s">
        <v>730</v>
      </c>
      <c r="G67" s="6" t="s">
        <v>730</v>
      </c>
      <c r="H67" s="6"/>
      <c r="I67" s="412"/>
      <c r="J67" s="9"/>
      <c r="K67" s="9"/>
    </row>
    <row r="68" spans="2:11" s="14" customFormat="1" ht="18.75" customHeight="1">
      <c r="B68" s="544" t="s">
        <v>5022</v>
      </c>
      <c r="C68" s="545" t="s">
        <v>5076</v>
      </c>
      <c r="D68" s="545">
        <v>44635</v>
      </c>
      <c r="E68" s="6">
        <f t="shared" ref="E68:E71" si="21">D68+11</f>
        <v>44646</v>
      </c>
      <c r="F68" s="6" t="s">
        <v>730</v>
      </c>
      <c r="G68" s="6" t="s">
        <v>730</v>
      </c>
      <c r="H68" s="6"/>
      <c r="I68" s="6"/>
      <c r="J68" s="9"/>
      <c r="K68" s="9"/>
    </row>
    <row r="69" spans="2:11" s="14" customFormat="1" ht="18.75" customHeight="1">
      <c r="B69" s="544" t="s">
        <v>4412</v>
      </c>
      <c r="C69" s="545" t="s">
        <v>5077</v>
      </c>
      <c r="D69" s="545">
        <v>44640</v>
      </c>
      <c r="E69" s="6">
        <f t="shared" si="21"/>
        <v>44651</v>
      </c>
      <c r="F69" s="6" t="s">
        <v>730</v>
      </c>
      <c r="G69" s="6" t="s">
        <v>730</v>
      </c>
      <c r="H69" s="6"/>
      <c r="I69" s="6"/>
      <c r="J69" s="9"/>
      <c r="K69" s="9"/>
    </row>
    <row r="70" spans="2:11" s="14" customFormat="1" ht="18.75" customHeight="1">
      <c r="B70" s="544" t="s">
        <v>5028</v>
      </c>
      <c r="C70" s="545" t="s">
        <v>5078</v>
      </c>
      <c r="D70" s="545">
        <v>44644</v>
      </c>
      <c r="E70" s="6">
        <f t="shared" si="21"/>
        <v>44655</v>
      </c>
      <c r="F70" s="6" t="s">
        <v>730</v>
      </c>
      <c r="G70" s="6" t="s">
        <v>730</v>
      </c>
      <c r="H70" s="6"/>
      <c r="I70" s="6"/>
      <c r="J70" s="9"/>
      <c r="K70" s="9"/>
    </row>
    <row r="71" spans="2:11" s="14" customFormat="1" ht="18.75" customHeight="1">
      <c r="B71" s="544" t="s">
        <v>5032</v>
      </c>
      <c r="C71" s="545" t="s">
        <v>5079</v>
      </c>
      <c r="D71" s="545">
        <v>44650</v>
      </c>
      <c r="E71" s="6">
        <f t="shared" si="21"/>
        <v>44661</v>
      </c>
      <c r="F71" s="6" t="s">
        <v>730</v>
      </c>
      <c r="G71" s="6" t="s">
        <v>730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554</v>
      </c>
      <c r="C74" s="11"/>
      <c r="D74" s="11"/>
      <c r="E74" s="15"/>
      <c r="F74" s="2" t="s">
        <v>1585</v>
      </c>
      <c r="G74" s="2"/>
      <c r="H74" s="11"/>
      <c r="I74" s="2" t="s">
        <v>556</v>
      </c>
      <c r="J74" s="2"/>
      <c r="K74" s="2"/>
    </row>
    <row r="75" spans="2:11" s="12" customFormat="1" ht="18.75" customHeight="1">
      <c r="B75" s="197" t="s">
        <v>557</v>
      </c>
      <c r="C75" s="193"/>
      <c r="D75" s="198" t="s">
        <v>558</v>
      </c>
      <c r="E75" s="15"/>
      <c r="F75" s="11" t="s">
        <v>559</v>
      </c>
      <c r="G75" s="11"/>
      <c r="H75" s="198" t="s">
        <v>560</v>
      </c>
      <c r="I75" s="197" t="s">
        <v>561</v>
      </c>
      <c r="J75" s="193"/>
      <c r="K75" s="198" t="s">
        <v>562</v>
      </c>
    </row>
    <row r="76" spans="2:11" s="12" customFormat="1" ht="18.75" customHeight="1">
      <c r="B76" s="414" t="s">
        <v>563</v>
      </c>
      <c r="C76" s="202"/>
      <c r="D76" s="570" t="s">
        <v>564</v>
      </c>
      <c r="E76" s="197"/>
      <c r="F76" s="707" t="s">
        <v>565</v>
      </c>
      <c r="G76" s="707" t="s">
        <v>566</v>
      </c>
      <c r="H76" s="252" t="s">
        <v>567</v>
      </c>
      <c r="I76" s="201" t="s">
        <v>568</v>
      </c>
      <c r="J76" s="202" t="s">
        <v>1586</v>
      </c>
      <c r="K76" s="203" t="s">
        <v>569</v>
      </c>
    </row>
    <row r="77" spans="2:11" s="14" customFormat="1" ht="18.75" customHeight="1">
      <c r="B77" s="414" t="s">
        <v>577</v>
      </c>
      <c r="C77" s="202"/>
      <c r="D77" s="570" t="s">
        <v>578</v>
      </c>
      <c r="E77" s="197"/>
      <c r="F77" s="707" t="s">
        <v>572</v>
      </c>
      <c r="G77" s="707" t="s">
        <v>573</v>
      </c>
      <c r="H77" s="252" t="s">
        <v>574</v>
      </c>
      <c r="I77" s="201" t="s">
        <v>575</v>
      </c>
      <c r="J77" s="202" t="s">
        <v>1587</v>
      </c>
      <c r="K77" s="203" t="s">
        <v>576</v>
      </c>
    </row>
    <row r="78" spans="2:11" s="14" customFormat="1" ht="18.75" customHeight="1">
      <c r="B78" s="201" t="s">
        <v>3431</v>
      </c>
      <c r="C78" s="202"/>
      <c r="D78" s="203" t="s">
        <v>1749</v>
      </c>
      <c r="E78" s="197"/>
      <c r="F78" s="707" t="s">
        <v>579</v>
      </c>
      <c r="G78" s="707" t="s">
        <v>580</v>
      </c>
      <c r="H78" s="252" t="s">
        <v>581</v>
      </c>
      <c r="I78" s="201" t="s">
        <v>1590</v>
      </c>
      <c r="J78" s="202" t="s">
        <v>1591</v>
      </c>
      <c r="K78" s="203" t="s">
        <v>1592</v>
      </c>
    </row>
    <row r="79" spans="2:11" s="14" customFormat="1" ht="18.75" customHeight="1">
      <c r="B79" s="201" t="s">
        <v>570</v>
      </c>
      <c r="C79" s="202"/>
      <c r="D79" s="203" t="s">
        <v>571</v>
      </c>
      <c r="E79" s="197"/>
      <c r="F79" s="707" t="s">
        <v>586</v>
      </c>
      <c r="G79" s="707" t="s">
        <v>587</v>
      </c>
      <c r="H79" s="252" t="s">
        <v>588</v>
      </c>
      <c r="I79" s="201" t="s">
        <v>589</v>
      </c>
      <c r="J79" s="202" t="s">
        <v>1593</v>
      </c>
      <c r="K79" s="203" t="s">
        <v>590</v>
      </c>
    </row>
    <row r="80" spans="2:11" s="14" customFormat="1" ht="18.75" customHeight="1">
      <c r="B80" s="414" t="s">
        <v>827</v>
      </c>
      <c r="C80" s="202"/>
      <c r="D80" s="570" t="s">
        <v>585</v>
      </c>
      <c r="E80" s="197"/>
      <c r="F80" s="707" t="s">
        <v>3432</v>
      </c>
      <c r="G80" s="707" t="s">
        <v>594</v>
      </c>
      <c r="H80" s="252" t="s">
        <v>3433</v>
      </c>
      <c r="I80" s="201" t="s">
        <v>596</v>
      </c>
      <c r="J80" s="202" t="s">
        <v>1594</v>
      </c>
      <c r="K80" s="203" t="s">
        <v>597</v>
      </c>
    </row>
    <row r="81" spans="2:11" s="14" customFormat="1" ht="18.75" customHeight="1">
      <c r="B81" s="414" t="s">
        <v>1595</v>
      </c>
      <c r="C81" s="202"/>
      <c r="D81" s="570" t="s">
        <v>1596</v>
      </c>
      <c r="E81" s="197"/>
      <c r="F81" s="707" t="s">
        <v>3434</v>
      </c>
      <c r="G81" s="707" t="s">
        <v>601</v>
      </c>
      <c r="H81" s="252" t="s">
        <v>3435</v>
      </c>
      <c r="I81" s="201" t="s">
        <v>1597</v>
      </c>
      <c r="J81" s="202" t="s">
        <v>1598</v>
      </c>
      <c r="K81" s="203" t="s">
        <v>1599</v>
      </c>
    </row>
    <row r="82" spans="2:11" s="14" customFormat="1" ht="18.75" customHeight="1">
      <c r="B82" s="414" t="s">
        <v>1600</v>
      </c>
      <c r="C82" s="202"/>
      <c r="D82" s="570" t="s">
        <v>1601</v>
      </c>
      <c r="E82" s="197"/>
      <c r="F82" s="505"/>
      <c r="G82"/>
      <c r="H82"/>
    </row>
    <row r="83" spans="2:11" s="14" customFormat="1" ht="18.75" customHeight="1">
      <c r="B83" s="414" t="s">
        <v>591</v>
      </c>
      <c r="C83" s="202"/>
      <c r="D83" s="570" t="s">
        <v>592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1602</v>
      </c>
      <c r="C85" s="11" t="s">
        <v>1603</v>
      </c>
      <c r="D85" s="13"/>
      <c r="F85" s="11" t="s">
        <v>1604</v>
      </c>
      <c r="G85" s="16" t="s">
        <v>1605</v>
      </c>
      <c r="H85" s="14"/>
      <c r="I85" s="11" t="s">
        <v>1604</v>
      </c>
      <c r="J85" s="11" t="s">
        <v>1606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1449</v>
      </c>
    </row>
    <row r="3" spans="2:8" ht="18" customHeight="1">
      <c r="B3" s="165"/>
    </row>
    <row r="4" spans="2:8" ht="18" customHeight="1">
      <c r="C4" s="313" t="s">
        <v>5080</v>
      </c>
      <c r="H4" s="147"/>
    </row>
    <row r="6" spans="2:8" s="145" customFormat="1" ht="18" customHeight="1">
      <c r="B6" s="170"/>
      <c r="C6" s="158"/>
      <c r="D6" s="208" t="s">
        <v>1676</v>
      </c>
      <c r="E6" s="332" t="s">
        <v>247</v>
      </c>
      <c r="F6" s="163" t="s">
        <v>228</v>
      </c>
      <c r="G6" s="332" t="s">
        <v>340</v>
      </c>
      <c r="H6" s="174"/>
    </row>
    <row r="7" spans="2:8" s="145" customFormat="1" ht="18" customHeight="1">
      <c r="B7" s="158"/>
      <c r="C7" s="169" t="s">
        <v>1451</v>
      </c>
      <c r="D7" s="209"/>
      <c r="E7" s="332" t="s">
        <v>269</v>
      </c>
      <c r="F7" s="332" t="s">
        <v>219</v>
      </c>
      <c r="G7" s="332" t="s">
        <v>209</v>
      </c>
      <c r="H7" s="174"/>
    </row>
    <row r="8" spans="2:8" s="145" customFormat="1" ht="18" customHeight="1">
      <c r="B8" s="152" t="s">
        <v>357</v>
      </c>
      <c r="C8" s="152" t="s">
        <v>358</v>
      </c>
      <c r="D8" s="152" t="s">
        <v>1457</v>
      </c>
      <c r="E8" s="152" t="s">
        <v>1457</v>
      </c>
      <c r="F8" s="152" t="s">
        <v>1457</v>
      </c>
      <c r="G8" s="152" t="s">
        <v>1457</v>
      </c>
      <c r="H8" s="174"/>
    </row>
    <row r="9" spans="2:8" s="145" customFormat="1" ht="18" customHeight="1">
      <c r="B9" s="172" t="s">
        <v>5081</v>
      </c>
      <c r="C9" s="175" t="s">
        <v>5082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4490</v>
      </c>
      <c r="C10" s="175" t="s">
        <v>5083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4816</v>
      </c>
      <c r="C11" s="175" t="s">
        <v>5084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4762</v>
      </c>
      <c r="C12" s="175" t="s">
        <v>5085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4068</v>
      </c>
      <c r="C13" s="173" t="s">
        <v>5086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5087</v>
      </c>
      <c r="C14" s="173" t="s">
        <v>5088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415</v>
      </c>
      <c r="C15" s="173" t="s">
        <v>5089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4478</v>
      </c>
      <c r="C16" s="173" t="s">
        <v>5090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4119</v>
      </c>
      <c r="C17" s="173" t="s">
        <v>5091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4537</v>
      </c>
      <c r="C18" s="175" t="s">
        <v>5092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5081</v>
      </c>
      <c r="C19" s="175" t="s">
        <v>5093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4490</v>
      </c>
      <c r="C20" s="175" t="s">
        <v>5094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4816</v>
      </c>
      <c r="C21" s="175" t="s">
        <v>5095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1573</v>
      </c>
      <c r="I21" s="174"/>
      <c r="J21" s="174"/>
    </row>
    <row r="22" spans="2:12" s="145" customFormat="1" ht="18" customHeight="1">
      <c r="B22" s="157" t="s">
        <v>553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554</v>
      </c>
      <c r="C24" s="193"/>
      <c r="D24" s="193"/>
      <c r="E24" s="194"/>
      <c r="F24" s="195" t="s">
        <v>1585</v>
      </c>
      <c r="G24" s="195"/>
      <c r="H24" s="193"/>
      <c r="I24" s="193"/>
      <c r="J24" s="195" t="s">
        <v>556</v>
      </c>
      <c r="K24" s="195"/>
      <c r="L24" s="195"/>
    </row>
    <row r="25" spans="2:12" s="159" customFormat="1" ht="18" customHeight="1">
      <c r="B25" s="197" t="s">
        <v>557</v>
      </c>
      <c r="C25" s="193"/>
      <c r="D25" s="198" t="s">
        <v>558</v>
      </c>
      <c r="E25" s="199"/>
      <c r="F25" s="197" t="s">
        <v>559</v>
      </c>
      <c r="G25" s="193"/>
      <c r="H25" s="198" t="s">
        <v>560</v>
      </c>
      <c r="I25" s="193"/>
      <c r="J25" s="197" t="s">
        <v>561</v>
      </c>
      <c r="K25" s="193"/>
      <c r="L25" s="198" t="s">
        <v>562</v>
      </c>
    </row>
    <row r="26" spans="2:12" s="159" customFormat="1" ht="18" customHeight="1">
      <c r="B26" s="201" t="s">
        <v>4948</v>
      </c>
      <c r="C26" s="202" t="s">
        <v>4949</v>
      </c>
      <c r="D26" s="203" t="s">
        <v>4950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568</v>
      </c>
      <c r="K26" s="202" t="s">
        <v>1586</v>
      </c>
      <c r="L26" s="203" t="s">
        <v>569</v>
      </c>
    </row>
    <row r="27" spans="2:12" s="159" customFormat="1" ht="18" customHeight="1">
      <c r="B27" s="201" t="s">
        <v>4951</v>
      </c>
      <c r="C27" s="202" t="s">
        <v>4952</v>
      </c>
      <c r="D27" s="203" t="s">
        <v>4953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575</v>
      </c>
      <c r="K27" s="202" t="s">
        <v>1587</v>
      </c>
      <c r="L27" s="203" t="s">
        <v>576</v>
      </c>
    </row>
    <row r="28" spans="2:12" s="159" customFormat="1" ht="18" customHeight="1">
      <c r="B28" s="201" t="s">
        <v>1588</v>
      </c>
      <c r="C28" s="202" t="s">
        <v>4954</v>
      </c>
      <c r="D28" s="203" t="s">
        <v>1589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1590</v>
      </c>
      <c r="K28" s="202" t="s">
        <v>1591</v>
      </c>
      <c r="L28" s="203" t="s">
        <v>1592</v>
      </c>
    </row>
    <row r="29" spans="2:12" s="159" customFormat="1" ht="18" customHeight="1">
      <c r="B29" s="201" t="s">
        <v>4955</v>
      </c>
      <c r="C29" s="202" t="s">
        <v>4956</v>
      </c>
      <c r="D29" s="203" t="s">
        <v>4957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589</v>
      </c>
      <c r="K29" s="202" t="s">
        <v>1593</v>
      </c>
      <c r="L29" s="203" t="s">
        <v>590</v>
      </c>
    </row>
    <row r="30" spans="2:12" s="159" customFormat="1" ht="18" customHeight="1">
      <c r="B30" s="201" t="s">
        <v>570</v>
      </c>
      <c r="C30" s="202" t="s">
        <v>4958</v>
      </c>
      <c r="D30" s="203" t="s">
        <v>571</v>
      </c>
      <c r="E30" s="197"/>
      <c r="F30" s="201"/>
      <c r="G30" s="202"/>
      <c r="H30" s="203"/>
      <c r="I30" s="193"/>
      <c r="J30" s="201" t="s">
        <v>596</v>
      </c>
      <c r="K30" s="202" t="s">
        <v>1594</v>
      </c>
      <c r="L30" s="203" t="s">
        <v>597</v>
      </c>
    </row>
    <row r="31" spans="2:12" s="159" customFormat="1" ht="18" customHeight="1">
      <c r="B31" s="201" t="s">
        <v>4959</v>
      </c>
      <c r="C31" s="202" t="s">
        <v>4960</v>
      </c>
      <c r="D31" s="203" t="s">
        <v>4961</v>
      </c>
      <c r="E31" s="197"/>
      <c r="F31" s="201"/>
      <c r="G31" s="202"/>
      <c r="H31" s="203"/>
      <c r="I31" s="193"/>
      <c r="J31" s="201" t="s">
        <v>1597</v>
      </c>
      <c r="K31" s="202" t="s">
        <v>1598</v>
      </c>
      <c r="L31" s="203" t="s">
        <v>1599</v>
      </c>
    </row>
    <row r="32" spans="2:12" s="159" customFormat="1" ht="18" customHeight="1">
      <c r="B32" s="201" t="s">
        <v>4962</v>
      </c>
      <c r="C32" s="202" t="s">
        <v>4963</v>
      </c>
      <c r="D32" s="203" t="s">
        <v>4964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4965</v>
      </c>
      <c r="C33" s="202" t="s">
        <v>4966</v>
      </c>
      <c r="D33" s="203" t="s">
        <v>4967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1602</v>
      </c>
      <c r="C35" s="193" t="s">
        <v>1603</v>
      </c>
      <c r="D35" s="205"/>
      <c r="E35" s="193"/>
      <c r="F35" s="193" t="s">
        <v>1604</v>
      </c>
      <c r="G35" s="206" t="s">
        <v>1605</v>
      </c>
      <c r="H35" s="196"/>
      <c r="I35" s="193"/>
      <c r="J35" s="193" t="s">
        <v>1604</v>
      </c>
      <c r="K35" s="193" t="s">
        <v>1606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48"/>
  <sheetViews>
    <sheetView showGridLines="0" zoomScaleNormal="100" zoomScaleSheetLayoutView="85" workbookViewId="0">
      <selection activeCell="A123" sqref="A123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16" t="s">
        <v>116</v>
      </c>
      <c r="C2" s="1216"/>
      <c r="D2" s="1216"/>
      <c r="E2" s="1216"/>
      <c r="G2" s="956" t="s">
        <v>352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211" t="s">
        <v>119</v>
      </c>
      <c r="C4" s="1212"/>
      <c r="D4" s="1212"/>
      <c r="E4" s="1213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207" t="s">
        <v>355</v>
      </c>
      <c r="E5" s="942" t="s">
        <v>178</v>
      </c>
      <c r="F5" s="615"/>
      <c r="G5" s="881" t="s">
        <v>607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357</v>
      </c>
      <c r="C6" s="940" t="s">
        <v>358</v>
      </c>
      <c r="D6" s="1208"/>
      <c r="E6" s="944" t="s">
        <v>269</v>
      </c>
      <c r="F6" s="768"/>
      <c r="G6" s="1046" t="s">
        <v>359</v>
      </c>
      <c r="H6" s="1046" t="s">
        <v>360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608</v>
      </c>
      <c r="B7" s="616" t="s">
        <v>609</v>
      </c>
      <c r="C7" s="758" t="s">
        <v>610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611</v>
      </c>
      <c r="B8" s="759" t="s">
        <v>415</v>
      </c>
      <c r="C8" s="758" t="s">
        <v>612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613</v>
      </c>
      <c r="C9" s="758" t="s">
        <v>614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615</v>
      </c>
      <c r="B10" s="616" t="s">
        <v>609</v>
      </c>
      <c r="C10" s="758" t="s">
        <v>616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611</v>
      </c>
      <c r="B11" s="616" t="s">
        <v>617</v>
      </c>
      <c r="C11" s="758" t="s">
        <v>618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613</v>
      </c>
      <c r="C12" s="758" t="s">
        <v>619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620</v>
      </c>
      <c r="B13" s="616" t="s">
        <v>609</v>
      </c>
      <c r="C13" s="758" t="s">
        <v>621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622</v>
      </c>
      <c r="B14" s="616" t="s">
        <v>623</v>
      </c>
      <c r="C14" s="758" t="s">
        <v>624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613</v>
      </c>
      <c r="C15" s="758" t="s">
        <v>625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609</v>
      </c>
      <c r="C16" s="758" t="s">
        <v>626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627</v>
      </c>
      <c r="B17" s="759" t="s">
        <v>628</v>
      </c>
      <c r="C17" s="732" t="s">
        <v>629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630</v>
      </c>
      <c r="B18" s="616" t="s">
        <v>613</v>
      </c>
      <c r="C18" s="618" t="s">
        <v>631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613</v>
      </c>
      <c r="C19" s="618" t="s">
        <v>632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633</v>
      </c>
      <c r="B20" s="759" t="s">
        <v>628</v>
      </c>
      <c r="C20" s="732" t="s">
        <v>634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635</v>
      </c>
      <c r="B21" s="616" t="s">
        <v>613</v>
      </c>
      <c r="C21" s="758" t="s">
        <v>636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628</v>
      </c>
      <c r="C22" s="732" t="s">
        <v>637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638</v>
      </c>
      <c r="B23" s="616" t="s">
        <v>613</v>
      </c>
      <c r="C23" s="618" t="s">
        <v>639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628</v>
      </c>
      <c r="C24" s="732" t="s">
        <v>640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613</v>
      </c>
      <c r="C25" s="618" t="s">
        <v>641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628</v>
      </c>
      <c r="C26" s="732" t="s">
        <v>642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613</v>
      </c>
      <c r="C27" s="618" t="s">
        <v>643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628</v>
      </c>
      <c r="C28" s="732" t="s">
        <v>644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645</v>
      </c>
      <c r="B29" s="761" t="s">
        <v>415</v>
      </c>
      <c r="C29" s="618" t="s">
        <v>646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647</v>
      </c>
      <c r="B30" s="759" t="s">
        <v>613</v>
      </c>
      <c r="C30" s="742" t="s">
        <v>648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649</v>
      </c>
      <c r="B31" s="762" t="s">
        <v>628</v>
      </c>
      <c r="C31" s="743" t="s">
        <v>650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651</v>
      </c>
      <c r="B32" s="759" t="s">
        <v>613</v>
      </c>
      <c r="C32" s="742" t="s">
        <v>652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653</v>
      </c>
      <c r="B33" s="919" t="s">
        <v>628</v>
      </c>
      <c r="C33" s="920" t="s">
        <v>654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655</v>
      </c>
      <c r="B34" s="976" t="s">
        <v>613</v>
      </c>
      <c r="C34" s="955" t="s">
        <v>656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655</v>
      </c>
      <c r="B35" s="976" t="s">
        <v>657</v>
      </c>
      <c r="C35" s="955" t="s">
        <v>634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613</v>
      </c>
      <c r="C36" s="955" t="s">
        <v>658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659</v>
      </c>
      <c r="B37" s="976" t="s">
        <v>657</v>
      </c>
      <c r="C37" s="955" t="s">
        <v>637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613</v>
      </c>
      <c r="B38" s="976" t="s">
        <v>660</v>
      </c>
      <c r="C38" s="955" t="s">
        <v>661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662</v>
      </c>
      <c r="B39" s="976" t="s">
        <v>657</v>
      </c>
      <c r="C39" s="955" t="s">
        <v>640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613</v>
      </c>
      <c r="B40" s="936" t="s">
        <v>415</v>
      </c>
      <c r="C40" s="955" t="s">
        <v>663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657</v>
      </c>
      <c r="B41" s="976" t="s">
        <v>660</v>
      </c>
      <c r="C41" s="955" t="s">
        <v>664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665</v>
      </c>
      <c r="B42" s="976" t="s">
        <v>657</v>
      </c>
      <c r="C42" s="955" t="s">
        <v>642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657</v>
      </c>
      <c r="B43" s="976" t="s">
        <v>660</v>
      </c>
      <c r="C43" s="955" t="s">
        <v>666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667</v>
      </c>
      <c r="B44" s="976" t="s">
        <v>628</v>
      </c>
      <c r="C44" s="955" t="s">
        <v>668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657</v>
      </c>
      <c r="B45" s="936" t="s">
        <v>415</v>
      </c>
      <c r="C45" s="955" t="s">
        <v>669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670</v>
      </c>
      <c r="B46" s="936" t="s">
        <v>415</v>
      </c>
      <c r="C46" s="955" t="s">
        <v>671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672</v>
      </c>
      <c r="B47" s="936" t="s">
        <v>415</v>
      </c>
      <c r="C47" s="955" t="s">
        <v>673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674</v>
      </c>
      <c r="B48" s="936" t="s">
        <v>675</v>
      </c>
      <c r="C48" s="955" t="s">
        <v>676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660</v>
      </c>
      <c r="B49" s="936" t="s">
        <v>415</v>
      </c>
      <c r="C49" s="955" t="s">
        <v>677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613</v>
      </c>
      <c r="C50" s="955" t="s">
        <v>678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660</v>
      </c>
      <c r="B51" s="1065" t="s">
        <v>679</v>
      </c>
      <c r="C51" s="955" t="s">
        <v>680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623</v>
      </c>
      <c r="C52" s="955" t="s">
        <v>681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672</v>
      </c>
      <c r="B53" s="936" t="s">
        <v>415</v>
      </c>
      <c r="C53" s="955" t="s">
        <v>682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675</v>
      </c>
      <c r="C54" s="955" t="s">
        <v>683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613</v>
      </c>
      <c r="C55" s="955" t="s">
        <v>681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205" t="s">
        <v>119</v>
      </c>
      <c r="C59" s="1215"/>
      <c r="D59" s="1207" t="s">
        <v>355</v>
      </c>
      <c r="E59" s="941" t="s">
        <v>311</v>
      </c>
      <c r="F59" s="950" t="s">
        <v>284</v>
      </c>
      <c r="G59" s="941" t="s">
        <v>247</v>
      </c>
      <c r="H59" s="941" t="s">
        <v>228</v>
      </c>
      <c r="I59" s="941" t="s">
        <v>178</v>
      </c>
      <c r="J59" s="769"/>
      <c r="K59" s="769"/>
      <c r="L59" s="881"/>
    </row>
    <row r="60" spans="1:13" s="193" customFormat="1" ht="21" hidden="1" customHeight="1">
      <c r="A60" s="805"/>
      <c r="B60" s="944" t="s">
        <v>357</v>
      </c>
      <c r="C60" s="944" t="s">
        <v>358</v>
      </c>
      <c r="D60" s="1208"/>
      <c r="E60" s="940" t="s">
        <v>282</v>
      </c>
      <c r="F60" s="977" t="s">
        <v>248</v>
      </c>
      <c r="G60" s="977" t="s">
        <v>443</v>
      </c>
      <c r="H60" s="977" t="s">
        <v>177</v>
      </c>
      <c r="I60" s="977" t="s">
        <v>229</v>
      </c>
      <c r="J60" s="769"/>
      <c r="K60" s="769"/>
      <c r="L60" s="1046" t="s">
        <v>359</v>
      </c>
      <c r="M60" s="1046" t="s">
        <v>360</v>
      </c>
    </row>
    <row r="61" spans="1:13" s="193" customFormat="1" ht="21" hidden="1" customHeight="1">
      <c r="A61" s="805"/>
      <c r="B61" s="802" t="s">
        <v>684</v>
      </c>
      <c r="C61" s="802" t="s">
        <v>685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686</v>
      </c>
      <c r="C62" s="802" t="s">
        <v>687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688</v>
      </c>
      <c r="C63" s="802" t="s">
        <v>689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690</v>
      </c>
      <c r="B64" s="618" t="s">
        <v>691</v>
      </c>
      <c r="C64" s="802" t="s">
        <v>692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693</v>
      </c>
      <c r="C65" s="802" t="s">
        <v>694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695</v>
      </c>
      <c r="C66" s="802" t="s">
        <v>696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697</v>
      </c>
      <c r="B67" s="802" t="s">
        <v>698</v>
      </c>
      <c r="C67" s="802" t="s">
        <v>699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684</v>
      </c>
      <c r="C68" s="802" t="s">
        <v>700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686</v>
      </c>
      <c r="C69" s="802" t="s">
        <v>701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688</v>
      </c>
      <c r="C70" s="802" t="s">
        <v>702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691</v>
      </c>
      <c r="C71" s="802" t="s">
        <v>703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693</v>
      </c>
      <c r="C72" s="802" t="s">
        <v>704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705</v>
      </c>
      <c r="B73" s="804" t="s">
        <v>684</v>
      </c>
      <c r="C73" s="802" t="s">
        <v>706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707</v>
      </c>
      <c r="B74" s="804" t="s">
        <v>695</v>
      </c>
      <c r="C74" s="802" t="s">
        <v>708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709</v>
      </c>
      <c r="B75" s="804" t="s">
        <v>698</v>
      </c>
      <c r="C75" s="802" t="s">
        <v>710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686</v>
      </c>
      <c r="C76" s="802" t="s">
        <v>711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688</v>
      </c>
      <c r="C77" s="903" t="s">
        <v>712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691</v>
      </c>
      <c r="C78" s="903" t="s">
        <v>713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693</v>
      </c>
      <c r="C79" s="903" t="s">
        <v>714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705</v>
      </c>
      <c r="B80" s="978" t="s">
        <v>684</v>
      </c>
      <c r="C80" s="955" t="s">
        <v>715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695</v>
      </c>
      <c r="B81" s="1027" t="s">
        <v>391</v>
      </c>
      <c r="C81" s="955" t="s">
        <v>716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698</v>
      </c>
      <c r="B82" s="978" t="s">
        <v>695</v>
      </c>
      <c r="C82" s="955" t="s">
        <v>717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718</v>
      </c>
      <c r="B83" s="955" t="s">
        <v>686</v>
      </c>
      <c r="C83" s="955" t="s">
        <v>719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688</v>
      </c>
      <c r="B84" s="955" t="s">
        <v>691</v>
      </c>
      <c r="C84" s="955" t="s">
        <v>720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691</v>
      </c>
      <c r="B85" s="955" t="s">
        <v>688</v>
      </c>
      <c r="C85" s="955" t="s">
        <v>721</v>
      </c>
      <c r="D85" s="955">
        <f t="shared" ref="D85" si="39">D84+7</f>
        <v>45430</v>
      </c>
      <c r="E85" s="880" t="s">
        <v>391</v>
      </c>
      <c r="F85" s="880" t="s">
        <v>391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693</v>
      </c>
      <c r="C86" s="955" t="s">
        <v>722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684</v>
      </c>
      <c r="B87" s="955" t="s">
        <v>723</v>
      </c>
      <c r="C87" s="955" t="s">
        <v>724</v>
      </c>
      <c r="D87" s="955">
        <v>45454</v>
      </c>
      <c r="E87" s="802">
        <f t="shared" si="40"/>
        <v>45456</v>
      </c>
      <c r="F87" s="880" t="s">
        <v>391</v>
      </c>
      <c r="G87" s="802">
        <f t="shared" si="36"/>
        <v>45464</v>
      </c>
      <c r="H87" s="802">
        <f t="shared" si="37"/>
        <v>45470</v>
      </c>
      <c r="I87" s="880" t="s">
        <v>391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725</v>
      </c>
      <c r="B88" s="955" t="s">
        <v>686</v>
      </c>
      <c r="C88" s="955" t="s">
        <v>726</v>
      </c>
      <c r="D88" s="955">
        <v>45457</v>
      </c>
      <c r="E88" s="880" t="s">
        <v>391</v>
      </c>
      <c r="F88" s="880" t="s">
        <v>391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727</v>
      </c>
      <c r="B89" s="955" t="s">
        <v>698</v>
      </c>
      <c r="C89" s="955" t="s">
        <v>728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729</v>
      </c>
      <c r="B90" s="1026" t="s">
        <v>730</v>
      </c>
      <c r="C90" s="955" t="s">
        <v>731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732</v>
      </c>
      <c r="C91" s="955" t="s">
        <v>733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734</v>
      </c>
      <c r="B92" s="1026" t="s">
        <v>415</v>
      </c>
      <c r="C92" s="955" t="s">
        <v>735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415</v>
      </c>
      <c r="C93" s="955" t="s">
        <v>736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613</v>
      </c>
      <c r="B94" s="955" t="s">
        <v>660</v>
      </c>
      <c r="C94" s="955" t="s">
        <v>737</v>
      </c>
      <c r="D94" s="880" t="s">
        <v>391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732</v>
      </c>
      <c r="B95" s="1026" t="s">
        <v>415</v>
      </c>
      <c r="C95" s="955" t="s">
        <v>738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739</v>
      </c>
      <c r="B96" s="1026" t="s">
        <v>415</v>
      </c>
      <c r="C96" s="955" t="s">
        <v>740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741</v>
      </c>
      <c r="B97" s="955" t="s">
        <v>742</v>
      </c>
      <c r="C97" s="955" t="s">
        <v>743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361</v>
      </c>
      <c r="B98" s="955" t="s">
        <v>732</v>
      </c>
      <c r="C98" s="955" t="s">
        <v>744</v>
      </c>
      <c r="D98" s="880" t="s">
        <v>391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745</v>
      </c>
      <c r="B99" s="1026" t="s">
        <v>415</v>
      </c>
      <c r="C99" s="955" t="s">
        <v>746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660</v>
      </c>
      <c r="C100" s="955" t="s">
        <v>747</v>
      </c>
      <c r="D100" s="955">
        <v>45593</v>
      </c>
      <c r="E100" s="880" t="s">
        <v>391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748</v>
      </c>
      <c r="C101" s="955" t="s">
        <v>749</v>
      </c>
      <c r="D101" s="880" t="s">
        <v>391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415</v>
      </c>
      <c r="C102" s="955" t="s">
        <v>750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732</v>
      </c>
      <c r="B103" s="955" t="s">
        <v>742</v>
      </c>
      <c r="C103" s="955" t="s">
        <v>751</v>
      </c>
      <c r="D103" s="955">
        <v>45598</v>
      </c>
      <c r="E103" s="880" t="s">
        <v>391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752</v>
      </c>
      <c r="B104" s="955" t="s">
        <v>753</v>
      </c>
      <c r="C104" s="955" t="s">
        <v>754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415</v>
      </c>
      <c r="C105" s="955" t="s">
        <v>755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748</v>
      </c>
      <c r="C106" s="955" t="s">
        <v>756</v>
      </c>
      <c r="D106" s="955">
        <v>45624</v>
      </c>
      <c r="E106" s="880" t="s">
        <v>391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660</v>
      </c>
      <c r="C107" s="955" t="s">
        <v>757</v>
      </c>
      <c r="D107" s="955">
        <v>45635</v>
      </c>
      <c r="E107" s="880" t="s">
        <v>391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758</v>
      </c>
      <c r="B108" s="955" t="s">
        <v>742</v>
      </c>
      <c r="C108" s="955" t="s">
        <v>759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760</v>
      </c>
      <c r="B109" s="1003" t="s">
        <v>623</v>
      </c>
      <c r="C109" s="955" t="s">
        <v>761</v>
      </c>
      <c r="D109" s="880" t="s">
        <v>391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753</v>
      </c>
      <c r="B110" s="955" t="s">
        <v>758</v>
      </c>
      <c r="C110" s="955" t="s">
        <v>762</v>
      </c>
      <c r="D110" s="880" t="s">
        <v>391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748</v>
      </c>
      <c r="C111" s="955" t="s">
        <v>763</v>
      </c>
      <c r="D111" s="880" t="s">
        <v>391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660</v>
      </c>
      <c r="B112" s="955" t="s">
        <v>764</v>
      </c>
      <c r="C112" s="955" t="s">
        <v>765</v>
      </c>
      <c r="D112" s="955">
        <v>45662</v>
      </c>
      <c r="E112" s="880" t="s">
        <v>391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742</v>
      </c>
      <c r="C113" s="955" t="s">
        <v>766</v>
      </c>
      <c r="D113" s="955">
        <v>45670</v>
      </c>
      <c r="E113" s="880" t="s">
        <v>391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623</v>
      </c>
      <c r="B114" s="955" t="s">
        <v>660</v>
      </c>
      <c r="C114" s="955" t="s">
        <v>767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758</v>
      </c>
      <c r="B115" s="1026" t="s">
        <v>415</v>
      </c>
      <c r="C115" s="955" t="s">
        <v>768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748</v>
      </c>
      <c r="C116" s="955" t="s">
        <v>769</v>
      </c>
      <c r="D116" s="955">
        <v>45690</v>
      </c>
      <c r="E116" s="880" t="s">
        <v>391</v>
      </c>
      <c r="F116" s="880" t="s">
        <v>391</v>
      </c>
      <c r="G116" s="802">
        <f t="shared" si="77"/>
        <v>45705</v>
      </c>
      <c r="H116" s="802">
        <f t="shared" si="78"/>
        <v>45707</v>
      </c>
      <c r="I116" s="880" t="s">
        <v>391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764</v>
      </c>
      <c r="B117" s="955" t="s">
        <v>770</v>
      </c>
      <c r="C117" s="955" t="s">
        <v>771</v>
      </c>
      <c r="D117" s="955">
        <v>45700</v>
      </c>
      <c r="E117" s="880" t="s">
        <v>391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742</v>
      </c>
      <c r="C118" s="955" t="s">
        <v>772</v>
      </c>
      <c r="D118" s="955">
        <v>45703</v>
      </c>
      <c r="E118" s="880" t="s">
        <v>391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753</v>
      </c>
      <c r="B119" s="955" t="s">
        <v>758</v>
      </c>
      <c r="C119" s="955" t="s">
        <v>773</v>
      </c>
      <c r="D119" s="955">
        <v>45722</v>
      </c>
      <c r="E119" s="880" t="s">
        <v>391</v>
      </c>
      <c r="F119" s="880" t="s">
        <v>391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660</v>
      </c>
      <c r="B120" s="1026" t="s">
        <v>415</v>
      </c>
      <c r="C120" s="955" t="s">
        <v>774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748</v>
      </c>
      <c r="C121" s="955" t="s">
        <v>775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553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205" t="s">
        <v>119</v>
      </c>
      <c r="C124" s="1215"/>
      <c r="D124" s="1207" t="s">
        <v>355</v>
      </c>
      <c r="E124" s="950" t="s">
        <v>284</v>
      </c>
      <c r="F124" s="941" t="s">
        <v>247</v>
      </c>
      <c r="G124" s="941" t="s">
        <v>228</v>
      </c>
      <c r="H124" s="941" t="s">
        <v>178</v>
      </c>
      <c r="I124" s="769"/>
      <c r="J124" s="881"/>
      <c r="K124" s="881"/>
    </row>
    <row r="125" spans="1:13" s="193" customFormat="1" ht="21" customHeight="1">
      <c r="A125" s="805"/>
      <c r="B125" s="944" t="s">
        <v>357</v>
      </c>
      <c r="C125" s="944" t="s">
        <v>358</v>
      </c>
      <c r="D125" s="1208"/>
      <c r="E125" s="977" t="s">
        <v>248</v>
      </c>
      <c r="F125" s="977" t="s">
        <v>176</v>
      </c>
      <c r="G125" s="977" t="s">
        <v>193</v>
      </c>
      <c r="H125" s="977" t="s">
        <v>180</v>
      </c>
      <c r="I125" s="769"/>
      <c r="J125" s="1046" t="s">
        <v>496</v>
      </c>
      <c r="K125" s="1046" t="s">
        <v>359</v>
      </c>
      <c r="L125" s="1046" t="s">
        <v>360</v>
      </c>
    </row>
    <row r="126" spans="1:13" s="193" customFormat="1" ht="21" hidden="1" customHeight="1">
      <c r="A126" s="805"/>
      <c r="B126" s="802" t="s">
        <v>684</v>
      </c>
      <c r="C126" s="802" t="s">
        <v>685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686</v>
      </c>
      <c r="C127" s="802" t="s">
        <v>687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688</v>
      </c>
      <c r="C128" s="802" t="s">
        <v>689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690</v>
      </c>
      <c r="B129" s="618" t="s">
        <v>691</v>
      </c>
      <c r="C129" s="802" t="s">
        <v>692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693</v>
      </c>
      <c r="C130" s="802" t="s">
        <v>694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695</v>
      </c>
      <c r="C131" s="802" t="s">
        <v>696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697</v>
      </c>
      <c r="B132" s="802" t="s">
        <v>698</v>
      </c>
      <c r="C132" s="802" t="s">
        <v>699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684</v>
      </c>
      <c r="C133" s="802" t="s">
        <v>700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686</v>
      </c>
      <c r="C134" s="802" t="s">
        <v>701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688</v>
      </c>
      <c r="C135" s="802" t="s">
        <v>702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691</v>
      </c>
      <c r="C136" s="802" t="s">
        <v>703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693</v>
      </c>
      <c r="C137" s="802" t="s">
        <v>704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705</v>
      </c>
      <c r="B138" s="804" t="s">
        <v>684</v>
      </c>
      <c r="C138" s="802" t="s">
        <v>706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707</v>
      </c>
      <c r="B139" s="804" t="s">
        <v>695</v>
      </c>
      <c r="C139" s="802" t="s">
        <v>708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709</v>
      </c>
      <c r="B140" s="804" t="s">
        <v>698</v>
      </c>
      <c r="C140" s="802" t="s">
        <v>710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686</v>
      </c>
      <c r="C141" s="802" t="s">
        <v>711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688</v>
      </c>
      <c r="C142" s="903" t="s">
        <v>712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691</v>
      </c>
      <c r="C143" s="903" t="s">
        <v>713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693</v>
      </c>
      <c r="C144" s="903" t="s">
        <v>714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705</v>
      </c>
      <c r="B145" s="978" t="s">
        <v>684</v>
      </c>
      <c r="C145" s="955" t="s">
        <v>715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695</v>
      </c>
      <c r="B146" s="1027" t="s">
        <v>391</v>
      </c>
      <c r="C146" s="955" t="s">
        <v>716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698</v>
      </c>
      <c r="B147" s="978" t="s">
        <v>695</v>
      </c>
      <c r="C147" s="955" t="s">
        <v>717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718</v>
      </c>
      <c r="B148" s="955" t="s">
        <v>686</v>
      </c>
      <c r="C148" s="955" t="s">
        <v>719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688</v>
      </c>
      <c r="B149" s="955" t="s">
        <v>691</v>
      </c>
      <c r="C149" s="955" t="s">
        <v>720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691</v>
      </c>
      <c r="B150" s="955" t="s">
        <v>688</v>
      </c>
      <c r="C150" s="955" t="s">
        <v>721</v>
      </c>
      <c r="D150" s="955">
        <f t="shared" ref="D150" si="99">D149+7</f>
        <v>45430</v>
      </c>
      <c r="E150" s="880" t="s">
        <v>391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693</v>
      </c>
      <c r="C151" s="955" t="s">
        <v>722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684</v>
      </c>
      <c r="B152" s="955" t="s">
        <v>723</v>
      </c>
      <c r="C152" s="955" t="s">
        <v>724</v>
      </c>
      <c r="D152" s="955">
        <v>45454</v>
      </c>
      <c r="E152" s="880" t="s">
        <v>391</v>
      </c>
      <c r="F152" s="802">
        <f t="shared" si="94"/>
        <v>45464</v>
      </c>
      <c r="G152" s="802">
        <f t="shared" si="95"/>
        <v>45470</v>
      </c>
      <c r="H152" s="880" t="s">
        <v>391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725</v>
      </c>
      <c r="B153" s="955" t="s">
        <v>686</v>
      </c>
      <c r="C153" s="955" t="s">
        <v>726</v>
      </c>
      <c r="D153" s="955">
        <v>45457</v>
      </c>
      <c r="E153" s="880" t="s">
        <v>391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727</v>
      </c>
      <c r="B154" s="955" t="s">
        <v>698</v>
      </c>
      <c r="C154" s="955" t="s">
        <v>728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729</v>
      </c>
      <c r="B155" s="1026" t="s">
        <v>730</v>
      </c>
      <c r="C155" s="955" t="s">
        <v>731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732</v>
      </c>
      <c r="C156" s="955" t="s">
        <v>733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734</v>
      </c>
      <c r="B157" s="1026" t="s">
        <v>415</v>
      </c>
      <c r="C157" s="955" t="s">
        <v>735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415</v>
      </c>
      <c r="C158" s="955" t="s">
        <v>736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613</v>
      </c>
      <c r="B159" s="955" t="s">
        <v>660</v>
      </c>
      <c r="C159" s="955" t="s">
        <v>737</v>
      </c>
      <c r="D159" s="880" t="s">
        <v>391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732</v>
      </c>
      <c r="B160" s="1026" t="s">
        <v>415</v>
      </c>
      <c r="C160" s="955" t="s">
        <v>738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739</v>
      </c>
      <c r="B161" s="1026" t="s">
        <v>415</v>
      </c>
      <c r="C161" s="955" t="s">
        <v>740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741</v>
      </c>
      <c r="B162" s="955" t="s">
        <v>742</v>
      </c>
      <c r="C162" s="955" t="s">
        <v>743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361</v>
      </c>
      <c r="B163" s="955" t="s">
        <v>732</v>
      </c>
      <c r="C163" s="955" t="s">
        <v>744</v>
      </c>
      <c r="D163" s="880" t="s">
        <v>391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745</v>
      </c>
      <c r="B164" s="1026" t="s">
        <v>415</v>
      </c>
      <c r="C164" s="955" t="s">
        <v>746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660</v>
      </c>
      <c r="C165" s="955" t="s">
        <v>747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748</v>
      </c>
      <c r="C166" s="955" t="s">
        <v>749</v>
      </c>
      <c r="D166" s="880" t="s">
        <v>391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415</v>
      </c>
      <c r="C167" s="955" t="s">
        <v>750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732</v>
      </c>
      <c r="B168" s="955" t="s">
        <v>742</v>
      </c>
      <c r="C168" s="955" t="s">
        <v>751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752</v>
      </c>
      <c r="B169" s="955" t="s">
        <v>753</v>
      </c>
      <c r="C169" s="955" t="s">
        <v>754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415</v>
      </c>
      <c r="C170" s="955" t="s">
        <v>755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748</v>
      </c>
      <c r="C171" s="955" t="s">
        <v>756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660</v>
      </c>
      <c r="C172" s="955" t="s">
        <v>757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758</v>
      </c>
      <c r="B173" s="955" t="s">
        <v>742</v>
      </c>
      <c r="C173" s="955" t="s">
        <v>759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760</v>
      </c>
      <c r="B174" s="1003" t="s">
        <v>623</v>
      </c>
      <c r="C174" s="955" t="s">
        <v>761</v>
      </c>
      <c r="D174" s="880" t="s">
        <v>391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753</v>
      </c>
      <c r="B175" s="955" t="s">
        <v>758</v>
      </c>
      <c r="C175" s="955" t="s">
        <v>762</v>
      </c>
      <c r="D175" s="880" t="s">
        <v>391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748</v>
      </c>
      <c r="C176" s="955" t="s">
        <v>763</v>
      </c>
      <c r="D176" s="880" t="s">
        <v>391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660</v>
      </c>
      <c r="B177" s="955" t="s">
        <v>764</v>
      </c>
      <c r="C177" s="955" t="s">
        <v>765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742</v>
      </c>
      <c r="C178" s="955" t="s">
        <v>766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623</v>
      </c>
      <c r="B179" s="955" t="s">
        <v>660</v>
      </c>
      <c r="C179" s="955" t="s">
        <v>767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758</v>
      </c>
      <c r="B180" s="1026" t="s">
        <v>415</v>
      </c>
      <c r="C180" s="955" t="s">
        <v>768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748</v>
      </c>
      <c r="C181" s="955" t="s">
        <v>769</v>
      </c>
      <c r="D181" s="955">
        <v>45690</v>
      </c>
      <c r="E181" s="880" t="s">
        <v>391</v>
      </c>
      <c r="F181" s="802">
        <f t="shared" si="106"/>
        <v>45705</v>
      </c>
      <c r="G181" s="802">
        <f t="shared" si="107"/>
        <v>45707</v>
      </c>
      <c r="H181" s="880" t="s">
        <v>391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764</v>
      </c>
      <c r="B182" s="955" t="s">
        <v>770</v>
      </c>
      <c r="C182" s="955" t="s">
        <v>771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742</v>
      </c>
      <c r="C183" s="955" t="s">
        <v>772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764</v>
      </c>
      <c r="B184" s="1026" t="s">
        <v>415</v>
      </c>
      <c r="C184" s="955" t="s">
        <v>776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770</v>
      </c>
      <c r="C185" s="955" t="s">
        <v>777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415</v>
      </c>
      <c r="C186" s="955" t="s">
        <v>778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660</v>
      </c>
      <c r="C187" s="955" t="s">
        <v>779</v>
      </c>
      <c r="D187" s="955">
        <v>45757</v>
      </c>
      <c r="E187" s="880" t="s">
        <v>391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758</v>
      </c>
      <c r="C188" s="955" t="s">
        <v>780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742</v>
      </c>
      <c r="C189" s="955" t="s">
        <v>781</v>
      </c>
      <c r="D189" s="955">
        <v>45768</v>
      </c>
      <c r="E189" s="972" t="s">
        <v>391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748</v>
      </c>
      <c r="C190" s="955" t="s">
        <v>782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770</v>
      </c>
      <c r="C191" s="955" t="s">
        <v>783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764</v>
      </c>
      <c r="C192" s="955" t="s">
        <v>784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660</v>
      </c>
      <c r="C193" s="955" t="s">
        <v>785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758</v>
      </c>
      <c r="C194" s="955" t="s">
        <v>786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742</v>
      </c>
      <c r="C195" s="955" t="s">
        <v>787</v>
      </c>
      <c r="D195" s="972" t="s">
        <v>391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748</v>
      </c>
      <c r="C196" s="955" t="s">
        <v>788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770</v>
      </c>
      <c r="C197" s="955" t="s">
        <v>789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415</v>
      </c>
      <c r="C198" s="955" t="s">
        <v>790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415</v>
      </c>
      <c r="C199" s="955" t="s">
        <v>791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415</v>
      </c>
      <c r="C200" s="955" t="s">
        <v>792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742</v>
      </c>
      <c r="B201" s="955" t="s">
        <v>623</v>
      </c>
      <c r="C201" s="955" t="s">
        <v>793</v>
      </c>
      <c r="D201" s="955">
        <v>45853</v>
      </c>
      <c r="E201" s="972" t="s">
        <v>391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748</v>
      </c>
      <c r="C202" s="955" t="s">
        <v>794</v>
      </c>
      <c r="D202" s="955">
        <v>45855</v>
      </c>
      <c r="E202" s="802">
        <f t="shared" ref="E202" si="123">D202+13</f>
        <v>45868</v>
      </c>
      <c r="F202" s="972" t="s">
        <v>391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770</v>
      </c>
      <c r="C203" s="955" t="s">
        <v>795</v>
      </c>
      <c r="D203" s="955">
        <v>45869</v>
      </c>
      <c r="E203" s="972" t="s">
        <v>391</v>
      </c>
      <c r="F203" s="972" t="s">
        <v>391</v>
      </c>
      <c r="G203" s="972" t="s">
        <v>391</v>
      </c>
      <c r="H203" s="972" t="s">
        <v>391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764</v>
      </c>
      <c r="B204" s="955" t="s">
        <v>796</v>
      </c>
      <c r="C204" s="955" t="s">
        <v>797</v>
      </c>
      <c r="D204" s="955">
        <v>45879</v>
      </c>
      <c r="E204" s="802">
        <v>45887</v>
      </c>
      <c r="F204" s="972" t="s">
        <v>391</v>
      </c>
      <c r="G204" s="802">
        <v>45886</v>
      </c>
      <c r="H204" s="802">
        <v>45903</v>
      </c>
      <c r="J204" s="758">
        <f t="shared" ref="J204:K230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361</v>
      </c>
      <c r="B205" s="1026" t="s">
        <v>415</v>
      </c>
      <c r="C205" s="955" t="s">
        <v>798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764</v>
      </c>
      <c r="C206" s="955" t="s">
        <v>799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623</v>
      </c>
      <c r="C207" s="955" t="s">
        <v>800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748</v>
      </c>
      <c r="C208" s="955" t="s">
        <v>801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770</v>
      </c>
      <c r="B209" s="955" t="s">
        <v>742</v>
      </c>
      <c r="C209" s="955" t="s">
        <v>802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764</v>
      </c>
      <c r="B210" s="955" t="s">
        <v>796</v>
      </c>
      <c r="C210" s="955" t="s">
        <v>803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804</v>
      </c>
      <c r="B211" s="955" t="s">
        <v>805</v>
      </c>
      <c r="C211" s="955" t="s">
        <v>806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764</v>
      </c>
      <c r="C212" s="955" t="s">
        <v>807</v>
      </c>
      <c r="D212" s="972" t="s">
        <v>391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623</v>
      </c>
      <c r="C213" s="955" t="s">
        <v>808</v>
      </c>
      <c r="D213" s="955">
        <v>45932</v>
      </c>
      <c r="E213" s="972" t="s">
        <v>391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748</v>
      </c>
      <c r="C214" s="955" t="s">
        <v>809</v>
      </c>
      <c r="D214" s="955">
        <v>45936</v>
      </c>
      <c r="E214" s="972" t="s">
        <v>391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hidden="1" customHeight="1">
      <c r="A215" s="805" t="s">
        <v>810</v>
      </c>
      <c r="B215" s="1126" t="s">
        <v>415</v>
      </c>
      <c r="C215" s="955" t="s">
        <v>811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hidden="1" customHeight="1">
      <c r="A216" s="805"/>
      <c r="B216" s="955" t="s">
        <v>796</v>
      </c>
      <c r="C216" s="955" t="s">
        <v>812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hidden="1" customHeight="1">
      <c r="A217" s="805" t="s">
        <v>617</v>
      </c>
      <c r="B217" s="955" t="s">
        <v>805</v>
      </c>
      <c r="C217" s="955" t="s">
        <v>813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hidden="1" customHeight="1">
      <c r="A218" s="805" t="s">
        <v>764</v>
      </c>
      <c r="B218" s="1126" t="s">
        <v>415</v>
      </c>
      <c r="C218" s="955" t="s">
        <v>814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>WEEKNUM(K218)</f>
        <v>45</v>
      </c>
    </row>
    <row r="219" spans="1:12" s="193" customFormat="1" ht="20.100000000000001" customHeight="1">
      <c r="A219" s="805"/>
      <c r="B219" s="955" t="s">
        <v>623</v>
      </c>
      <c r="C219" s="955" t="s">
        <v>815</v>
      </c>
      <c r="D219" s="955">
        <v>45976</v>
      </c>
      <c r="E219" s="802">
        <f t="shared" ref="E219:E221" si="141">D219+13</f>
        <v>45989</v>
      </c>
      <c r="F219" s="972" t="s">
        <v>391</v>
      </c>
      <c r="G219" s="802">
        <f t="shared" ref="G219:G230" si="142">D219+19</f>
        <v>45995</v>
      </c>
      <c r="H219" s="802">
        <f t="shared" ref="H219:H230" si="143">D219+35</f>
        <v>46011</v>
      </c>
      <c r="J219" s="758">
        <f t="shared" si="125"/>
        <v>45972</v>
      </c>
      <c r="K219" s="758">
        <f t="shared" si="125"/>
        <v>45973</v>
      </c>
      <c r="L219" s="616">
        <f t="shared" ref="L219:L230" si="144">WEEKNUM(K219)</f>
        <v>46</v>
      </c>
    </row>
    <row r="220" spans="1:12" s="193" customFormat="1" ht="20.100000000000001" customHeight="1">
      <c r="A220" s="805"/>
      <c r="B220" s="955" t="s">
        <v>748</v>
      </c>
      <c r="C220" s="955" t="s">
        <v>816</v>
      </c>
      <c r="D220" s="955">
        <v>45977</v>
      </c>
      <c r="E220" s="802">
        <f t="shared" si="141"/>
        <v>45990</v>
      </c>
      <c r="F220" s="802">
        <f t="shared" ref="F220:F230" si="145">D220+16</f>
        <v>45993</v>
      </c>
      <c r="G220" s="802">
        <f t="shared" si="142"/>
        <v>45996</v>
      </c>
      <c r="H220" s="802">
        <f t="shared" si="143"/>
        <v>46012</v>
      </c>
      <c r="J220" s="758">
        <f t="shared" si="125"/>
        <v>45979</v>
      </c>
      <c r="K220" s="758">
        <f t="shared" si="125"/>
        <v>45980</v>
      </c>
      <c r="L220" s="616">
        <f t="shared" si="144"/>
        <v>47</v>
      </c>
    </row>
    <row r="221" spans="1:12" s="193" customFormat="1" ht="20.100000000000001" customHeight="1">
      <c r="A221" s="805" t="s">
        <v>810</v>
      </c>
      <c r="B221" s="1061" t="s">
        <v>734</v>
      </c>
      <c r="C221" s="955" t="s">
        <v>817</v>
      </c>
      <c r="D221" s="955">
        <v>45986</v>
      </c>
      <c r="E221" s="802">
        <f t="shared" si="141"/>
        <v>45999</v>
      </c>
      <c r="F221" s="802">
        <f t="shared" si="145"/>
        <v>46002</v>
      </c>
      <c r="G221" s="802">
        <f t="shared" si="142"/>
        <v>46005</v>
      </c>
      <c r="H221" s="802">
        <f t="shared" si="143"/>
        <v>46021</v>
      </c>
      <c r="J221" s="758">
        <f t="shared" si="125"/>
        <v>45986</v>
      </c>
      <c r="K221" s="758">
        <f t="shared" si="125"/>
        <v>45987</v>
      </c>
      <c r="L221" s="616">
        <f t="shared" si="144"/>
        <v>48</v>
      </c>
    </row>
    <row r="222" spans="1:12" s="193" customFormat="1" ht="20.100000000000001" customHeight="1">
      <c r="A222" s="805"/>
      <c r="B222" s="1061" t="s">
        <v>796</v>
      </c>
      <c r="C222" s="955" t="s">
        <v>818</v>
      </c>
      <c r="D222" s="955">
        <v>45993</v>
      </c>
      <c r="E222" s="802">
        <f t="shared" ref="E222:E225" si="146">D222+13</f>
        <v>46006</v>
      </c>
      <c r="F222" s="802">
        <f t="shared" si="145"/>
        <v>46009</v>
      </c>
      <c r="G222" s="802">
        <f t="shared" si="142"/>
        <v>46012</v>
      </c>
      <c r="H222" s="802">
        <f t="shared" si="143"/>
        <v>46028</v>
      </c>
      <c r="J222" s="758">
        <f t="shared" si="125"/>
        <v>45993</v>
      </c>
      <c r="K222" s="758">
        <f t="shared" si="125"/>
        <v>45994</v>
      </c>
      <c r="L222" s="616">
        <f t="shared" si="144"/>
        <v>49</v>
      </c>
    </row>
    <row r="223" spans="1:12" s="193" customFormat="1" ht="20.100000000000001" customHeight="1">
      <c r="A223" s="805"/>
      <c r="B223" s="1061" t="s">
        <v>805</v>
      </c>
      <c r="C223" s="955" t="s">
        <v>819</v>
      </c>
      <c r="D223" s="955">
        <v>46000</v>
      </c>
      <c r="E223" s="802">
        <f t="shared" si="146"/>
        <v>46013</v>
      </c>
      <c r="F223" s="802">
        <f t="shared" si="145"/>
        <v>46016</v>
      </c>
      <c r="G223" s="802">
        <f>D223+19</f>
        <v>46019</v>
      </c>
      <c r="H223" s="802">
        <f>D223+35</f>
        <v>46035</v>
      </c>
      <c r="J223" s="758">
        <f t="shared" si="125"/>
        <v>46000</v>
      </c>
      <c r="K223" s="758">
        <f t="shared" si="125"/>
        <v>46001</v>
      </c>
      <c r="L223" s="616">
        <f t="shared" si="144"/>
        <v>50</v>
      </c>
    </row>
    <row r="224" spans="1:12" s="193" customFormat="1" ht="20.100000000000001" customHeight="1">
      <c r="A224" s="805"/>
      <c r="B224" s="1061" t="s">
        <v>764</v>
      </c>
      <c r="C224" s="955" t="s">
        <v>820</v>
      </c>
      <c r="D224" s="955">
        <v>46007</v>
      </c>
      <c r="E224" s="802">
        <f t="shared" si="146"/>
        <v>46020</v>
      </c>
      <c r="F224" s="802">
        <f t="shared" si="145"/>
        <v>46023</v>
      </c>
      <c r="G224" s="802">
        <f t="shared" ref="G224:G230" si="147">D224+19</f>
        <v>46026</v>
      </c>
      <c r="H224" s="802">
        <f t="shared" ref="H224:H230" si="148">D224+35</f>
        <v>46042</v>
      </c>
      <c r="J224" s="758">
        <f t="shared" si="125"/>
        <v>46007</v>
      </c>
      <c r="K224" s="758">
        <f t="shared" si="125"/>
        <v>46008</v>
      </c>
      <c r="L224" s="616">
        <f t="shared" si="144"/>
        <v>51</v>
      </c>
    </row>
    <row r="225" spans="1:16" s="193" customFormat="1" ht="20.100000000000001" customHeight="1">
      <c r="A225" s="805"/>
      <c r="B225" s="1061" t="s">
        <v>623</v>
      </c>
      <c r="C225" s="955" t="s">
        <v>821</v>
      </c>
      <c r="D225" s="955">
        <v>46014</v>
      </c>
      <c r="E225" s="802">
        <f t="shared" si="146"/>
        <v>46027</v>
      </c>
      <c r="F225" s="802">
        <f t="shared" si="145"/>
        <v>46030</v>
      </c>
      <c r="G225" s="802">
        <f t="shared" si="147"/>
        <v>46033</v>
      </c>
      <c r="H225" s="802">
        <f t="shared" si="148"/>
        <v>46049</v>
      </c>
      <c r="J225" s="758">
        <f t="shared" si="125"/>
        <v>46014</v>
      </c>
      <c r="K225" s="758">
        <f t="shared" si="125"/>
        <v>46015</v>
      </c>
      <c r="L225" s="616">
        <f t="shared" si="144"/>
        <v>52</v>
      </c>
    </row>
    <row r="226" spans="1:16" s="193" customFormat="1" ht="20.100000000000001" customHeight="1">
      <c r="A226" s="805"/>
      <c r="B226" s="1061" t="s">
        <v>748</v>
      </c>
      <c r="C226" s="955" t="s">
        <v>822</v>
      </c>
      <c r="D226" s="955">
        <v>46021</v>
      </c>
      <c r="E226" s="802">
        <f t="shared" ref="E226" si="149">D226+13</f>
        <v>46034</v>
      </c>
      <c r="F226" s="802">
        <f t="shared" si="145"/>
        <v>46037</v>
      </c>
      <c r="G226" s="802">
        <f t="shared" si="147"/>
        <v>46040</v>
      </c>
      <c r="H226" s="802">
        <f t="shared" si="148"/>
        <v>46056</v>
      </c>
      <c r="J226" s="758">
        <f t="shared" si="125"/>
        <v>46021</v>
      </c>
      <c r="K226" s="758">
        <f t="shared" si="125"/>
        <v>46022</v>
      </c>
      <c r="L226" s="616">
        <f t="shared" si="144"/>
        <v>53</v>
      </c>
    </row>
    <row r="227" spans="1:16" s="193" customFormat="1" ht="20.100000000000001" customHeight="1">
      <c r="A227" s="805"/>
      <c r="B227" s="1061" t="s">
        <v>734</v>
      </c>
      <c r="C227" s="955" t="s">
        <v>823</v>
      </c>
      <c r="D227" s="955">
        <v>46028</v>
      </c>
      <c r="E227" s="802">
        <f t="shared" ref="E227:E230" si="150">D227+13</f>
        <v>46041</v>
      </c>
      <c r="F227" s="802">
        <f t="shared" si="145"/>
        <v>46044</v>
      </c>
      <c r="G227" s="802">
        <f t="shared" si="147"/>
        <v>46047</v>
      </c>
      <c r="H227" s="802">
        <f t="shared" si="148"/>
        <v>46063</v>
      </c>
      <c r="J227" s="758">
        <f t="shared" si="125"/>
        <v>46028</v>
      </c>
      <c r="K227" s="758">
        <f t="shared" si="125"/>
        <v>46029</v>
      </c>
      <c r="L227" s="616">
        <f t="shared" si="144"/>
        <v>2</v>
      </c>
    </row>
    <row r="228" spans="1:16" s="193" customFormat="1" ht="20.100000000000001" customHeight="1">
      <c r="A228" s="805"/>
      <c r="B228" s="1061" t="s">
        <v>796</v>
      </c>
      <c r="C228" s="955" t="s">
        <v>824</v>
      </c>
      <c r="D228" s="955">
        <v>46035</v>
      </c>
      <c r="E228" s="802">
        <f t="shared" si="150"/>
        <v>46048</v>
      </c>
      <c r="F228" s="802">
        <f t="shared" si="145"/>
        <v>46051</v>
      </c>
      <c r="G228" s="802">
        <f t="shared" si="147"/>
        <v>46054</v>
      </c>
      <c r="H228" s="802">
        <f t="shared" si="148"/>
        <v>46070</v>
      </c>
      <c r="J228" s="758">
        <f t="shared" si="125"/>
        <v>46035</v>
      </c>
      <c r="K228" s="758">
        <f t="shared" si="125"/>
        <v>46036</v>
      </c>
      <c r="L228" s="616">
        <f t="shared" si="144"/>
        <v>3</v>
      </c>
    </row>
    <row r="229" spans="1:16" s="193" customFormat="1" ht="20.100000000000001" customHeight="1">
      <c r="A229" s="805"/>
      <c r="B229" s="1061" t="s">
        <v>805</v>
      </c>
      <c r="C229" s="955" t="s">
        <v>825</v>
      </c>
      <c r="D229" s="955">
        <v>46042</v>
      </c>
      <c r="E229" s="802">
        <f t="shared" si="150"/>
        <v>46055</v>
      </c>
      <c r="F229" s="802">
        <f t="shared" si="145"/>
        <v>46058</v>
      </c>
      <c r="G229" s="802">
        <f t="shared" si="147"/>
        <v>46061</v>
      </c>
      <c r="H229" s="802">
        <f t="shared" si="148"/>
        <v>46077</v>
      </c>
      <c r="J229" s="758">
        <f t="shared" si="125"/>
        <v>46042</v>
      </c>
      <c r="K229" s="758">
        <f t="shared" si="125"/>
        <v>46043</v>
      </c>
      <c r="L229" s="616">
        <f t="shared" si="144"/>
        <v>4</v>
      </c>
    </row>
    <row r="230" spans="1:16" s="193" customFormat="1" ht="20.100000000000001" customHeight="1">
      <c r="A230" s="805"/>
      <c r="B230" s="1061" t="s">
        <v>764</v>
      </c>
      <c r="C230" s="955" t="s">
        <v>826</v>
      </c>
      <c r="D230" s="955">
        <v>46049</v>
      </c>
      <c r="E230" s="802">
        <f t="shared" si="150"/>
        <v>46062</v>
      </c>
      <c r="F230" s="802">
        <f t="shared" si="145"/>
        <v>46065</v>
      </c>
      <c r="G230" s="802">
        <f t="shared" si="147"/>
        <v>46068</v>
      </c>
      <c r="H230" s="802">
        <f t="shared" si="148"/>
        <v>46084</v>
      </c>
      <c r="J230" s="758">
        <f t="shared" si="125"/>
        <v>46049</v>
      </c>
      <c r="K230" s="758">
        <f t="shared" si="125"/>
        <v>46050</v>
      </c>
      <c r="L230" s="616">
        <f t="shared" si="144"/>
        <v>5</v>
      </c>
    </row>
    <row r="231" spans="1:16" s="18" customFormat="1" ht="20.100000000000001" customHeight="1">
      <c r="A231" s="861"/>
      <c r="B231" s="147" t="s">
        <v>553</v>
      </c>
      <c r="C231" s="11"/>
      <c r="D231" s="11"/>
      <c r="E231" s="11"/>
      <c r="F231" s="11"/>
      <c r="G231" s="11"/>
      <c r="H231" s="11"/>
      <c r="I231" s="11"/>
      <c r="J231" s="11"/>
      <c r="K231" s="11"/>
    </row>
    <row r="232" spans="1:16" s="18" customFormat="1" ht="20.100000000000001" customHeight="1">
      <c r="A232" s="861"/>
      <c r="B232" s="147"/>
      <c r="C232" s="11"/>
      <c r="D232" s="11"/>
      <c r="E232" s="11"/>
      <c r="F232" s="11"/>
      <c r="G232" s="11"/>
      <c r="H232" s="11"/>
      <c r="I232" s="11"/>
      <c r="J232" s="11"/>
      <c r="K232" s="11"/>
    </row>
    <row r="233" spans="1:16" s="147" customFormat="1" ht="18.75" customHeight="1">
      <c r="A233" s="863"/>
      <c r="B233" s="763"/>
      <c r="C233" s="751"/>
      <c r="D233" s="752"/>
      <c r="E233" s="764"/>
      <c r="F233" s="768"/>
      <c r="G233" s="424"/>
      <c r="H233" s="424"/>
      <c r="I233" s="752"/>
      <c r="J233" s="145"/>
      <c r="K233" s="145"/>
      <c r="L233" s="145"/>
      <c r="M233" s="145"/>
    </row>
    <row r="234" spans="1:16" s="147" customFormat="1" ht="18.75" customHeight="1">
      <c r="B234" s="771"/>
      <c r="C234" s="772"/>
      <c r="D234" s="773"/>
      <c r="E234" s="774"/>
      <c r="F234" s="775"/>
      <c r="G234" s="776"/>
      <c r="H234" s="777"/>
    </row>
    <row r="235" spans="1:16" s="147" customFormat="1" ht="18.75" customHeight="1">
      <c r="B235" s="778" t="s">
        <v>554</v>
      </c>
      <c r="C235" s="145"/>
      <c r="D235" s="147" t="s">
        <v>555</v>
      </c>
      <c r="G235" s="147" t="s">
        <v>556</v>
      </c>
      <c r="H235" s="779"/>
    </row>
    <row r="236" spans="1:16" s="147" customFormat="1" ht="18.75" customHeight="1">
      <c r="B236" s="780" t="s">
        <v>557</v>
      </c>
      <c r="C236" s="1098" t="s">
        <v>558</v>
      </c>
      <c r="D236" s="133" t="s">
        <v>559</v>
      </c>
      <c r="F236" s="1098" t="s">
        <v>560</v>
      </c>
      <c r="G236" s="145" t="s">
        <v>561</v>
      </c>
      <c r="H236" s="1099" t="s">
        <v>562</v>
      </c>
    </row>
    <row r="237" spans="1:16" s="147" customFormat="1" ht="18.75" customHeight="1">
      <c r="B237" s="780" t="s">
        <v>563</v>
      </c>
      <c r="C237" s="1098" t="s">
        <v>564</v>
      </c>
      <c r="D237" s="133" t="s">
        <v>565</v>
      </c>
      <c r="E237" s="148" t="s">
        <v>566</v>
      </c>
      <c r="F237" s="1100" t="s">
        <v>567</v>
      </c>
      <c r="G237" s="145" t="s">
        <v>568</v>
      </c>
      <c r="H237" s="1099" t="s">
        <v>569</v>
      </c>
    </row>
    <row r="238" spans="1:16" s="147" customFormat="1" ht="18.75" customHeight="1">
      <c r="B238" s="783" t="s">
        <v>570</v>
      </c>
      <c r="C238" s="1101" t="s">
        <v>571</v>
      </c>
      <c r="D238" s="133" t="s">
        <v>572</v>
      </c>
      <c r="E238" s="148" t="s">
        <v>573</v>
      </c>
      <c r="F238" s="1100" t="s">
        <v>574</v>
      </c>
      <c r="G238" s="588" t="s">
        <v>575</v>
      </c>
      <c r="H238" s="1102" t="s">
        <v>576</v>
      </c>
    </row>
    <row r="239" spans="1:16" s="147" customFormat="1" ht="18.75" customHeight="1">
      <c r="B239" s="783" t="s">
        <v>577</v>
      </c>
      <c r="C239" s="1101" t="s">
        <v>578</v>
      </c>
      <c r="D239" s="133" t="s">
        <v>579</v>
      </c>
      <c r="E239" s="148" t="s">
        <v>580</v>
      </c>
      <c r="F239" s="1100" t="s">
        <v>581</v>
      </c>
      <c r="G239" s="588" t="s">
        <v>582</v>
      </c>
      <c r="H239" s="1102" t="s">
        <v>583</v>
      </c>
      <c r="O239" s="149"/>
      <c r="P239" s="149"/>
    </row>
    <row r="240" spans="1:16" s="147" customFormat="1" ht="18.75" customHeight="1">
      <c r="B240" s="783" t="s">
        <v>827</v>
      </c>
      <c r="C240" s="1101" t="s">
        <v>585</v>
      </c>
      <c r="D240" s="133" t="s">
        <v>586</v>
      </c>
      <c r="E240" s="148" t="s">
        <v>587</v>
      </c>
      <c r="F240" s="1100" t="s">
        <v>588</v>
      </c>
      <c r="G240" s="588" t="s">
        <v>589</v>
      </c>
      <c r="H240" s="1102" t="s">
        <v>590</v>
      </c>
      <c r="O240" s="149"/>
      <c r="P240" s="149"/>
    </row>
    <row r="241" spans="1:16" s="147" customFormat="1" ht="18.75" customHeight="1">
      <c r="B241" s="783" t="s">
        <v>591</v>
      </c>
      <c r="C241" s="1101" t="s">
        <v>592</v>
      </c>
      <c r="D241" s="133" t="s">
        <v>593</v>
      </c>
      <c r="E241" s="148" t="s">
        <v>594</v>
      </c>
      <c r="F241" s="1100" t="s">
        <v>595</v>
      </c>
      <c r="G241" s="588" t="s">
        <v>596</v>
      </c>
      <c r="H241" s="1102" t="s">
        <v>597</v>
      </c>
      <c r="O241" s="149"/>
      <c r="P241" s="149"/>
    </row>
    <row r="242" spans="1:16" s="147" customFormat="1" ht="18.75" customHeight="1">
      <c r="B242" s="783" t="s">
        <v>598</v>
      </c>
      <c r="C242" s="1101" t="s">
        <v>599</v>
      </c>
      <c r="D242" s="133" t="s">
        <v>600</v>
      </c>
      <c r="E242" s="148" t="s">
        <v>601</v>
      </c>
      <c r="F242" s="1098" t="s">
        <v>602</v>
      </c>
      <c r="G242" s="588" t="s">
        <v>603</v>
      </c>
      <c r="H242" s="787" t="s">
        <v>604</v>
      </c>
      <c r="O242" s="149"/>
      <c r="P242" s="149"/>
    </row>
    <row r="243" spans="1:16" s="149" customFormat="1" ht="18.75" customHeight="1">
      <c r="A243" s="1033"/>
      <c r="B243" s="783" t="s">
        <v>605</v>
      </c>
      <c r="C243" s="1101" t="s">
        <v>606</v>
      </c>
      <c r="D243" s="133"/>
      <c r="E243" s="145"/>
      <c r="F243" s="588"/>
      <c r="G243" s="147"/>
      <c r="H243" s="788"/>
      <c r="I243" s="145"/>
      <c r="J243" s="145"/>
      <c r="K243" s="145"/>
      <c r="L243" s="145"/>
    </row>
    <row r="244" spans="1:16" s="149" customFormat="1" ht="18.75" customHeight="1">
      <c r="A244" s="1033"/>
      <c r="B244" s="789"/>
      <c r="C244" s="790"/>
      <c r="D244" s="790"/>
      <c r="E244" s="791"/>
      <c r="F244" s="791"/>
      <c r="G244" s="791"/>
      <c r="H244" s="792"/>
      <c r="I244" s="145"/>
      <c r="J244" s="145"/>
      <c r="K244" s="145"/>
      <c r="L244" s="145"/>
    </row>
    <row r="245" spans="1:16" s="147" customFormat="1" ht="18.75" customHeight="1">
      <c r="A245" s="863"/>
      <c r="B245" s="11"/>
      <c r="C245" s="11"/>
      <c r="D245" s="11"/>
      <c r="E245" s="145"/>
      <c r="F245" s="145"/>
      <c r="G245" s="145"/>
      <c r="H245" s="11"/>
      <c r="I245" s="145"/>
      <c r="J245" s="145"/>
      <c r="K245" s="145"/>
      <c r="L245" s="145"/>
      <c r="M245" s="145"/>
    </row>
    <row r="246" spans="1:16" s="147" customFormat="1" ht="18.75" customHeight="1">
      <c r="A246" s="863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331"/>
      <c r="M246" s="145"/>
    </row>
    <row r="247" spans="1:16" s="147" customFormat="1" ht="18.75" customHeight="1">
      <c r="A247" s="863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331"/>
      <c r="M247" s="145"/>
    </row>
    <row r="248" spans="1:16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  <c r="M248" s="145"/>
    </row>
    <row r="249" spans="1:16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  <c r="M249" s="145"/>
    </row>
    <row r="250" spans="1:16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  <c r="M250" s="145"/>
    </row>
    <row r="251" spans="1:16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  <c r="M251" s="145"/>
    </row>
    <row r="252" spans="1:16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  <c r="M252" s="145"/>
    </row>
    <row r="253" spans="1:16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  <c r="M253" s="145"/>
    </row>
    <row r="254" spans="1:16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  <c r="M254" s="145"/>
    </row>
    <row r="255" spans="1:16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  <c r="M255" s="145"/>
    </row>
    <row r="256" spans="1:16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331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331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331"/>
    </row>
    <row r="344" spans="1:13" s="147" customFormat="1" ht="18.75" customHeight="1">
      <c r="A344" s="863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331"/>
    </row>
    <row r="345" spans="1:13" s="147" customFormat="1" ht="18.75" customHeight="1">
      <c r="A345" s="863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331"/>
    </row>
    <row r="346" spans="1:13" s="147" customFormat="1" ht="18.75" customHeight="1">
      <c r="A346" s="863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331"/>
    </row>
    <row r="347" spans="1:13" s="147" customFormat="1" ht="18.75" customHeight="1">
      <c r="A347" s="863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331"/>
    </row>
    <row r="348" spans="1:13" s="147" customFormat="1" ht="18" customHeight="1">
      <c r="A348" s="863"/>
      <c r="B348" s="756"/>
      <c r="C348" s="155"/>
      <c r="D348" s="162"/>
      <c r="E348" s="155"/>
      <c r="F348" s="155"/>
      <c r="H348" s="430"/>
      <c r="I348" s="162"/>
      <c r="J348" s="145"/>
      <c r="K348" s="145"/>
      <c r="L348" s="145"/>
      <c r="M348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36" r:id="rId1" xr:uid="{78185C98-CE40-45B9-94EC-69C7D6D8F583}"/>
    <hyperlink ref="C236" r:id="rId2" xr:uid="{33CFA7CB-EEA5-483A-80EE-9B275246FDE1}"/>
    <hyperlink ref="H241" r:id="rId3" xr:uid="{BEBF9EEC-39C2-4554-8148-F6DBEA55340E}"/>
    <hyperlink ref="H240" r:id="rId4" xr:uid="{209EB6D8-1EAD-44F4-9F82-490CEFB9D72B}"/>
    <hyperlink ref="C239" r:id="rId5" xr:uid="{8DB48C81-7385-41A4-9869-6C5C6AC865F8}"/>
    <hyperlink ref="C237" r:id="rId6" xr:uid="{B6925AD6-3032-4EE8-A361-1113B94A700D}"/>
    <hyperlink ref="C243" r:id="rId7" xr:uid="{F6E1BB6B-DCC6-401C-8112-72776BC9ACBB}"/>
    <hyperlink ref="H239" r:id="rId8" xr:uid="{BEC5F07E-7F3C-4A91-A8B5-F6136C2C06A8}"/>
    <hyperlink ref="H242" r:id="rId9" xr:uid="{CF47D7BF-0BEF-4DB7-9BC5-3916AE6F9252}"/>
    <hyperlink ref="F236" r:id="rId10" xr:uid="{CD46A59B-D06C-4B06-AADD-45CDC79ABB4B}"/>
    <hyperlink ref="F241" r:id="rId11" xr:uid="{0A63FE8C-4BAE-4711-B490-D4B8C73D2EB2}"/>
    <hyperlink ref="F237" r:id="rId12" xr:uid="{860052C6-7C2A-4779-9F3D-E36454E88CAA}"/>
    <hyperlink ref="F238" r:id="rId13" xr:uid="{2DCB52C8-CDCC-45DC-9D38-6A9030457DEC}"/>
    <hyperlink ref="F239" r:id="rId14" xr:uid="{D4A99D4D-6845-4A4B-8987-B51CC034A940}"/>
    <hyperlink ref="F240" r:id="rId15" xr:uid="{7AF81332-71D0-4D51-AAD4-0C4A3287BEE5}"/>
    <hyperlink ref="H237" r:id="rId16" xr:uid="{7FF8BA96-9224-4F74-8995-1291E5E44678}"/>
    <hyperlink ref="H238" r:id="rId17" xr:uid="{AE9F37AB-1992-4880-A669-6E2024061EE3}"/>
    <hyperlink ref="F242" r:id="rId18" xr:uid="{58773456-8701-4CD6-AAAC-A11E6F336B16}"/>
    <hyperlink ref="C238" r:id="rId19" xr:uid="{8FDB1F5C-1D2B-496C-923F-661E9B3E8599}"/>
    <hyperlink ref="C240" r:id="rId20" xr:uid="{D1B18B5B-F250-45B1-AE57-F3F380924895}"/>
    <hyperlink ref="C241" r:id="rId21" xr:uid="{0BD6050E-464B-4673-9B2F-867469DE8CF3}"/>
    <hyperlink ref="C242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1449</v>
      </c>
    </row>
    <row r="3" spans="1:14" ht="17.25" customHeight="1">
      <c r="B3" s="165"/>
    </row>
    <row r="4" spans="1:14" ht="17.25" customHeight="1">
      <c r="C4" s="313" t="s">
        <v>5096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3163</v>
      </c>
      <c r="D6" s="208" t="s">
        <v>1676</v>
      </c>
      <c r="E6" s="311" t="s">
        <v>5097</v>
      </c>
      <c r="F6" s="163" t="s">
        <v>3889</v>
      </c>
      <c r="G6" s="163" t="s">
        <v>284</v>
      </c>
      <c r="H6" s="332" t="s">
        <v>4464</v>
      </c>
      <c r="I6" s="146"/>
      <c r="J6" s="337" t="s">
        <v>5098</v>
      </c>
      <c r="K6" s="146"/>
      <c r="L6" s="146"/>
      <c r="M6" s="146"/>
      <c r="N6" s="146"/>
    </row>
    <row r="7" spans="1:14" ht="17.25" customHeight="1">
      <c r="A7" s="218"/>
      <c r="B7" s="152" t="s">
        <v>357</v>
      </c>
      <c r="C7" s="152" t="s">
        <v>358</v>
      </c>
      <c r="D7" s="209"/>
      <c r="E7" s="161" t="s">
        <v>269</v>
      </c>
      <c r="F7" s="332" t="s">
        <v>257</v>
      </c>
      <c r="G7" s="332" t="s">
        <v>209</v>
      </c>
      <c r="H7" s="332" t="s">
        <v>443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415</v>
      </c>
      <c r="C8" s="173" t="s">
        <v>5099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415</v>
      </c>
      <c r="C9" s="355" t="s">
        <v>5100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415</v>
      </c>
      <c r="C10" s="355" t="s">
        <v>5101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415</v>
      </c>
      <c r="C11" s="355" t="s">
        <v>5102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4326</v>
      </c>
      <c r="C12" s="355" t="s">
        <v>5103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5104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4320</v>
      </c>
      <c r="C13" s="355" t="s">
        <v>5105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4330</v>
      </c>
      <c r="C14" s="355" t="s">
        <v>5106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415</v>
      </c>
      <c r="C15" s="355" t="s">
        <v>5107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4213</v>
      </c>
      <c r="C16" s="355" t="s">
        <v>5108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80" t="s">
        <v>5109</v>
      </c>
      <c r="C18" s="1280"/>
      <c r="D18" s="1280"/>
      <c r="E18" s="1280"/>
      <c r="F18" s="1280"/>
      <c r="G18" s="1280"/>
      <c r="H18" s="1280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553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554</v>
      </c>
      <c r="C22" s="193"/>
      <c r="D22" s="193"/>
      <c r="E22" s="194"/>
      <c r="F22" s="195" t="s">
        <v>1585</v>
      </c>
      <c r="G22" s="195"/>
      <c r="H22" s="193"/>
      <c r="I22" s="193"/>
      <c r="J22" s="195" t="s">
        <v>556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557</v>
      </c>
      <c r="C23" s="193"/>
      <c r="D23" s="198" t="s">
        <v>558</v>
      </c>
      <c r="E23" s="199"/>
      <c r="F23" s="197" t="s">
        <v>559</v>
      </c>
      <c r="G23" s="193"/>
      <c r="H23" s="198" t="s">
        <v>560</v>
      </c>
      <c r="I23" s="193"/>
      <c r="J23" s="197" t="s">
        <v>561</v>
      </c>
      <c r="K23" s="193"/>
      <c r="L23" s="198" t="s">
        <v>562</v>
      </c>
      <c r="M23" s="193"/>
      <c r="N23" s="196"/>
    </row>
    <row r="24" spans="1:14" s="159" customFormat="1" ht="17.25" customHeight="1">
      <c r="A24" s="213"/>
      <c r="B24" s="201" t="s">
        <v>4948</v>
      </c>
      <c r="C24" s="202" t="s">
        <v>4949</v>
      </c>
      <c r="D24" s="203" t="s">
        <v>4950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568</v>
      </c>
      <c r="K24" s="202" t="s">
        <v>1586</v>
      </c>
      <c r="L24" s="203" t="s">
        <v>569</v>
      </c>
      <c r="M24" s="193"/>
      <c r="N24" s="196"/>
    </row>
    <row r="25" spans="1:14" s="159" customFormat="1" ht="17.25" customHeight="1">
      <c r="A25" s="212"/>
      <c r="B25" s="201" t="s">
        <v>4951</v>
      </c>
      <c r="C25" s="202" t="s">
        <v>4952</v>
      </c>
      <c r="D25" s="203" t="s">
        <v>4953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575</v>
      </c>
      <c r="K25" s="202" t="s">
        <v>1587</v>
      </c>
      <c r="L25" s="203" t="s">
        <v>576</v>
      </c>
      <c r="M25" s="193"/>
      <c r="N25" s="196"/>
    </row>
    <row r="26" spans="1:14" s="159" customFormat="1" ht="17.25" customHeight="1">
      <c r="A26" s="212"/>
      <c r="B26" s="201" t="s">
        <v>1588</v>
      </c>
      <c r="C26" s="202" t="s">
        <v>4954</v>
      </c>
      <c r="D26" s="203" t="s">
        <v>1589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1590</v>
      </c>
      <c r="K26" s="202" t="s">
        <v>1591</v>
      </c>
      <c r="L26" s="203" t="s">
        <v>1592</v>
      </c>
      <c r="M26" s="193"/>
      <c r="N26" s="196"/>
    </row>
    <row r="27" spans="1:14" s="159" customFormat="1" ht="17.25" customHeight="1">
      <c r="A27" s="212"/>
      <c r="B27" s="201" t="s">
        <v>4955</v>
      </c>
      <c r="C27" s="202" t="s">
        <v>4956</v>
      </c>
      <c r="D27" s="203" t="s">
        <v>4957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589</v>
      </c>
      <c r="K27" s="202" t="s">
        <v>1593</v>
      </c>
      <c r="L27" s="203" t="s">
        <v>590</v>
      </c>
      <c r="M27" s="193"/>
      <c r="N27" s="196"/>
    </row>
    <row r="28" spans="1:14" s="159" customFormat="1" ht="17.25" customHeight="1">
      <c r="A28" s="212"/>
      <c r="B28" s="201" t="s">
        <v>570</v>
      </c>
      <c r="C28" s="202" t="s">
        <v>4958</v>
      </c>
      <c r="D28" s="203" t="s">
        <v>571</v>
      </c>
      <c r="E28" s="197"/>
      <c r="F28" s="201"/>
      <c r="G28" s="202"/>
      <c r="H28" s="203"/>
      <c r="I28" s="193"/>
      <c r="J28" s="201" t="s">
        <v>596</v>
      </c>
      <c r="K28" s="202" t="s">
        <v>1594</v>
      </c>
      <c r="L28" s="203" t="s">
        <v>597</v>
      </c>
      <c r="M28" s="193"/>
      <c r="N28" s="196"/>
    </row>
    <row r="29" spans="1:14" s="159" customFormat="1" ht="17.25" customHeight="1">
      <c r="A29" s="212"/>
      <c r="B29" s="201" t="s">
        <v>4959</v>
      </c>
      <c r="C29" s="202" t="s">
        <v>4960</v>
      </c>
      <c r="D29" s="203" t="s">
        <v>4961</v>
      </c>
      <c r="E29" s="197"/>
      <c r="F29" s="201"/>
      <c r="G29" s="202"/>
      <c r="H29" s="203"/>
      <c r="I29" s="193"/>
      <c r="J29" s="201" t="s">
        <v>1597</v>
      </c>
      <c r="K29" s="202" t="s">
        <v>1598</v>
      </c>
      <c r="L29" s="203" t="s">
        <v>1599</v>
      </c>
      <c r="M29" s="193"/>
      <c r="N29" s="196"/>
    </row>
    <row r="30" spans="1:14" s="159" customFormat="1" ht="17.25" customHeight="1">
      <c r="A30" s="212"/>
      <c r="B30" s="201" t="s">
        <v>4962</v>
      </c>
      <c r="C30" s="202" t="s">
        <v>4963</v>
      </c>
      <c r="D30" s="203" t="s">
        <v>4964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4965</v>
      </c>
      <c r="C31" s="202" t="s">
        <v>4966</v>
      </c>
      <c r="D31" s="203" t="s">
        <v>4967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1602</v>
      </c>
      <c r="C33" s="193" t="s">
        <v>1603</v>
      </c>
      <c r="D33" s="205"/>
      <c r="E33" s="193"/>
      <c r="F33" s="193" t="s">
        <v>1604</v>
      </c>
      <c r="G33" s="206" t="s">
        <v>1605</v>
      </c>
      <c r="H33" s="196"/>
      <c r="I33" s="193"/>
      <c r="J33" s="193" t="s">
        <v>1604</v>
      </c>
      <c r="K33" s="193" t="s">
        <v>1606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5110</v>
      </c>
      <c r="J2" s="265"/>
      <c r="K2" s="265"/>
      <c r="L2" s="265"/>
    </row>
    <row r="3" spans="2:12" ht="19.5" customHeight="1">
      <c r="B3" s="268"/>
      <c r="C3" s="269" t="s">
        <v>5111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3337</v>
      </c>
      <c r="D5" s="302" t="s">
        <v>1676</v>
      </c>
      <c r="E5" s="274" t="s">
        <v>3889</v>
      </c>
      <c r="F5" s="272"/>
      <c r="G5" s="270" t="s">
        <v>5112</v>
      </c>
      <c r="H5" s="270" t="s">
        <v>5113</v>
      </c>
      <c r="J5" s="272"/>
      <c r="L5" s="284"/>
    </row>
    <row r="6" spans="2:12">
      <c r="B6" s="276" t="s">
        <v>357</v>
      </c>
      <c r="C6" s="276" t="s">
        <v>358</v>
      </c>
      <c r="D6" s="303"/>
      <c r="E6" s="277" t="s">
        <v>219</v>
      </c>
      <c r="F6" s="272"/>
      <c r="G6" s="280"/>
      <c r="H6" s="280"/>
      <c r="J6" s="272"/>
      <c r="L6" s="284"/>
    </row>
    <row r="7" spans="2:12">
      <c r="B7" s="281" t="s">
        <v>5114</v>
      </c>
      <c r="C7" s="282" t="s">
        <v>5115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4162</v>
      </c>
      <c r="C8" s="282" t="s">
        <v>5116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5117</v>
      </c>
      <c r="C9" s="282" t="s">
        <v>5118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4181</v>
      </c>
      <c r="C10" s="279" t="s">
        <v>5119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5120</v>
      </c>
      <c r="C11" s="279" t="s">
        <v>5121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4138</v>
      </c>
      <c r="C12" s="279" t="s">
        <v>5122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5048</v>
      </c>
      <c r="C13" s="279" t="s">
        <v>5123</v>
      </c>
      <c r="D13" s="389">
        <f t="shared" si="3"/>
        <v>43309</v>
      </c>
      <c r="E13" s="389" t="s">
        <v>391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553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554</v>
      </c>
      <c r="C16" s="266"/>
      <c r="D16" s="266"/>
      <c r="E16" s="286"/>
      <c r="F16" s="287" t="s">
        <v>1585</v>
      </c>
      <c r="G16" s="287"/>
      <c r="H16" s="266"/>
      <c r="I16" s="266"/>
      <c r="J16" s="287" t="s">
        <v>556</v>
      </c>
      <c r="K16" s="287"/>
      <c r="L16" s="287"/>
    </row>
    <row r="17" spans="2:12" s="288" customFormat="1" ht="17.25" customHeight="1">
      <c r="B17" s="289" t="s">
        <v>557</v>
      </c>
      <c r="C17" s="266"/>
      <c r="D17" s="290" t="s">
        <v>558</v>
      </c>
      <c r="E17" s="291"/>
      <c r="F17" s="289" t="s">
        <v>559</v>
      </c>
      <c r="G17" s="266"/>
      <c r="H17" s="290" t="s">
        <v>560</v>
      </c>
      <c r="I17" s="266"/>
      <c r="J17" s="289" t="s">
        <v>561</v>
      </c>
      <c r="K17" s="266"/>
      <c r="L17" s="290" t="s">
        <v>562</v>
      </c>
    </row>
    <row r="18" spans="2:12" s="288" customFormat="1" ht="17.25" customHeight="1">
      <c r="B18" s="292" t="s">
        <v>4948</v>
      </c>
      <c r="C18" s="293" t="s">
        <v>4949</v>
      </c>
      <c r="D18" s="294" t="s">
        <v>4950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568</v>
      </c>
      <c r="K18" s="293" t="s">
        <v>1586</v>
      </c>
      <c r="L18" s="294" t="s">
        <v>569</v>
      </c>
    </row>
    <row r="19" spans="2:12" s="288" customFormat="1" ht="17.25" customHeight="1">
      <c r="B19" s="292" t="s">
        <v>4951</v>
      </c>
      <c r="C19" s="293" t="s">
        <v>4952</v>
      </c>
      <c r="D19" s="294" t="s">
        <v>4953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575</v>
      </c>
      <c r="K19" s="293" t="s">
        <v>1587</v>
      </c>
      <c r="L19" s="294" t="s">
        <v>576</v>
      </c>
    </row>
    <row r="20" spans="2:12" s="288" customFormat="1" ht="17.25" customHeight="1">
      <c r="B20" s="292" t="s">
        <v>1588</v>
      </c>
      <c r="C20" s="293" t="s">
        <v>4954</v>
      </c>
      <c r="D20" s="294" t="s">
        <v>1589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1590</v>
      </c>
      <c r="K20" s="293" t="s">
        <v>1591</v>
      </c>
      <c r="L20" s="294" t="s">
        <v>1592</v>
      </c>
    </row>
    <row r="21" spans="2:12" s="288" customFormat="1" ht="17.25" customHeight="1">
      <c r="B21" s="292" t="s">
        <v>4955</v>
      </c>
      <c r="C21" s="293" t="s">
        <v>4956</v>
      </c>
      <c r="D21" s="294" t="s">
        <v>4957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589</v>
      </c>
      <c r="K21" s="293" t="s">
        <v>1593</v>
      </c>
      <c r="L21" s="294" t="s">
        <v>590</v>
      </c>
    </row>
    <row r="22" spans="2:12" s="288" customFormat="1" ht="17.25" customHeight="1">
      <c r="B22" s="292" t="s">
        <v>570</v>
      </c>
      <c r="C22" s="293" t="s">
        <v>4958</v>
      </c>
      <c r="D22" s="294" t="s">
        <v>571</v>
      </c>
      <c r="E22" s="289"/>
      <c r="F22" s="292"/>
      <c r="G22" s="293"/>
      <c r="H22" s="294"/>
      <c r="I22" s="266"/>
      <c r="J22" s="292" t="s">
        <v>596</v>
      </c>
      <c r="K22" s="293" t="s">
        <v>1594</v>
      </c>
      <c r="L22" s="294" t="s">
        <v>597</v>
      </c>
    </row>
    <row r="23" spans="2:12" s="288" customFormat="1" ht="17.25" customHeight="1">
      <c r="B23" s="292" t="s">
        <v>4959</v>
      </c>
      <c r="C23" s="293" t="s">
        <v>4960</v>
      </c>
      <c r="D23" s="294" t="s">
        <v>4961</v>
      </c>
      <c r="E23" s="289"/>
      <c r="F23" s="292"/>
      <c r="G23" s="293"/>
      <c r="H23" s="294"/>
      <c r="I23" s="266"/>
      <c r="J23" s="292" t="s">
        <v>1597</v>
      </c>
      <c r="K23" s="293" t="s">
        <v>1598</v>
      </c>
      <c r="L23" s="294" t="s">
        <v>1599</v>
      </c>
    </row>
    <row r="24" spans="2:12" s="288" customFormat="1" ht="17.25" customHeight="1">
      <c r="B24" s="292" t="s">
        <v>4962</v>
      </c>
      <c r="C24" s="293" t="s">
        <v>4963</v>
      </c>
      <c r="D24" s="294" t="s">
        <v>4964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4965</v>
      </c>
      <c r="C25" s="293" t="s">
        <v>4966</v>
      </c>
      <c r="D25" s="294" t="s">
        <v>4967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1602</v>
      </c>
      <c r="C27" s="266" t="s">
        <v>1603</v>
      </c>
      <c r="D27" s="297"/>
      <c r="E27" s="266"/>
      <c r="F27" s="266" t="s">
        <v>1604</v>
      </c>
      <c r="G27" s="298" t="s">
        <v>1605</v>
      </c>
      <c r="H27" s="266"/>
      <c r="I27" s="266"/>
      <c r="J27" s="266" t="s">
        <v>1604</v>
      </c>
      <c r="K27" s="266" t="s">
        <v>1606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5110</v>
      </c>
    </row>
    <row r="3" spans="2:7" ht="17.25" customHeight="1">
      <c r="B3" s="165"/>
    </row>
    <row r="4" spans="2:7" ht="17.25" customHeight="1">
      <c r="C4" s="313" t="s">
        <v>5124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1451</v>
      </c>
      <c r="D6" s="332" t="s">
        <v>1676</v>
      </c>
      <c r="E6" s="332" t="s">
        <v>332</v>
      </c>
      <c r="F6" s="163" t="s">
        <v>241</v>
      </c>
    </row>
    <row r="7" spans="2:7" ht="17.25" customHeight="1">
      <c r="B7" s="152" t="s">
        <v>357</v>
      </c>
      <c r="C7" s="152" t="s">
        <v>358</v>
      </c>
      <c r="D7" s="332"/>
      <c r="E7" s="332" t="s">
        <v>184</v>
      </c>
      <c r="F7" s="332" t="s">
        <v>257</v>
      </c>
    </row>
    <row r="8" spans="2:7" ht="17.25" customHeight="1">
      <c r="B8" s="172" t="s">
        <v>5125</v>
      </c>
      <c r="C8" s="175" t="s">
        <v>5126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5127</v>
      </c>
      <c r="C9" s="175" t="s">
        <v>5128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5129</v>
      </c>
      <c r="C10" s="173" t="s">
        <v>5130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1451</v>
      </c>
      <c r="D13" s="332" t="s">
        <v>1676</v>
      </c>
      <c r="E13" s="332" t="s">
        <v>215</v>
      </c>
      <c r="F13" s="332" t="s">
        <v>302</v>
      </c>
      <c r="G13" s="332" t="s">
        <v>5131</v>
      </c>
    </row>
    <row r="14" spans="2:7" ht="17.25" customHeight="1">
      <c r="B14" s="152" t="s">
        <v>357</v>
      </c>
      <c r="C14" s="152" t="s">
        <v>358</v>
      </c>
      <c r="D14" s="332"/>
      <c r="E14" s="332" t="s">
        <v>184</v>
      </c>
      <c r="F14" s="332"/>
      <c r="G14" s="332"/>
    </row>
    <row r="15" spans="2:7" ht="17.25" customHeight="1">
      <c r="B15" s="171" t="s">
        <v>5132</v>
      </c>
      <c r="C15" s="173" t="s">
        <v>5133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5134</v>
      </c>
      <c r="D16" s="320"/>
      <c r="E16" s="320"/>
      <c r="F16" s="320"/>
      <c r="G16" s="320"/>
    </row>
    <row r="20" spans="2:12" ht="17.25" customHeight="1">
      <c r="B20" s="157" t="s">
        <v>553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554</v>
      </c>
      <c r="C22" s="193"/>
      <c r="D22" s="193"/>
      <c r="E22" s="194"/>
      <c r="F22" s="195" t="s">
        <v>1585</v>
      </c>
      <c r="G22" s="195"/>
      <c r="H22" s="193"/>
      <c r="I22" s="193"/>
      <c r="J22" s="195" t="s">
        <v>556</v>
      </c>
      <c r="K22" s="195"/>
      <c r="L22" s="195"/>
    </row>
    <row r="23" spans="2:12" s="159" customFormat="1" ht="17.25" customHeight="1">
      <c r="B23" s="197" t="s">
        <v>557</v>
      </c>
      <c r="C23" s="193"/>
      <c r="D23" s="198" t="s">
        <v>558</v>
      </c>
      <c r="E23" s="199"/>
      <c r="F23" s="197" t="s">
        <v>559</v>
      </c>
      <c r="G23" s="193"/>
      <c r="H23" s="198" t="s">
        <v>560</v>
      </c>
      <c r="I23" s="193"/>
      <c r="J23" s="197" t="s">
        <v>561</v>
      </c>
      <c r="K23" s="193"/>
      <c r="L23" s="198" t="s">
        <v>562</v>
      </c>
    </row>
    <row r="24" spans="2:12" s="159" customFormat="1" ht="17.25" customHeight="1">
      <c r="B24" s="201" t="s">
        <v>4948</v>
      </c>
      <c r="C24" s="202" t="s">
        <v>4949</v>
      </c>
      <c r="D24" s="203" t="s">
        <v>4950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568</v>
      </c>
      <c r="K24" s="202" t="s">
        <v>1586</v>
      </c>
      <c r="L24" s="203" t="s">
        <v>569</v>
      </c>
    </row>
    <row r="25" spans="2:12" s="159" customFormat="1" ht="17.25" customHeight="1">
      <c r="B25" s="201" t="s">
        <v>4951</v>
      </c>
      <c r="C25" s="202" t="s">
        <v>4952</v>
      </c>
      <c r="D25" s="203" t="s">
        <v>4953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575</v>
      </c>
      <c r="K25" s="202" t="s">
        <v>1587</v>
      </c>
      <c r="L25" s="203" t="s">
        <v>576</v>
      </c>
    </row>
    <row r="26" spans="2:12" s="159" customFormat="1" ht="17.25" customHeight="1">
      <c r="B26" s="201" t="s">
        <v>1588</v>
      </c>
      <c r="C26" s="202" t="s">
        <v>4954</v>
      </c>
      <c r="D26" s="203" t="s">
        <v>1589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1590</v>
      </c>
      <c r="K26" s="202" t="s">
        <v>1591</v>
      </c>
      <c r="L26" s="203" t="s">
        <v>1592</v>
      </c>
    </row>
    <row r="27" spans="2:12" s="159" customFormat="1" ht="17.25" customHeight="1">
      <c r="B27" s="201" t="s">
        <v>4955</v>
      </c>
      <c r="C27" s="202" t="s">
        <v>4956</v>
      </c>
      <c r="D27" s="203" t="s">
        <v>4957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589</v>
      </c>
      <c r="K27" s="202" t="s">
        <v>1593</v>
      </c>
      <c r="L27" s="203" t="s">
        <v>590</v>
      </c>
    </row>
    <row r="28" spans="2:12" s="159" customFormat="1" ht="17.25" customHeight="1">
      <c r="B28" s="201" t="s">
        <v>570</v>
      </c>
      <c r="C28" s="202" t="s">
        <v>4958</v>
      </c>
      <c r="D28" s="203" t="s">
        <v>571</v>
      </c>
      <c r="E28" s="197"/>
      <c r="F28" s="201"/>
      <c r="G28" s="202"/>
      <c r="H28" s="203"/>
      <c r="I28" s="193"/>
      <c r="J28" s="201" t="s">
        <v>596</v>
      </c>
      <c r="K28" s="202" t="s">
        <v>1594</v>
      </c>
      <c r="L28" s="203" t="s">
        <v>597</v>
      </c>
    </row>
    <row r="29" spans="2:12" s="159" customFormat="1" ht="17.25" customHeight="1">
      <c r="B29" s="201" t="s">
        <v>4959</v>
      </c>
      <c r="C29" s="202" t="s">
        <v>4960</v>
      </c>
      <c r="D29" s="203" t="s">
        <v>4961</v>
      </c>
      <c r="E29" s="197"/>
      <c r="F29" s="201"/>
      <c r="G29" s="202"/>
      <c r="H29" s="203"/>
      <c r="I29" s="193"/>
      <c r="J29" s="201" t="s">
        <v>1597</v>
      </c>
      <c r="K29" s="202" t="s">
        <v>1598</v>
      </c>
      <c r="L29" s="203" t="s">
        <v>1599</v>
      </c>
    </row>
    <row r="30" spans="2:12" s="159" customFormat="1" ht="17.25" customHeight="1">
      <c r="B30" s="201" t="s">
        <v>4962</v>
      </c>
      <c r="C30" s="202" t="s">
        <v>4963</v>
      </c>
      <c r="D30" s="203" t="s">
        <v>4964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4965</v>
      </c>
      <c r="C31" s="202" t="s">
        <v>4966</v>
      </c>
      <c r="D31" s="203" t="s">
        <v>4967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1602</v>
      </c>
      <c r="C33" s="193" t="s">
        <v>1603</v>
      </c>
      <c r="D33" s="205"/>
      <c r="E33" s="193"/>
      <c r="F33" s="193" t="s">
        <v>1604</v>
      </c>
      <c r="G33" s="206" t="s">
        <v>1605</v>
      </c>
      <c r="H33" s="196"/>
      <c r="I33" s="193"/>
      <c r="J33" s="193" t="s">
        <v>1604</v>
      </c>
      <c r="K33" s="193" t="s">
        <v>1606</v>
      </c>
    </row>
    <row r="54" spans="2:5" ht="17.25" customHeight="1">
      <c r="B54" s="207"/>
      <c r="C54" s="179" t="s">
        <v>1451</v>
      </c>
      <c r="D54" s="332" t="s">
        <v>1676</v>
      </c>
      <c r="E54" s="163" t="s">
        <v>241</v>
      </c>
    </row>
    <row r="55" spans="2:5" ht="17.25" customHeight="1">
      <c r="B55" s="152" t="s">
        <v>357</v>
      </c>
      <c r="C55" s="152" t="s">
        <v>358</v>
      </c>
      <c r="D55" s="332"/>
      <c r="E55" s="332" t="s">
        <v>257</v>
      </c>
    </row>
    <row r="56" spans="2:5" ht="17.25" customHeight="1">
      <c r="B56" s="171" t="s">
        <v>5135</v>
      </c>
      <c r="C56" s="173" t="s">
        <v>5136</v>
      </c>
      <c r="D56" s="320">
        <v>43087</v>
      </c>
      <c r="E56" s="261">
        <v>43096</v>
      </c>
    </row>
    <row r="57" spans="2:5" ht="17.25" customHeight="1">
      <c r="B57" s="172" t="s">
        <v>5137</v>
      </c>
      <c r="C57" s="175" t="s">
        <v>5138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5110</v>
      </c>
    </row>
    <row r="3" spans="2:8" ht="17.25" customHeight="1">
      <c r="B3" s="165"/>
    </row>
    <row r="4" spans="2:8" ht="17.25" customHeight="1">
      <c r="C4" s="195" t="s">
        <v>5139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3337</v>
      </c>
      <c r="D6" s="332" t="s">
        <v>1676</v>
      </c>
      <c r="E6" s="332" t="s">
        <v>302</v>
      </c>
      <c r="F6" s="163" t="s">
        <v>340</v>
      </c>
      <c r="G6" s="163" t="s">
        <v>5097</v>
      </c>
      <c r="H6" s="332" t="s">
        <v>247</v>
      </c>
    </row>
    <row r="7" spans="2:8" ht="20.25" customHeight="1">
      <c r="B7" s="152" t="s">
        <v>357</v>
      </c>
      <c r="C7" s="152" t="s">
        <v>358</v>
      </c>
      <c r="D7" s="332"/>
      <c r="E7" s="332" t="s">
        <v>269</v>
      </c>
      <c r="F7" s="332" t="s">
        <v>223</v>
      </c>
      <c r="G7" s="332" t="s">
        <v>184</v>
      </c>
      <c r="H7" s="332" t="s">
        <v>161</v>
      </c>
    </row>
    <row r="8" spans="2:8" ht="17.25" customHeight="1">
      <c r="B8" s="153" t="s">
        <v>3945</v>
      </c>
      <c r="C8" s="299" t="s">
        <v>5140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5141</v>
      </c>
      <c r="C9" s="306" t="s">
        <v>5121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5142</v>
      </c>
      <c r="C10" s="306" t="s">
        <v>5143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5144</v>
      </c>
      <c r="C11" s="306" t="s">
        <v>5145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5146</v>
      </c>
      <c r="C12" s="308" t="s">
        <v>5147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5148</v>
      </c>
      <c r="C13" s="308" t="s">
        <v>5126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5149</v>
      </c>
      <c r="C14" s="308" t="s">
        <v>5128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5150</v>
      </c>
      <c r="C15" s="308" t="s">
        <v>5130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5151</v>
      </c>
      <c r="C16" s="308" t="s">
        <v>5134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553</v>
      </c>
      <c r="C17" s="155"/>
      <c r="D17" s="155"/>
      <c r="E17" s="155"/>
      <c r="F17" s="155"/>
      <c r="G17" s="180" t="s">
        <v>3679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554</v>
      </c>
      <c r="C19" s="193"/>
      <c r="D19" s="193"/>
      <c r="E19" s="194"/>
      <c r="F19" s="195" t="s">
        <v>1585</v>
      </c>
      <c r="G19" s="195"/>
      <c r="H19" s="193"/>
      <c r="I19" s="193"/>
      <c r="J19" s="195" t="s">
        <v>556</v>
      </c>
      <c r="K19" s="195"/>
      <c r="L19" s="195"/>
    </row>
    <row r="20" spans="2:12" s="159" customFormat="1" ht="17.25" customHeight="1">
      <c r="B20" s="197" t="s">
        <v>557</v>
      </c>
      <c r="C20" s="193"/>
      <c r="D20" s="198" t="s">
        <v>558</v>
      </c>
      <c r="E20" s="199"/>
      <c r="F20" s="197" t="s">
        <v>559</v>
      </c>
      <c r="G20" s="193"/>
      <c r="H20" s="198" t="s">
        <v>560</v>
      </c>
      <c r="I20" s="193"/>
      <c r="J20" s="197" t="s">
        <v>561</v>
      </c>
      <c r="K20" s="193"/>
      <c r="L20" s="198" t="s">
        <v>562</v>
      </c>
    </row>
    <row r="21" spans="2:12" s="159" customFormat="1" ht="17.25" customHeight="1">
      <c r="B21" s="201" t="s">
        <v>4948</v>
      </c>
      <c r="C21" s="202" t="s">
        <v>4949</v>
      </c>
      <c r="D21" s="203" t="s">
        <v>4950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568</v>
      </c>
      <c r="K21" s="202" t="s">
        <v>1586</v>
      </c>
      <c r="L21" s="203" t="s">
        <v>569</v>
      </c>
    </row>
    <row r="22" spans="2:12" s="159" customFormat="1" ht="17.25" customHeight="1">
      <c r="B22" s="201" t="s">
        <v>4951</v>
      </c>
      <c r="C22" s="202" t="s">
        <v>4952</v>
      </c>
      <c r="D22" s="203" t="s">
        <v>4953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575</v>
      </c>
      <c r="K22" s="202" t="s">
        <v>1587</v>
      </c>
      <c r="L22" s="203" t="s">
        <v>576</v>
      </c>
    </row>
    <row r="23" spans="2:12" s="159" customFormat="1" ht="17.25" customHeight="1">
      <c r="B23" s="201" t="s">
        <v>1588</v>
      </c>
      <c r="C23" s="202" t="s">
        <v>4954</v>
      </c>
      <c r="D23" s="203" t="s">
        <v>1589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1590</v>
      </c>
      <c r="K23" s="202" t="s">
        <v>1591</v>
      </c>
      <c r="L23" s="203" t="s">
        <v>1592</v>
      </c>
    </row>
    <row r="24" spans="2:12" s="159" customFormat="1" ht="17.25" customHeight="1">
      <c r="B24" s="201" t="s">
        <v>4955</v>
      </c>
      <c r="C24" s="202" t="s">
        <v>4956</v>
      </c>
      <c r="D24" s="203" t="s">
        <v>4957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589</v>
      </c>
      <c r="K24" s="202" t="s">
        <v>1593</v>
      </c>
      <c r="L24" s="203" t="s">
        <v>590</v>
      </c>
    </row>
    <row r="25" spans="2:12" s="159" customFormat="1" ht="17.25" customHeight="1">
      <c r="B25" s="201" t="s">
        <v>570</v>
      </c>
      <c r="C25" s="202" t="s">
        <v>4958</v>
      </c>
      <c r="D25" s="203" t="s">
        <v>571</v>
      </c>
      <c r="E25" s="197"/>
      <c r="F25" s="201"/>
      <c r="G25" s="202"/>
      <c r="H25" s="203"/>
      <c r="I25" s="193"/>
      <c r="J25" s="201" t="s">
        <v>596</v>
      </c>
      <c r="K25" s="202" t="s">
        <v>1594</v>
      </c>
      <c r="L25" s="203" t="s">
        <v>597</v>
      </c>
    </row>
    <row r="26" spans="2:12" s="159" customFormat="1" ht="17.25" customHeight="1">
      <c r="B26" s="201" t="s">
        <v>4959</v>
      </c>
      <c r="C26" s="202" t="s">
        <v>4960</v>
      </c>
      <c r="D26" s="203" t="s">
        <v>4961</v>
      </c>
      <c r="E26" s="197"/>
      <c r="F26" s="201"/>
      <c r="G26" s="202"/>
      <c r="H26" s="203"/>
      <c r="I26" s="193"/>
      <c r="J26" s="201" t="s">
        <v>1597</v>
      </c>
      <c r="K26" s="202" t="s">
        <v>1598</v>
      </c>
      <c r="L26" s="203" t="s">
        <v>1599</v>
      </c>
    </row>
    <row r="27" spans="2:12" s="159" customFormat="1" ht="17.25" customHeight="1">
      <c r="B27" s="201" t="s">
        <v>4962</v>
      </c>
      <c r="C27" s="202" t="s">
        <v>4963</v>
      </c>
      <c r="D27" s="203" t="s">
        <v>4964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4965</v>
      </c>
      <c r="C28" s="202" t="s">
        <v>4966</v>
      </c>
      <c r="D28" s="203" t="s">
        <v>4967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1602</v>
      </c>
      <c r="C30" s="193" t="s">
        <v>1603</v>
      </c>
      <c r="D30" s="205"/>
      <c r="E30" s="193"/>
      <c r="F30" s="193" t="s">
        <v>1604</v>
      </c>
      <c r="G30" s="206" t="s">
        <v>1605</v>
      </c>
      <c r="H30" s="196"/>
      <c r="I30" s="193"/>
      <c r="J30" s="193" t="s">
        <v>1604</v>
      </c>
      <c r="K30" s="193" t="s">
        <v>1606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704929F9-673D-4F27-937F-DE1B6121F846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1449</v>
      </c>
    </row>
    <row r="3" spans="2:12" ht="18" customHeight="1">
      <c r="B3" s="165"/>
    </row>
    <row r="4" spans="2:12" ht="18" customHeight="1">
      <c r="C4" s="313" t="s">
        <v>5152</v>
      </c>
      <c r="H4" s="147"/>
      <c r="I4" s="147"/>
    </row>
    <row r="5" spans="2:12" ht="42" customHeight="1">
      <c r="F5" s="394" t="s">
        <v>5153</v>
      </c>
      <c r="I5" s="146"/>
    </row>
    <row r="6" spans="2:12" s="145" customFormat="1" ht="31.5" customHeight="1">
      <c r="B6" s="386" t="s">
        <v>3336</v>
      </c>
      <c r="C6" s="158"/>
      <c r="D6" s="208" t="s">
        <v>1676</v>
      </c>
      <c r="E6" s="332" t="s">
        <v>144</v>
      </c>
      <c r="F6" s="163" t="s">
        <v>267</v>
      </c>
      <c r="G6" s="163" t="s">
        <v>340</v>
      </c>
      <c r="H6" s="174"/>
      <c r="I6" s="174"/>
      <c r="J6" s="174"/>
    </row>
    <row r="7" spans="2:12" s="145" customFormat="1" ht="18" customHeight="1">
      <c r="B7" s="158"/>
      <c r="C7" s="169" t="s">
        <v>3337</v>
      </c>
      <c r="D7" s="209"/>
      <c r="E7" s="332" t="s">
        <v>252</v>
      </c>
      <c r="F7" s="332" t="s">
        <v>257</v>
      </c>
      <c r="G7" s="332" t="s">
        <v>161</v>
      </c>
      <c r="H7" s="174"/>
      <c r="I7" s="174"/>
      <c r="J7" s="174"/>
    </row>
    <row r="8" spans="2:12" s="145" customFormat="1" ht="18" customHeight="1">
      <c r="B8" s="354" t="s">
        <v>5154</v>
      </c>
      <c r="C8" s="355" t="s">
        <v>5155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5156</v>
      </c>
    </row>
    <row r="9" spans="2:12" s="145" customFormat="1" ht="18" customHeight="1">
      <c r="B9" s="171" t="s">
        <v>5157</v>
      </c>
      <c r="C9" s="173" t="s">
        <v>5158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5159</v>
      </c>
      <c r="C10" s="173" t="s">
        <v>5160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4912</v>
      </c>
      <c r="C11" s="173" t="s">
        <v>5161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5162</v>
      </c>
      <c r="C12" s="173" t="s">
        <v>5163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553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554</v>
      </c>
      <c r="C15" s="193"/>
      <c r="D15" s="193"/>
      <c r="E15" s="194"/>
      <c r="F15" s="195" t="s">
        <v>1585</v>
      </c>
      <c r="G15" s="195"/>
      <c r="H15" s="193"/>
      <c r="I15" s="193"/>
      <c r="J15" s="195" t="s">
        <v>556</v>
      </c>
      <c r="K15" s="195"/>
      <c r="L15" s="195"/>
    </row>
    <row r="16" spans="2:12" s="159" customFormat="1" ht="18" customHeight="1">
      <c r="B16" s="197" t="s">
        <v>557</v>
      </c>
      <c r="C16" s="193"/>
      <c r="D16" s="198" t="s">
        <v>558</v>
      </c>
      <c r="E16" s="199"/>
      <c r="F16" s="197" t="s">
        <v>559</v>
      </c>
      <c r="G16" s="193"/>
      <c r="H16" s="198" t="s">
        <v>560</v>
      </c>
      <c r="I16" s="193"/>
      <c r="J16" s="197" t="s">
        <v>561</v>
      </c>
      <c r="K16" s="193"/>
      <c r="L16" s="198" t="s">
        <v>562</v>
      </c>
    </row>
    <row r="17" spans="2:12" s="159" customFormat="1" ht="18" customHeight="1">
      <c r="B17" s="201" t="s">
        <v>4948</v>
      </c>
      <c r="C17" s="202" t="s">
        <v>4949</v>
      </c>
      <c r="D17" s="203" t="s">
        <v>4950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568</v>
      </c>
      <c r="K17" s="202" t="s">
        <v>1586</v>
      </c>
      <c r="L17" s="203" t="s">
        <v>569</v>
      </c>
    </row>
    <row r="18" spans="2:12" s="159" customFormat="1" ht="18" customHeight="1">
      <c r="B18" s="201" t="s">
        <v>4951</v>
      </c>
      <c r="C18" s="202" t="s">
        <v>4952</v>
      </c>
      <c r="D18" s="203" t="s">
        <v>4953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575</v>
      </c>
      <c r="K18" s="202" t="s">
        <v>1587</v>
      </c>
      <c r="L18" s="203" t="s">
        <v>576</v>
      </c>
    </row>
    <row r="19" spans="2:12" s="159" customFormat="1" ht="18" customHeight="1">
      <c r="B19" s="201" t="s">
        <v>1588</v>
      </c>
      <c r="C19" s="202" t="s">
        <v>4954</v>
      </c>
      <c r="D19" s="203" t="s">
        <v>1589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1590</v>
      </c>
      <c r="K19" s="202" t="s">
        <v>1591</v>
      </c>
      <c r="L19" s="203" t="s">
        <v>1592</v>
      </c>
    </row>
    <row r="20" spans="2:12" s="159" customFormat="1" ht="18" customHeight="1">
      <c r="B20" s="201" t="s">
        <v>4955</v>
      </c>
      <c r="C20" s="202" t="s">
        <v>4956</v>
      </c>
      <c r="D20" s="203" t="s">
        <v>4957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589</v>
      </c>
      <c r="K20" s="202" t="s">
        <v>1593</v>
      </c>
      <c r="L20" s="203" t="s">
        <v>590</v>
      </c>
    </row>
    <row r="21" spans="2:12" s="159" customFormat="1" ht="18" customHeight="1">
      <c r="B21" s="201" t="s">
        <v>570</v>
      </c>
      <c r="C21" s="202" t="s">
        <v>4958</v>
      </c>
      <c r="D21" s="203" t="s">
        <v>571</v>
      </c>
      <c r="E21" s="197"/>
      <c r="F21" s="201"/>
      <c r="G21" s="202"/>
      <c r="H21" s="203"/>
      <c r="I21" s="193"/>
      <c r="J21" s="201" t="s">
        <v>596</v>
      </c>
      <c r="K21" s="202" t="s">
        <v>1594</v>
      </c>
      <c r="L21" s="203" t="s">
        <v>597</v>
      </c>
    </row>
    <row r="22" spans="2:12" s="159" customFormat="1" ht="18" customHeight="1">
      <c r="B22" s="201" t="s">
        <v>4959</v>
      </c>
      <c r="C22" s="202" t="s">
        <v>4960</v>
      </c>
      <c r="D22" s="203" t="s">
        <v>4961</v>
      </c>
      <c r="E22" s="197"/>
      <c r="F22" s="201"/>
      <c r="G22" s="202"/>
      <c r="H22" s="203"/>
      <c r="I22" s="193"/>
      <c r="J22" s="201" t="s">
        <v>1597</v>
      </c>
      <c r="K22" s="202" t="s">
        <v>1598</v>
      </c>
      <c r="L22" s="203" t="s">
        <v>1599</v>
      </c>
    </row>
    <row r="23" spans="2:12" s="159" customFormat="1" ht="18" customHeight="1">
      <c r="B23" s="201" t="s">
        <v>4962</v>
      </c>
      <c r="C23" s="202" t="s">
        <v>4963</v>
      </c>
      <c r="D23" s="203" t="s">
        <v>4964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4965</v>
      </c>
      <c r="C24" s="202" t="s">
        <v>4966</v>
      </c>
      <c r="D24" s="203" t="s">
        <v>4967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1602</v>
      </c>
      <c r="C26" s="193" t="s">
        <v>1603</v>
      </c>
      <c r="D26" s="205"/>
      <c r="E26" s="193"/>
      <c r="F26" s="193" t="s">
        <v>1604</v>
      </c>
      <c r="G26" s="206" t="s">
        <v>1605</v>
      </c>
      <c r="H26" s="196"/>
      <c r="I26" s="193"/>
      <c r="J26" s="193" t="s">
        <v>1604</v>
      </c>
      <c r="K26" s="193" t="s">
        <v>1606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1449</v>
      </c>
      <c r="J2" s="114"/>
      <c r="K2" s="114"/>
      <c r="L2" s="114"/>
      <c r="M2" s="114"/>
    </row>
    <row r="3" spans="1:13">
      <c r="A3" s="1283" t="s">
        <v>5164</v>
      </c>
      <c r="B3" s="1283"/>
      <c r="C3" s="1283"/>
      <c r="D3" s="1283"/>
      <c r="E3" s="1283"/>
      <c r="F3" s="1283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3337</v>
      </c>
      <c r="D5" s="1284" t="s">
        <v>247</v>
      </c>
      <c r="E5" s="140" t="s">
        <v>5165</v>
      </c>
      <c r="F5" s="134" t="s">
        <v>322</v>
      </c>
      <c r="G5" s="134" t="s">
        <v>346</v>
      </c>
      <c r="H5" s="134" t="s">
        <v>1736</v>
      </c>
      <c r="I5" s="395" t="s">
        <v>247</v>
      </c>
      <c r="J5" s="141" t="s">
        <v>275</v>
      </c>
      <c r="K5" s="141" t="s">
        <v>5166</v>
      </c>
      <c r="L5" s="134" t="s">
        <v>343</v>
      </c>
      <c r="M5" s="134" t="s">
        <v>262</v>
      </c>
    </row>
    <row r="6" spans="1:13">
      <c r="A6" s="116"/>
      <c r="B6" s="135" t="s">
        <v>357</v>
      </c>
      <c r="C6" s="135" t="s">
        <v>358</v>
      </c>
      <c r="D6" s="1284"/>
      <c r="E6" s="142" t="s">
        <v>145</v>
      </c>
      <c r="F6" s="134" t="s">
        <v>269</v>
      </c>
      <c r="G6" s="134" t="s">
        <v>223</v>
      </c>
      <c r="H6" s="134" t="s">
        <v>219</v>
      </c>
      <c r="I6" s="395"/>
      <c r="J6" s="134" t="s">
        <v>252</v>
      </c>
      <c r="K6" s="134" t="s">
        <v>145</v>
      </c>
      <c r="L6" s="134" t="s">
        <v>269</v>
      </c>
      <c r="M6" s="134" t="s">
        <v>223</v>
      </c>
    </row>
    <row r="7" spans="1:13">
      <c r="B7" s="143" t="s">
        <v>1579</v>
      </c>
      <c r="C7" s="126" t="s">
        <v>5167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5168</v>
      </c>
      <c r="C8" s="126" t="s">
        <v>5169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5170</v>
      </c>
      <c r="C9" s="126" t="s">
        <v>5171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1579</v>
      </c>
      <c r="C10" s="126" t="s">
        <v>5172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5168</v>
      </c>
      <c r="C11" s="126" t="s">
        <v>5173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5170</v>
      </c>
      <c r="C12" s="126" t="s">
        <v>5174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5175</v>
      </c>
      <c r="B13" s="143" t="s">
        <v>5170</v>
      </c>
      <c r="C13" s="126" t="s">
        <v>5176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5177</v>
      </c>
      <c r="C14" s="126" t="s">
        <v>5178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5179</v>
      </c>
      <c r="B15" s="143" t="s">
        <v>1579</v>
      </c>
      <c r="C15" s="126" t="s">
        <v>5180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5175</v>
      </c>
      <c r="B16" s="143" t="s">
        <v>5170</v>
      </c>
      <c r="C16" s="126" t="s">
        <v>5181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5177</v>
      </c>
      <c r="C17" s="126" t="s">
        <v>5182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1579</v>
      </c>
      <c r="C18" s="126" t="s">
        <v>5183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5170</v>
      </c>
      <c r="C19" s="126" t="s">
        <v>5184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5177</v>
      </c>
      <c r="C20" s="126" t="s">
        <v>5185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1579</v>
      </c>
      <c r="C21" s="126" t="s">
        <v>5186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5170</v>
      </c>
      <c r="C22" s="126" t="s">
        <v>5187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553</v>
      </c>
      <c r="J23" s="120"/>
      <c r="K23" s="118"/>
      <c r="L23" s="118"/>
      <c r="M23" s="118"/>
    </row>
    <row r="24" spans="1:13" ht="15.6">
      <c r="A24" s="116"/>
      <c r="B24" s="117" t="s">
        <v>5188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554</v>
      </c>
      <c r="C27" s="193"/>
      <c r="D27" s="193"/>
      <c r="E27" s="194"/>
      <c r="F27" s="195" t="s">
        <v>1585</v>
      </c>
      <c r="G27" s="195"/>
      <c r="H27" s="193"/>
      <c r="I27" s="193"/>
      <c r="J27" s="195" t="s">
        <v>556</v>
      </c>
      <c r="K27" s="195"/>
      <c r="L27" s="195"/>
      <c r="M27" s="193"/>
    </row>
    <row r="28" spans="1:13" s="12" customFormat="1" ht="15.75" customHeight="1">
      <c r="A28" s="191"/>
      <c r="B28" s="197" t="s">
        <v>557</v>
      </c>
      <c r="C28" s="193"/>
      <c r="D28" s="198" t="s">
        <v>558</v>
      </c>
      <c r="E28" s="199"/>
      <c r="F28" s="197" t="s">
        <v>559</v>
      </c>
      <c r="G28" s="193"/>
      <c r="H28" s="198" t="s">
        <v>560</v>
      </c>
      <c r="I28" s="193"/>
      <c r="J28" s="197" t="s">
        <v>561</v>
      </c>
      <c r="K28" s="193"/>
      <c r="L28" s="198" t="s">
        <v>562</v>
      </c>
      <c r="M28" s="193"/>
    </row>
    <row r="29" spans="1:13" s="12" customFormat="1" ht="15.75" customHeight="1">
      <c r="A29" s="200"/>
      <c r="B29" s="201" t="s">
        <v>4948</v>
      </c>
      <c r="C29" s="202" t="s">
        <v>4949</v>
      </c>
      <c r="D29" s="203" t="s">
        <v>4950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568</v>
      </c>
      <c r="K29" s="202" t="s">
        <v>1586</v>
      </c>
      <c r="L29" s="203" t="s">
        <v>569</v>
      </c>
      <c r="M29" s="193"/>
    </row>
    <row r="30" spans="1:13" s="14" customFormat="1" ht="15.75" customHeight="1">
      <c r="A30" s="191"/>
      <c r="B30" s="201" t="s">
        <v>4951</v>
      </c>
      <c r="C30" s="202" t="s">
        <v>4952</v>
      </c>
      <c r="D30" s="203" t="s">
        <v>4953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575</v>
      </c>
      <c r="K30" s="202" t="s">
        <v>1587</v>
      </c>
      <c r="L30" s="203" t="s">
        <v>576</v>
      </c>
      <c r="M30" s="193"/>
    </row>
    <row r="31" spans="1:13" s="14" customFormat="1" ht="15.75" customHeight="1">
      <c r="A31" s="191"/>
      <c r="B31" s="201" t="s">
        <v>1588</v>
      </c>
      <c r="C31" s="202" t="s">
        <v>4954</v>
      </c>
      <c r="D31" s="203" t="s">
        <v>1589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1590</v>
      </c>
      <c r="K31" s="202" t="s">
        <v>1591</v>
      </c>
      <c r="L31" s="203" t="s">
        <v>1592</v>
      </c>
      <c r="M31" s="193"/>
    </row>
    <row r="32" spans="1:13" s="14" customFormat="1" ht="15.75" customHeight="1">
      <c r="A32" s="191"/>
      <c r="B32" s="201" t="s">
        <v>4955</v>
      </c>
      <c r="C32" s="202" t="s">
        <v>4956</v>
      </c>
      <c r="D32" s="203" t="s">
        <v>4957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589</v>
      </c>
      <c r="K32" s="202" t="s">
        <v>1593</v>
      </c>
      <c r="L32" s="203" t="s">
        <v>590</v>
      </c>
      <c r="M32" s="193"/>
    </row>
    <row r="33" spans="2:12" s="14" customFormat="1" ht="15.75" customHeight="1">
      <c r="B33" s="201" t="s">
        <v>570</v>
      </c>
      <c r="C33" s="202" t="s">
        <v>4958</v>
      </c>
      <c r="D33" s="203" t="s">
        <v>571</v>
      </c>
      <c r="E33" s="197"/>
      <c r="F33" s="201"/>
      <c r="G33" s="202"/>
      <c r="H33" s="203"/>
      <c r="I33" s="193"/>
      <c r="J33" s="201" t="s">
        <v>596</v>
      </c>
      <c r="K33" s="202" t="s">
        <v>1594</v>
      </c>
      <c r="L33" s="203" t="s">
        <v>597</v>
      </c>
    </row>
    <row r="34" spans="2:12" s="14" customFormat="1" ht="15.75" customHeight="1">
      <c r="B34" s="201" t="s">
        <v>4959</v>
      </c>
      <c r="C34" s="202" t="s">
        <v>4960</v>
      </c>
      <c r="D34" s="203" t="s">
        <v>4961</v>
      </c>
      <c r="E34" s="197"/>
      <c r="F34" s="201"/>
      <c r="G34" s="202"/>
      <c r="H34" s="203"/>
      <c r="I34" s="193"/>
      <c r="J34" s="201" t="s">
        <v>1597</v>
      </c>
      <c r="K34" s="202" t="s">
        <v>1598</v>
      </c>
      <c r="L34" s="203" t="s">
        <v>1599</v>
      </c>
    </row>
    <row r="35" spans="2:12" s="14" customFormat="1" ht="15.75" customHeight="1">
      <c r="B35" s="201" t="s">
        <v>4962</v>
      </c>
      <c r="C35" s="202" t="s">
        <v>4963</v>
      </c>
      <c r="D35" s="203" t="s">
        <v>4964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4965</v>
      </c>
      <c r="C36" s="202" t="s">
        <v>4966</v>
      </c>
      <c r="D36" s="203" t="s">
        <v>4967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1602</v>
      </c>
      <c r="C38" s="193" t="s">
        <v>1603</v>
      </c>
      <c r="D38" s="205"/>
      <c r="E38" s="193"/>
      <c r="F38" s="193" t="s">
        <v>1604</v>
      </c>
      <c r="G38" s="206" t="s">
        <v>1605</v>
      </c>
      <c r="H38" s="196"/>
      <c r="I38" s="193"/>
      <c r="J38" s="193" t="s">
        <v>1604</v>
      </c>
      <c r="K38" s="193" t="s">
        <v>1606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4588</v>
      </c>
    </row>
    <row r="3" spans="2:8" ht="17.25" customHeight="1">
      <c r="B3" s="165"/>
    </row>
    <row r="4" spans="2:8" ht="17.25" customHeight="1">
      <c r="C4" s="313" t="s">
        <v>5189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5190</v>
      </c>
      <c r="D6" s="332" t="s">
        <v>1676</v>
      </c>
      <c r="E6" s="163" t="s">
        <v>302</v>
      </c>
      <c r="F6" s="163" t="s">
        <v>340</v>
      </c>
      <c r="G6" s="163" t="s">
        <v>247</v>
      </c>
      <c r="H6" s="163" t="s">
        <v>228</v>
      </c>
    </row>
    <row r="7" spans="2:8" ht="19.5" customHeight="1">
      <c r="B7" s="152" t="s">
        <v>357</v>
      </c>
      <c r="C7" s="152" t="s">
        <v>358</v>
      </c>
      <c r="D7" s="403"/>
      <c r="E7" s="403" t="s">
        <v>184</v>
      </c>
      <c r="F7" s="403" t="s">
        <v>219</v>
      </c>
      <c r="G7" s="403" t="s">
        <v>172</v>
      </c>
      <c r="H7" s="403" t="s">
        <v>248</v>
      </c>
    </row>
    <row r="8" spans="2:8" ht="17.25" customHeight="1">
      <c r="B8" s="183" t="s">
        <v>5191</v>
      </c>
      <c r="C8" s="189" t="s">
        <v>5192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5193</v>
      </c>
      <c r="C9" s="189" t="s">
        <v>5194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1567</v>
      </c>
      <c r="D11" s="332" t="s">
        <v>1676</v>
      </c>
      <c r="E11" s="163" t="s">
        <v>340</v>
      </c>
      <c r="F11" s="163" t="s">
        <v>247</v>
      </c>
      <c r="G11" s="163" t="s">
        <v>228</v>
      </c>
      <c r="H11" s="148"/>
    </row>
    <row r="12" spans="2:8" ht="19.5" customHeight="1">
      <c r="B12" s="152" t="s">
        <v>357</v>
      </c>
      <c r="C12" s="152" t="s">
        <v>358</v>
      </c>
      <c r="D12" s="403"/>
      <c r="E12" s="403" t="s">
        <v>184</v>
      </c>
      <c r="F12" s="403" t="s">
        <v>161</v>
      </c>
      <c r="G12" s="403" t="s">
        <v>209</v>
      </c>
      <c r="H12" s="148"/>
    </row>
    <row r="13" spans="2:8" ht="17.25" customHeight="1">
      <c r="B13" s="183" t="s">
        <v>5195</v>
      </c>
      <c r="C13" s="189" t="s">
        <v>5196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5197</v>
      </c>
      <c r="C14" s="189" t="s">
        <v>5198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5199</v>
      </c>
      <c r="C15" s="188" t="s">
        <v>5200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5201</v>
      </c>
      <c r="C16" s="188" t="s">
        <v>5202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5203</v>
      </c>
      <c r="C17" s="188" t="s">
        <v>5204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5205</v>
      </c>
      <c r="C18" s="188" t="s">
        <v>5206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5207</v>
      </c>
      <c r="C19" s="188" t="s">
        <v>5208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4083</v>
      </c>
      <c r="C20" s="189" t="s">
        <v>5209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5210</v>
      </c>
      <c r="C21" s="189" t="s">
        <v>5211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5212</v>
      </c>
      <c r="C22" s="189" t="s">
        <v>5213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5214</v>
      </c>
      <c r="C23" s="189" t="s">
        <v>5215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553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5216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554</v>
      </c>
      <c r="C27" s="193"/>
      <c r="D27" s="193"/>
      <c r="E27" s="194"/>
      <c r="F27" s="195" t="s">
        <v>1585</v>
      </c>
      <c r="G27" s="195"/>
      <c r="H27" s="193"/>
      <c r="I27" s="193"/>
      <c r="J27" s="195" t="s">
        <v>556</v>
      </c>
      <c r="K27" s="195"/>
      <c r="L27" s="195"/>
    </row>
    <row r="28" spans="2:12" s="159" customFormat="1" ht="17.25" customHeight="1">
      <c r="B28" s="197" t="s">
        <v>557</v>
      </c>
      <c r="C28" s="193"/>
      <c r="D28" s="198" t="s">
        <v>558</v>
      </c>
      <c r="E28" s="199"/>
      <c r="F28" s="197" t="s">
        <v>559</v>
      </c>
      <c r="G28" s="193"/>
      <c r="H28" s="198" t="s">
        <v>560</v>
      </c>
      <c r="I28" s="193"/>
      <c r="J28" s="197" t="s">
        <v>561</v>
      </c>
      <c r="K28" s="193"/>
      <c r="L28" s="198" t="s">
        <v>562</v>
      </c>
    </row>
    <row r="29" spans="2:12" s="159" customFormat="1" ht="17.25" customHeight="1">
      <c r="B29" s="201" t="s">
        <v>4948</v>
      </c>
      <c r="C29" s="202" t="s">
        <v>4949</v>
      </c>
      <c r="D29" s="203" t="s">
        <v>4950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568</v>
      </c>
      <c r="K29" s="202" t="s">
        <v>1586</v>
      </c>
      <c r="L29" s="203" t="s">
        <v>569</v>
      </c>
    </row>
    <row r="30" spans="2:12" s="159" customFormat="1" ht="17.25" customHeight="1">
      <c r="B30" s="201" t="s">
        <v>4951</v>
      </c>
      <c r="C30" s="202" t="s">
        <v>4952</v>
      </c>
      <c r="D30" s="203" t="s">
        <v>4953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575</v>
      </c>
      <c r="K30" s="202" t="s">
        <v>1587</v>
      </c>
      <c r="L30" s="203" t="s">
        <v>576</v>
      </c>
    </row>
    <row r="31" spans="2:12" s="159" customFormat="1" ht="17.25" customHeight="1">
      <c r="B31" s="201" t="s">
        <v>1588</v>
      </c>
      <c r="C31" s="202" t="s">
        <v>4954</v>
      </c>
      <c r="D31" s="203" t="s">
        <v>1589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1590</v>
      </c>
      <c r="K31" s="202" t="s">
        <v>1591</v>
      </c>
      <c r="L31" s="203" t="s">
        <v>1592</v>
      </c>
    </row>
    <row r="32" spans="2:12" s="159" customFormat="1" ht="17.25" customHeight="1">
      <c r="B32" s="201" t="s">
        <v>4955</v>
      </c>
      <c r="C32" s="202" t="s">
        <v>4956</v>
      </c>
      <c r="D32" s="203" t="s">
        <v>4957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589</v>
      </c>
      <c r="K32" s="202" t="s">
        <v>1593</v>
      </c>
      <c r="L32" s="203" t="s">
        <v>590</v>
      </c>
    </row>
    <row r="33" spans="2:12" s="159" customFormat="1" ht="17.25" customHeight="1">
      <c r="B33" s="201" t="s">
        <v>570</v>
      </c>
      <c r="C33" s="202" t="s">
        <v>4958</v>
      </c>
      <c r="D33" s="203" t="s">
        <v>571</v>
      </c>
      <c r="E33" s="197"/>
      <c r="F33" s="201"/>
      <c r="G33" s="202"/>
      <c r="H33" s="203"/>
      <c r="I33" s="193"/>
      <c r="J33" s="201" t="s">
        <v>596</v>
      </c>
      <c r="K33" s="202" t="s">
        <v>1594</v>
      </c>
      <c r="L33" s="203" t="s">
        <v>597</v>
      </c>
    </row>
    <row r="34" spans="2:12" s="159" customFormat="1" ht="17.25" customHeight="1">
      <c r="B34" s="201" t="s">
        <v>4959</v>
      </c>
      <c r="C34" s="202" t="s">
        <v>4960</v>
      </c>
      <c r="D34" s="203" t="s">
        <v>4961</v>
      </c>
      <c r="E34" s="197"/>
      <c r="F34" s="201"/>
      <c r="G34" s="202"/>
      <c r="H34" s="203"/>
      <c r="I34" s="193"/>
      <c r="J34" s="201" t="s">
        <v>1597</v>
      </c>
      <c r="K34" s="202" t="s">
        <v>1598</v>
      </c>
      <c r="L34" s="203" t="s">
        <v>1599</v>
      </c>
    </row>
    <row r="35" spans="2:12" s="159" customFormat="1" ht="17.25" customHeight="1">
      <c r="B35" s="201" t="s">
        <v>4962</v>
      </c>
      <c r="C35" s="202" t="s">
        <v>4963</v>
      </c>
      <c r="D35" s="203" t="s">
        <v>4964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4965</v>
      </c>
      <c r="C36" s="202" t="s">
        <v>4966</v>
      </c>
      <c r="D36" s="203" t="s">
        <v>4967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1602</v>
      </c>
      <c r="C38" s="193" t="s">
        <v>1603</v>
      </c>
      <c r="D38" s="205"/>
      <c r="E38" s="193"/>
      <c r="F38" s="193" t="s">
        <v>1604</v>
      </c>
      <c r="G38" s="206" t="s">
        <v>1605</v>
      </c>
      <c r="H38" s="196"/>
      <c r="I38" s="193"/>
      <c r="J38" s="193" t="s">
        <v>1604</v>
      </c>
      <c r="K38" s="193" t="s">
        <v>1606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4588</v>
      </c>
    </row>
    <row r="3" spans="2:7" ht="17.25" customHeight="1">
      <c r="B3" s="165"/>
    </row>
    <row r="4" spans="2:7" ht="17.25" customHeight="1">
      <c r="C4" s="313" t="s">
        <v>5217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74" t="s">
        <v>1676</v>
      </c>
      <c r="E6" s="163" t="s">
        <v>284</v>
      </c>
      <c r="F6" s="163" t="s">
        <v>5218</v>
      </c>
      <c r="G6" s="163" t="s">
        <v>247</v>
      </c>
    </row>
    <row r="7" spans="2:7" ht="17.25" customHeight="1">
      <c r="B7" s="152" t="s">
        <v>357</v>
      </c>
      <c r="C7" s="152" t="s">
        <v>358</v>
      </c>
      <c r="D7" s="1274"/>
      <c r="E7" s="332" t="s">
        <v>184</v>
      </c>
      <c r="F7" s="332" t="s">
        <v>161</v>
      </c>
      <c r="G7" s="332" t="s">
        <v>209</v>
      </c>
    </row>
    <row r="8" spans="2:7" ht="17.25" customHeight="1">
      <c r="B8" s="171" t="s">
        <v>5219</v>
      </c>
      <c r="C8" s="189" t="s">
        <v>5220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5221</v>
      </c>
      <c r="C9" s="189" t="s">
        <v>5222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5223</v>
      </c>
      <c r="C10" s="189" t="s">
        <v>5224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5225</v>
      </c>
      <c r="C11" s="189" t="s">
        <v>5226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5227</v>
      </c>
      <c r="C12" s="189" t="s">
        <v>5228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5229</v>
      </c>
      <c r="C13" s="189" t="s">
        <v>5230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553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554</v>
      </c>
      <c r="C17" s="193"/>
      <c r="D17" s="193"/>
      <c r="E17" s="194"/>
      <c r="F17" s="195" t="s">
        <v>1585</v>
      </c>
      <c r="G17" s="195"/>
      <c r="H17" s="193"/>
      <c r="I17" s="197"/>
      <c r="J17" s="195" t="s">
        <v>556</v>
      </c>
      <c r="K17" s="195"/>
      <c r="L17" s="195"/>
    </row>
    <row r="18" spans="2:12" s="159" customFormat="1" ht="17.25" customHeight="1">
      <c r="B18" s="197" t="s">
        <v>557</v>
      </c>
      <c r="C18" s="193"/>
      <c r="D18" s="198" t="s">
        <v>558</v>
      </c>
      <c r="E18" s="199"/>
      <c r="F18" s="197" t="s">
        <v>559</v>
      </c>
      <c r="G18" s="193"/>
      <c r="H18" s="198" t="s">
        <v>560</v>
      </c>
      <c r="I18" s="197"/>
      <c r="J18" s="197" t="s">
        <v>561</v>
      </c>
      <c r="K18" s="193"/>
      <c r="L18" s="198" t="s">
        <v>562</v>
      </c>
    </row>
    <row r="19" spans="2:12" s="159" customFormat="1" ht="17.25" customHeight="1">
      <c r="B19" s="201" t="s">
        <v>4948</v>
      </c>
      <c r="C19" s="202" t="s">
        <v>4949</v>
      </c>
      <c r="D19" s="203" t="s">
        <v>4950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568</v>
      </c>
      <c r="K19" s="202" t="s">
        <v>1586</v>
      </c>
      <c r="L19" s="203" t="s">
        <v>569</v>
      </c>
    </row>
    <row r="20" spans="2:12" s="159" customFormat="1" ht="17.25" customHeight="1">
      <c r="B20" s="201" t="s">
        <v>4951</v>
      </c>
      <c r="C20" s="202" t="s">
        <v>4952</v>
      </c>
      <c r="D20" s="203" t="s">
        <v>4953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575</v>
      </c>
      <c r="K20" s="202" t="s">
        <v>1587</v>
      </c>
      <c r="L20" s="203" t="s">
        <v>576</v>
      </c>
    </row>
    <row r="21" spans="2:12" s="159" customFormat="1" ht="17.25" customHeight="1">
      <c r="B21" s="201" t="s">
        <v>1588</v>
      </c>
      <c r="C21" s="202" t="s">
        <v>4954</v>
      </c>
      <c r="D21" s="203" t="s">
        <v>1589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1590</v>
      </c>
      <c r="K21" s="202" t="s">
        <v>1591</v>
      </c>
      <c r="L21" s="203" t="s">
        <v>1592</v>
      </c>
    </row>
    <row r="22" spans="2:12" s="159" customFormat="1" ht="17.25" customHeight="1">
      <c r="B22" s="201" t="s">
        <v>4955</v>
      </c>
      <c r="C22" s="202" t="s">
        <v>4956</v>
      </c>
      <c r="D22" s="203" t="s">
        <v>4957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589</v>
      </c>
      <c r="K22" s="202" t="s">
        <v>1593</v>
      </c>
      <c r="L22" s="203" t="s">
        <v>590</v>
      </c>
    </row>
    <row r="23" spans="2:12" s="159" customFormat="1" ht="17.25" customHeight="1">
      <c r="B23" s="201" t="s">
        <v>570</v>
      </c>
      <c r="C23" s="202" t="s">
        <v>4958</v>
      </c>
      <c r="D23" s="203" t="s">
        <v>571</v>
      </c>
      <c r="E23" s="197"/>
      <c r="F23" s="201"/>
      <c r="G23" s="202"/>
      <c r="H23" s="203"/>
      <c r="I23" s="197"/>
      <c r="J23" s="201" t="s">
        <v>596</v>
      </c>
      <c r="K23" s="202" t="s">
        <v>1594</v>
      </c>
      <c r="L23" s="203" t="s">
        <v>597</v>
      </c>
    </row>
    <row r="24" spans="2:12" s="159" customFormat="1" ht="17.25" customHeight="1">
      <c r="B24" s="201" t="s">
        <v>4959</v>
      </c>
      <c r="C24" s="202" t="s">
        <v>4960</v>
      </c>
      <c r="D24" s="203" t="s">
        <v>4961</v>
      </c>
      <c r="E24" s="197"/>
      <c r="F24" s="201"/>
      <c r="G24" s="202"/>
      <c r="H24" s="203"/>
      <c r="I24" s="197"/>
      <c r="J24" s="201" t="s">
        <v>1597</v>
      </c>
      <c r="K24" s="202" t="s">
        <v>1598</v>
      </c>
      <c r="L24" s="203" t="s">
        <v>1599</v>
      </c>
    </row>
    <row r="25" spans="2:12" s="159" customFormat="1" ht="17.25" customHeight="1">
      <c r="B25" s="201" t="s">
        <v>4962</v>
      </c>
      <c r="C25" s="202" t="s">
        <v>4963</v>
      </c>
      <c r="D25" s="203" t="s">
        <v>4964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4965</v>
      </c>
      <c r="C26" s="202" t="s">
        <v>4966</v>
      </c>
      <c r="D26" s="203" t="s">
        <v>4967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1602</v>
      </c>
      <c r="C28" s="193" t="s">
        <v>1603</v>
      </c>
      <c r="D28" s="205"/>
      <c r="E28" s="193"/>
      <c r="F28" s="193" t="s">
        <v>1604</v>
      </c>
      <c r="G28" s="206" t="s">
        <v>1605</v>
      </c>
      <c r="H28" s="196"/>
      <c r="I28" s="197"/>
      <c r="J28" s="193" t="s">
        <v>1604</v>
      </c>
      <c r="K28" s="193" t="s">
        <v>1606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4457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77" t="s">
        <v>5231</v>
      </c>
      <c r="B4" s="1277"/>
      <c r="C4" s="1277"/>
      <c r="D4" s="1277"/>
      <c r="E4" s="1277"/>
      <c r="F4" s="1277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4461</v>
      </c>
      <c r="C6" s="169" t="s">
        <v>4975</v>
      </c>
      <c r="D6" s="1274" t="s">
        <v>1676</v>
      </c>
      <c r="E6" s="163" t="s">
        <v>284</v>
      </c>
      <c r="F6" s="163" t="s">
        <v>318</v>
      </c>
      <c r="G6" s="163" t="s">
        <v>4597</v>
      </c>
      <c r="H6" s="318" t="s">
        <v>5232</v>
      </c>
      <c r="I6" s="318" t="s">
        <v>247</v>
      </c>
      <c r="J6" s="318" t="s">
        <v>228</v>
      </c>
      <c r="K6" s="318" t="s">
        <v>267</v>
      </c>
      <c r="L6" s="318" t="s">
        <v>302</v>
      </c>
      <c r="M6" s="146"/>
      <c r="N6" s="337" t="s">
        <v>4599</v>
      </c>
    </row>
    <row r="7" spans="1:14" ht="17.25" customHeight="1">
      <c r="A7" s="342"/>
      <c r="B7" s="152" t="s">
        <v>357</v>
      </c>
      <c r="C7" s="152" t="s">
        <v>358</v>
      </c>
      <c r="D7" s="1274"/>
      <c r="E7" s="332" t="s">
        <v>184</v>
      </c>
      <c r="F7" s="332" t="s">
        <v>257</v>
      </c>
      <c r="G7" s="332" t="s">
        <v>172</v>
      </c>
      <c r="H7" s="319" t="s">
        <v>175</v>
      </c>
      <c r="I7" s="319" t="s">
        <v>176</v>
      </c>
      <c r="J7" s="319" t="s">
        <v>201</v>
      </c>
      <c r="K7" s="319" t="s">
        <v>287</v>
      </c>
      <c r="L7" s="319" t="s">
        <v>264</v>
      </c>
      <c r="M7" s="145"/>
      <c r="N7" s="146"/>
    </row>
    <row r="8" spans="1:14" ht="17.25" hidden="1" customHeight="1">
      <c r="B8" s="354" t="s">
        <v>5233</v>
      </c>
      <c r="C8" s="355" t="s">
        <v>5234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415</v>
      </c>
      <c r="C9" s="450" t="s">
        <v>5235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415</v>
      </c>
      <c r="C10" s="446" t="s">
        <v>5236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5237</v>
      </c>
      <c r="C11" s="355" t="s">
        <v>5238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4755</v>
      </c>
      <c r="C12" s="355" t="s">
        <v>5239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4785</v>
      </c>
      <c r="C13" s="355" t="s">
        <v>5240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5241</v>
      </c>
      <c r="C15" s="355" t="s">
        <v>5242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4783</v>
      </c>
      <c r="C16" s="355" t="s">
        <v>5243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415</v>
      </c>
      <c r="C17" s="355" t="s">
        <v>5244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4787</v>
      </c>
      <c r="C18" s="355" t="s">
        <v>5245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4789</v>
      </c>
      <c r="C19" s="355" t="s">
        <v>5246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415</v>
      </c>
      <c r="C20" s="355" t="s">
        <v>5247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5248</v>
      </c>
      <c r="C21" s="355" t="s">
        <v>5249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5054</v>
      </c>
      <c r="C22" s="355" t="s">
        <v>5055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5058</v>
      </c>
      <c r="C23" s="355" t="s">
        <v>5059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4802</v>
      </c>
      <c r="C24" s="355" t="s">
        <v>5250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5251</v>
      </c>
      <c r="C25" s="355" t="s">
        <v>5252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415</v>
      </c>
      <c r="C26" s="355" t="s">
        <v>5253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415</v>
      </c>
      <c r="C27" s="355" t="s">
        <v>5254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415</v>
      </c>
      <c r="C28" s="355" t="s">
        <v>5255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415</v>
      </c>
      <c r="C29" s="355" t="s">
        <v>5256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5257</v>
      </c>
      <c r="C30" s="355" t="s">
        <v>5258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5259</v>
      </c>
      <c r="C31" s="355" t="s">
        <v>5260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553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554</v>
      </c>
      <c r="C37" s="193"/>
      <c r="D37" s="193"/>
      <c r="E37" s="194"/>
      <c r="F37" s="195" t="s">
        <v>1585</v>
      </c>
      <c r="G37" s="195"/>
      <c r="H37" s="193"/>
      <c r="I37" s="193"/>
      <c r="J37" s="195" t="s">
        <v>556</v>
      </c>
      <c r="K37" s="195"/>
      <c r="L37" s="195"/>
    </row>
    <row r="38" spans="2:12" s="159" customFormat="1" ht="17.25" customHeight="1">
      <c r="B38" s="197" t="s">
        <v>557</v>
      </c>
      <c r="C38" s="193"/>
      <c r="D38" s="198" t="s">
        <v>558</v>
      </c>
      <c r="E38" s="199"/>
      <c r="F38" s="197" t="s">
        <v>559</v>
      </c>
      <c r="G38" s="193"/>
      <c r="H38" s="198" t="s">
        <v>560</v>
      </c>
      <c r="I38" s="193"/>
      <c r="J38" s="197" t="s">
        <v>561</v>
      </c>
      <c r="K38" s="193"/>
      <c r="L38" s="198" t="s">
        <v>562</v>
      </c>
    </row>
    <row r="39" spans="2:12" s="159" customFormat="1" ht="17.25" customHeight="1">
      <c r="B39" s="414" t="s">
        <v>563</v>
      </c>
      <c r="C39" s="202"/>
      <c r="D39" s="570" t="s">
        <v>564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568</v>
      </c>
      <c r="K39" s="202" t="s">
        <v>1586</v>
      </c>
      <c r="L39" s="203" t="s">
        <v>569</v>
      </c>
    </row>
    <row r="40" spans="2:12" s="159" customFormat="1" ht="17.25" customHeight="1">
      <c r="B40" s="414" t="s">
        <v>577</v>
      </c>
      <c r="C40" s="202"/>
      <c r="D40" s="570" t="s">
        <v>578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575</v>
      </c>
      <c r="K40" s="202" t="s">
        <v>1587</v>
      </c>
      <c r="L40" s="203" t="s">
        <v>576</v>
      </c>
    </row>
    <row r="41" spans="2:12" s="159" customFormat="1" ht="17.25" customHeight="1">
      <c r="B41" s="201" t="s">
        <v>1588</v>
      </c>
      <c r="C41" s="202"/>
      <c r="D41" s="203" t="s">
        <v>1589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1590</v>
      </c>
      <c r="K41" s="202" t="s">
        <v>1591</v>
      </c>
      <c r="L41" s="203" t="s">
        <v>1592</v>
      </c>
    </row>
    <row r="42" spans="2:12" s="159" customFormat="1" ht="17.25" customHeight="1">
      <c r="B42" s="201" t="s">
        <v>570</v>
      </c>
      <c r="C42" s="202"/>
      <c r="D42" s="203" t="s">
        <v>571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589</v>
      </c>
      <c r="K42" s="202" t="s">
        <v>1593</v>
      </c>
      <c r="L42" s="203" t="s">
        <v>590</v>
      </c>
    </row>
    <row r="43" spans="2:12" s="159" customFormat="1" ht="17.25" customHeight="1">
      <c r="B43" s="414" t="s">
        <v>827</v>
      </c>
      <c r="C43" s="202"/>
      <c r="D43" s="570" t="s">
        <v>585</v>
      </c>
      <c r="E43" s="197"/>
      <c r="F43" s="201"/>
      <c r="G43" s="202"/>
      <c r="H43" s="203"/>
      <c r="I43" s="193"/>
      <c r="J43" s="201" t="s">
        <v>596</v>
      </c>
      <c r="K43" s="202" t="s">
        <v>1594</v>
      </c>
      <c r="L43" s="203" t="s">
        <v>597</v>
      </c>
    </row>
    <row r="44" spans="2:12" s="159" customFormat="1" ht="17.25" customHeight="1">
      <c r="B44" s="414" t="s">
        <v>1595</v>
      </c>
      <c r="C44" s="202"/>
      <c r="D44" s="570" t="s">
        <v>1596</v>
      </c>
      <c r="E44" s="197"/>
      <c r="F44" s="201"/>
      <c r="G44" s="202"/>
      <c r="H44" s="203"/>
      <c r="I44" s="193"/>
      <c r="J44" s="201" t="s">
        <v>1597</v>
      </c>
      <c r="K44" s="202" t="s">
        <v>1598</v>
      </c>
      <c r="L44" s="203" t="s">
        <v>1599</v>
      </c>
    </row>
    <row r="45" spans="2:12" s="159" customFormat="1" ht="17.25" customHeight="1">
      <c r="B45" s="414" t="s">
        <v>1600</v>
      </c>
      <c r="C45" s="202"/>
      <c r="D45" s="570" t="s">
        <v>1601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1602</v>
      </c>
      <c r="C48" s="193" t="s">
        <v>1603</v>
      </c>
      <c r="D48" s="205"/>
      <c r="E48" s="193"/>
      <c r="F48" s="193" t="s">
        <v>1604</v>
      </c>
      <c r="G48" s="206" t="s">
        <v>1605</v>
      </c>
      <c r="H48" s="196"/>
      <c r="I48" s="193"/>
      <c r="J48" s="193" t="s">
        <v>1604</v>
      </c>
      <c r="K48" s="193" t="s">
        <v>1606</v>
      </c>
      <c r="L48" s="196"/>
    </row>
    <row r="62" spans="2:5" ht="17.25" customHeight="1">
      <c r="B62" s="147" t="s">
        <v>5261</v>
      </c>
    </row>
    <row r="64" spans="2:5" ht="17.25" customHeight="1">
      <c r="B64" s="169"/>
      <c r="C64" s="169" t="s">
        <v>4975</v>
      </c>
      <c r="D64" s="332" t="s">
        <v>1676</v>
      </c>
      <c r="E64" s="163" t="s">
        <v>318</v>
      </c>
    </row>
    <row r="65" spans="2:5" ht="17.25" customHeight="1">
      <c r="B65" s="152" t="s">
        <v>357</v>
      </c>
      <c r="C65" s="152" t="s">
        <v>358</v>
      </c>
      <c r="D65" s="332"/>
      <c r="E65" s="332" t="s">
        <v>219</v>
      </c>
    </row>
    <row r="66" spans="2:5" ht="17.25" customHeight="1">
      <c r="B66" s="171" t="s">
        <v>4789</v>
      </c>
      <c r="C66" s="173" t="s">
        <v>5262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730</v>
      </c>
      <c r="C67" s="173" t="s">
        <v>5263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5264</v>
      </c>
      <c r="C68" s="173" t="s">
        <v>5265</v>
      </c>
      <c r="D68" s="320">
        <v>43544</v>
      </c>
      <c r="E68" s="320">
        <f t="shared" si="51"/>
        <v>43552</v>
      </c>
    </row>
    <row r="69" spans="2:5" ht="17.25" customHeight="1">
      <c r="B69" s="171" t="s">
        <v>4783</v>
      </c>
      <c r="C69" s="173" t="s">
        <v>5266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5267</v>
      </c>
      <c r="C70" s="173" t="s">
        <v>5268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415</v>
      </c>
      <c r="C71" s="173" t="s">
        <v>5265</v>
      </c>
      <c r="D71" s="154">
        <f t="shared" si="52"/>
        <v>43565</v>
      </c>
      <c r="E71" s="154"/>
    </row>
    <row r="72" spans="2:5" ht="17.25" customHeight="1">
      <c r="B72" s="171" t="s">
        <v>5269</v>
      </c>
      <c r="C72" s="173" t="s">
        <v>5265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5270</v>
      </c>
      <c r="C73" s="173" t="s">
        <v>5265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4457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77" t="s">
        <v>36</v>
      </c>
      <c r="B4" s="1277"/>
      <c r="C4" s="1277"/>
      <c r="D4" s="1277"/>
      <c r="E4" s="1277"/>
      <c r="F4" s="1277"/>
      <c r="G4" s="1277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1676</v>
      </c>
      <c r="E6" s="367" t="s">
        <v>311</v>
      </c>
      <c r="F6" s="1281" t="s">
        <v>1678</v>
      </c>
      <c r="G6" s="1278" t="s">
        <v>358</v>
      </c>
      <c r="H6" s="367" t="s">
        <v>311</v>
      </c>
      <c r="I6" s="367" t="s">
        <v>267</v>
      </c>
      <c r="J6" s="477"/>
      <c r="K6" s="146"/>
      <c r="L6" s="146"/>
    </row>
    <row r="7" spans="1:12" ht="17.25" customHeight="1">
      <c r="A7" s="342"/>
      <c r="B7" s="4" t="s">
        <v>357</v>
      </c>
      <c r="C7" s="4" t="s">
        <v>358</v>
      </c>
      <c r="D7" s="395" t="s">
        <v>1457</v>
      </c>
      <c r="E7" s="4" t="s">
        <v>1457</v>
      </c>
      <c r="F7" s="1282"/>
      <c r="G7" s="1279"/>
      <c r="H7" s="395" t="s">
        <v>1457</v>
      </c>
      <c r="I7" s="395" t="s">
        <v>1457</v>
      </c>
      <c r="J7" s="369"/>
      <c r="K7" s="145"/>
      <c r="L7" s="146"/>
    </row>
    <row r="8" spans="1:12" ht="17.25" hidden="1" customHeight="1">
      <c r="B8" s="6" t="s">
        <v>3284</v>
      </c>
      <c r="C8" s="6" t="s">
        <v>3289</v>
      </c>
      <c r="D8" s="6">
        <v>44546</v>
      </c>
      <c r="E8" s="6">
        <f>D8+1</f>
        <v>44547</v>
      </c>
      <c r="F8" s="376" t="s">
        <v>5271</v>
      </c>
      <c r="G8" s="376" t="s">
        <v>4483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3284</v>
      </c>
      <c r="C9" s="476" t="s">
        <v>3291</v>
      </c>
      <c r="D9" s="476">
        <v>44559</v>
      </c>
      <c r="E9" s="507">
        <f>D9+1</f>
        <v>44560</v>
      </c>
      <c r="F9" s="508" t="s">
        <v>5272</v>
      </c>
      <c r="G9" s="508" t="s">
        <v>4485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3288</v>
      </c>
      <c r="C10" s="476" t="s">
        <v>3292</v>
      </c>
      <c r="D10" s="476">
        <v>44563</v>
      </c>
      <c r="E10" s="507">
        <f>D10+1</f>
        <v>44564</v>
      </c>
      <c r="F10" s="508" t="s">
        <v>5272</v>
      </c>
      <c r="G10" s="508" t="s">
        <v>4485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3284</v>
      </c>
      <c r="C11" s="476" t="s">
        <v>3293</v>
      </c>
      <c r="D11" s="476">
        <v>44205</v>
      </c>
      <c r="E11" s="507">
        <f>D11+1</f>
        <v>44206</v>
      </c>
      <c r="F11" s="511" t="s">
        <v>5272</v>
      </c>
      <c r="G11" s="511" t="s">
        <v>4485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553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554</v>
      </c>
      <c r="C16" s="11"/>
      <c r="D16" s="11"/>
      <c r="E16" s="15"/>
      <c r="F16" s="2" t="s">
        <v>1585</v>
      </c>
      <c r="G16" s="2"/>
      <c r="H16" s="11"/>
      <c r="I16" s="11"/>
      <c r="J16" s="2" t="s">
        <v>556</v>
      </c>
      <c r="K16" s="2"/>
      <c r="L16" s="2"/>
    </row>
    <row r="17" spans="2:12" s="159" customFormat="1" ht="17.25" customHeight="1">
      <c r="B17" s="197" t="s">
        <v>557</v>
      </c>
      <c r="C17" s="193"/>
      <c r="D17" s="198" t="s">
        <v>558</v>
      </c>
      <c r="E17" s="15"/>
      <c r="F17" s="11" t="s">
        <v>559</v>
      </c>
      <c r="G17" s="11"/>
      <c r="H17" s="198" t="s">
        <v>560</v>
      </c>
      <c r="I17" s="11"/>
      <c r="J17" s="197" t="s">
        <v>561</v>
      </c>
      <c r="K17" s="193"/>
      <c r="L17" s="198" t="s">
        <v>562</v>
      </c>
    </row>
    <row r="18" spans="2:12" s="159" customFormat="1" ht="17.25" customHeight="1">
      <c r="B18" s="414" t="s">
        <v>563</v>
      </c>
      <c r="C18" s="202"/>
      <c r="D18" s="570" t="s">
        <v>564</v>
      </c>
      <c r="E18" s="11"/>
      <c r="F18" s="110" t="e">
        <f>#REF!</f>
        <v>#REF!</v>
      </c>
      <c r="G18" s="16" t="s">
        <v>5003</v>
      </c>
      <c r="H18" s="110" t="e">
        <f>#REF!</f>
        <v>#REF!</v>
      </c>
      <c r="I18" s="11"/>
      <c r="J18" s="201" t="s">
        <v>568</v>
      </c>
      <c r="K18" s="202" t="s">
        <v>1586</v>
      </c>
      <c r="L18" s="203" t="s">
        <v>569</v>
      </c>
    </row>
    <row r="19" spans="2:12" s="159" customFormat="1" ht="17.25" customHeight="1">
      <c r="B19" s="414" t="s">
        <v>577</v>
      </c>
      <c r="C19" s="202"/>
      <c r="D19" s="570" t="s">
        <v>578</v>
      </c>
      <c r="E19" s="11"/>
      <c r="F19" s="110" t="e">
        <f>#REF!</f>
        <v>#REF!</v>
      </c>
      <c r="G19" s="16" t="s">
        <v>5004</v>
      </c>
      <c r="H19" s="110" t="e">
        <f>#REF!</f>
        <v>#REF!</v>
      </c>
      <c r="I19" s="11"/>
      <c r="J19" s="201" t="s">
        <v>575</v>
      </c>
      <c r="K19" s="202" t="s">
        <v>1587</v>
      </c>
      <c r="L19" s="203" t="s">
        <v>576</v>
      </c>
    </row>
    <row r="20" spans="2:12" s="159" customFormat="1" ht="17.25" customHeight="1">
      <c r="B20" s="201" t="s">
        <v>1588</v>
      </c>
      <c r="C20" s="202"/>
      <c r="D20" s="203" t="s">
        <v>1589</v>
      </c>
      <c r="E20" s="11"/>
      <c r="F20" s="110" t="e">
        <f>#REF!</f>
        <v>#REF!</v>
      </c>
      <c r="G20" s="16" t="s">
        <v>5005</v>
      </c>
      <c r="H20" s="110" t="e">
        <f>#REF!</f>
        <v>#REF!</v>
      </c>
      <c r="I20" s="11"/>
      <c r="J20" s="201" t="s">
        <v>1590</v>
      </c>
      <c r="K20" s="202" t="s">
        <v>1591</v>
      </c>
      <c r="L20" s="203" t="s">
        <v>1592</v>
      </c>
    </row>
    <row r="21" spans="2:12" s="159" customFormat="1" ht="17.25" customHeight="1">
      <c r="B21" s="201" t="s">
        <v>570</v>
      </c>
      <c r="C21" s="202"/>
      <c r="D21" s="203" t="s">
        <v>571</v>
      </c>
      <c r="E21" s="11"/>
      <c r="F21" s="110" t="e">
        <f>#REF!</f>
        <v>#REF!</v>
      </c>
      <c r="G21" s="16" t="s">
        <v>5006</v>
      </c>
      <c r="H21" s="110" t="e">
        <f>#REF!</f>
        <v>#REF!</v>
      </c>
      <c r="I21" s="11"/>
      <c r="J21" s="201" t="s">
        <v>589</v>
      </c>
      <c r="K21" s="202" t="s">
        <v>1593</v>
      </c>
      <c r="L21" s="203" t="s">
        <v>590</v>
      </c>
    </row>
    <row r="22" spans="2:12" s="159" customFormat="1" ht="17.25" customHeight="1">
      <c r="B22" s="414" t="s">
        <v>827</v>
      </c>
      <c r="C22" s="202"/>
      <c r="D22" s="570" t="s">
        <v>585</v>
      </c>
      <c r="E22" s="11"/>
      <c r="F22" s="14"/>
      <c r="G22" s="16"/>
      <c r="H22" s="14"/>
      <c r="I22" s="11"/>
      <c r="J22" s="201" t="s">
        <v>596</v>
      </c>
      <c r="K22" s="202" t="s">
        <v>1594</v>
      </c>
      <c r="L22" s="203" t="s">
        <v>597</v>
      </c>
    </row>
    <row r="23" spans="2:12" s="159" customFormat="1" ht="17.25" customHeight="1">
      <c r="B23" s="414" t="s">
        <v>1595</v>
      </c>
      <c r="C23" s="202"/>
      <c r="D23" s="570" t="s">
        <v>1596</v>
      </c>
      <c r="E23" s="11"/>
      <c r="F23" s="11"/>
      <c r="G23" s="16"/>
      <c r="H23" s="13"/>
      <c r="I23" s="11"/>
      <c r="J23" s="201" t="s">
        <v>1597</v>
      </c>
      <c r="K23" s="202" t="s">
        <v>1598</v>
      </c>
      <c r="L23" s="203" t="s">
        <v>1599</v>
      </c>
    </row>
    <row r="24" spans="2:12" s="159" customFormat="1" ht="17.25" customHeight="1">
      <c r="B24" s="414" t="s">
        <v>1600</v>
      </c>
      <c r="C24" s="202"/>
      <c r="D24" s="570" t="s">
        <v>1601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1602</v>
      </c>
      <c r="C27" s="11" t="s">
        <v>1603</v>
      </c>
      <c r="D27" s="13"/>
      <c r="E27" s="11"/>
      <c r="F27" s="11" t="s">
        <v>1604</v>
      </c>
      <c r="G27" s="16" t="s">
        <v>1605</v>
      </c>
      <c r="H27" s="14"/>
      <c r="I27" s="11"/>
      <c r="J27" s="11" t="s">
        <v>1604</v>
      </c>
      <c r="K27" s="11" t="s">
        <v>1606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50"/>
  <sheetViews>
    <sheetView showGridLines="0" zoomScaleNormal="100" zoomScaleSheetLayoutView="85" workbookViewId="0">
      <selection activeCell="F269" sqref="F269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16" t="s">
        <v>116</v>
      </c>
      <c r="C2" s="1216"/>
      <c r="D2" s="1216"/>
      <c r="E2" s="1216"/>
      <c r="F2" s="1216"/>
      <c r="H2" s="956" t="s">
        <v>352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11" t="s">
        <v>120</v>
      </c>
      <c r="C4" s="1212"/>
      <c r="D4" s="1212"/>
      <c r="E4" s="1212"/>
      <c r="F4" s="1213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207" t="s">
        <v>355</v>
      </c>
      <c r="E6" s="941" t="s">
        <v>828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357</v>
      </c>
      <c r="C7" s="944" t="s">
        <v>358</v>
      </c>
      <c r="D7" s="1208"/>
      <c r="E7" s="940" t="s">
        <v>223</v>
      </c>
      <c r="F7" s="195"/>
      <c r="G7" s="943" t="s">
        <v>359</v>
      </c>
      <c r="H7" s="145"/>
      <c r="I7" s="145"/>
      <c r="J7" s="145"/>
      <c r="K7" s="145"/>
    </row>
    <row r="8" spans="1:11" s="145" customFormat="1" ht="18" hidden="1" customHeight="1">
      <c r="A8" s="805" t="s">
        <v>829</v>
      </c>
      <c r="B8" s="618" t="s">
        <v>830</v>
      </c>
      <c r="C8" s="758" t="s">
        <v>831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832</v>
      </c>
      <c r="B9" s="742" t="s">
        <v>833</v>
      </c>
      <c r="C9" s="758" t="s">
        <v>834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835</v>
      </c>
      <c r="B10" s="795" t="s">
        <v>836</v>
      </c>
      <c r="C10" s="758" t="s">
        <v>837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838</v>
      </c>
      <c r="B11" s="742" t="s">
        <v>830</v>
      </c>
      <c r="C11" s="758" t="s">
        <v>839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840</v>
      </c>
      <c r="B12" s="618" t="s">
        <v>833</v>
      </c>
      <c r="C12" s="758" t="s">
        <v>841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842</v>
      </c>
      <c r="B13" s="795" t="s">
        <v>836</v>
      </c>
      <c r="C13" s="758" t="s">
        <v>843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844</v>
      </c>
      <c r="B14" s="742" t="s">
        <v>830</v>
      </c>
      <c r="C14" s="758" t="s">
        <v>845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846</v>
      </c>
      <c r="B15" s="618" t="s">
        <v>833</v>
      </c>
      <c r="C15" s="758" t="s">
        <v>847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840</v>
      </c>
      <c r="B16" s="795" t="s">
        <v>836</v>
      </c>
      <c r="C16" s="758" t="s">
        <v>848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842</v>
      </c>
      <c r="B17" s="742" t="s">
        <v>830</v>
      </c>
      <c r="C17" s="758" t="s">
        <v>849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840</v>
      </c>
      <c r="B18" s="618" t="s">
        <v>833</v>
      </c>
      <c r="C18" s="758" t="s">
        <v>850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851</v>
      </c>
      <c r="B19" s="795" t="s">
        <v>836</v>
      </c>
      <c r="C19" s="758" t="s">
        <v>852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842</v>
      </c>
      <c r="B20" s="742" t="s">
        <v>830</v>
      </c>
      <c r="C20" s="758" t="s">
        <v>853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833</v>
      </c>
      <c r="C21" s="758" t="s">
        <v>854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836</v>
      </c>
      <c r="C22" s="758" t="s">
        <v>855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830</v>
      </c>
      <c r="C23" s="758" t="s">
        <v>856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833</v>
      </c>
      <c r="C24" s="758" t="s">
        <v>857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836</v>
      </c>
      <c r="C25" s="758" t="s">
        <v>858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830</v>
      </c>
      <c r="C26" s="758" t="s">
        <v>859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833</v>
      </c>
      <c r="C27" s="758" t="s">
        <v>860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836</v>
      </c>
      <c r="C28" s="758" t="s">
        <v>861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830</v>
      </c>
      <c r="C29" s="758" t="s">
        <v>862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833</v>
      </c>
      <c r="C30" s="758" t="s">
        <v>863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836</v>
      </c>
      <c r="C31" s="758" t="s">
        <v>864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830</v>
      </c>
      <c r="C32" s="758" t="s">
        <v>865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842</v>
      </c>
      <c r="B33" s="880" t="s">
        <v>391</v>
      </c>
      <c r="C33" s="955" t="s">
        <v>866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836</v>
      </c>
      <c r="C34" s="955" t="s">
        <v>867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830</v>
      </c>
      <c r="C35" s="955" t="s">
        <v>868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833</v>
      </c>
      <c r="C36" s="955" t="s">
        <v>869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836</v>
      </c>
      <c r="C37" s="955" t="s">
        <v>870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830</v>
      </c>
      <c r="C38" s="955" t="s">
        <v>871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833</v>
      </c>
      <c r="C39" s="955" t="s">
        <v>872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836</v>
      </c>
      <c r="C40" s="955" t="s">
        <v>873</v>
      </c>
      <c r="D40" s="955">
        <v>45431</v>
      </c>
      <c r="E40" s="880" t="s">
        <v>391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830</v>
      </c>
      <c r="C41" s="955" t="s">
        <v>874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833</v>
      </c>
      <c r="C42" s="955" t="s">
        <v>875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836</v>
      </c>
      <c r="C43" s="955" t="s">
        <v>876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830</v>
      </c>
      <c r="C44" s="955" t="s">
        <v>877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833</v>
      </c>
      <c r="C45" s="955" t="s">
        <v>878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836</v>
      </c>
      <c r="C46" s="955" t="s">
        <v>879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830</v>
      </c>
      <c r="C47" s="955" t="s">
        <v>880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833</v>
      </c>
      <c r="C48" s="955" t="s">
        <v>881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836</v>
      </c>
      <c r="C49" s="955" t="s">
        <v>882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830</v>
      </c>
      <c r="C50" s="955" t="s">
        <v>883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833</v>
      </c>
      <c r="C51" s="955" t="s">
        <v>884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836</v>
      </c>
      <c r="C52" s="955" t="s">
        <v>885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830</v>
      </c>
      <c r="C53" s="955" t="s">
        <v>886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833</v>
      </c>
      <c r="C54" s="955" t="s">
        <v>887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888</v>
      </c>
      <c r="B55" s="955" t="s">
        <v>830</v>
      </c>
      <c r="C55" s="955" t="s">
        <v>889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830</v>
      </c>
      <c r="B56" s="1026" t="s">
        <v>415</v>
      </c>
      <c r="C56" s="955" t="s">
        <v>890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891</v>
      </c>
      <c r="C57" s="955" t="s">
        <v>892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893</v>
      </c>
      <c r="B58" s="955" t="s">
        <v>830</v>
      </c>
      <c r="C58" s="955" t="s">
        <v>894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833</v>
      </c>
      <c r="C59" s="955" t="s">
        <v>895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891</v>
      </c>
      <c r="C60" s="955" t="s">
        <v>896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830</v>
      </c>
      <c r="B61" s="955" t="s">
        <v>897</v>
      </c>
      <c r="C61" s="955" t="s">
        <v>898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899</v>
      </c>
      <c r="B62" s="955" t="s">
        <v>833</v>
      </c>
      <c r="C62" s="955" t="s">
        <v>900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891</v>
      </c>
      <c r="C63" s="955" t="s">
        <v>901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830</v>
      </c>
      <c r="B64" s="955" t="s">
        <v>897</v>
      </c>
      <c r="C64" s="955" t="s">
        <v>902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903</v>
      </c>
      <c r="B65" s="955" t="s">
        <v>891</v>
      </c>
      <c r="C65" s="955" t="s">
        <v>904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836</v>
      </c>
      <c r="C66" s="955" t="s">
        <v>905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906</v>
      </c>
      <c r="B67" s="955" t="s">
        <v>891</v>
      </c>
      <c r="C67" s="955" t="s">
        <v>907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833</v>
      </c>
      <c r="B68" s="955" t="s">
        <v>836</v>
      </c>
      <c r="C68" s="955" t="s">
        <v>908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891</v>
      </c>
      <c r="C69" s="955" t="s">
        <v>909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910</v>
      </c>
      <c r="B70" s="955" t="s">
        <v>836</v>
      </c>
      <c r="C70" s="955" t="s">
        <v>911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891</v>
      </c>
      <c r="B71" s="1026" t="s">
        <v>415</v>
      </c>
      <c r="C71" s="955" t="s">
        <v>912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913</v>
      </c>
      <c r="B72" s="955" t="s">
        <v>836</v>
      </c>
      <c r="C72" s="955" t="s">
        <v>914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913</v>
      </c>
      <c r="B73" s="955" t="s">
        <v>830</v>
      </c>
      <c r="C73" s="955" t="s">
        <v>915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836</v>
      </c>
      <c r="C74" s="955" t="s">
        <v>916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830</v>
      </c>
      <c r="C75" s="955" t="s">
        <v>917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836</v>
      </c>
      <c r="C76" s="955" t="s">
        <v>918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830</v>
      </c>
      <c r="C77" s="955" t="s">
        <v>919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396</v>
      </c>
      <c r="B78" s="1026" t="s">
        <v>415</v>
      </c>
      <c r="C78" s="955" t="s">
        <v>920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830</v>
      </c>
      <c r="B79" s="955" t="s">
        <v>836</v>
      </c>
      <c r="C79" s="955" t="s">
        <v>921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830</v>
      </c>
      <c r="C80" s="955" t="s">
        <v>922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415</v>
      </c>
      <c r="C81" s="955" t="s">
        <v>923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924</v>
      </c>
      <c r="B82" s="955" t="s">
        <v>830</v>
      </c>
      <c r="C82" s="955" t="s">
        <v>925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836</v>
      </c>
      <c r="C83" s="955" t="s">
        <v>926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830</v>
      </c>
      <c r="C84" s="955" t="s">
        <v>927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836</v>
      </c>
      <c r="C85" s="955" t="s">
        <v>928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929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553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207" t="s">
        <v>355</v>
      </c>
      <c r="E90" s="941" t="s">
        <v>164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357</v>
      </c>
      <c r="C91" s="944" t="s">
        <v>358</v>
      </c>
      <c r="D91" s="1208"/>
      <c r="E91" s="940" t="s">
        <v>252</v>
      </c>
      <c r="F91" s="331"/>
      <c r="G91" s="943" t="s">
        <v>359</v>
      </c>
      <c r="I91" s="430"/>
    </row>
    <row r="92" spans="1:11" ht="18" hidden="1" customHeight="1">
      <c r="B92" s="618" t="s">
        <v>830</v>
      </c>
      <c r="C92" s="758" t="s">
        <v>831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833</v>
      </c>
      <c r="C93" s="758" t="s">
        <v>834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836</v>
      </c>
      <c r="C94" s="758" t="s">
        <v>837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830</v>
      </c>
      <c r="C95" s="758" t="s">
        <v>839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830</v>
      </c>
      <c r="C96" s="758" t="s">
        <v>930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833</v>
      </c>
      <c r="C97" s="758" t="s">
        <v>931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836</v>
      </c>
      <c r="C98" s="758" t="s">
        <v>932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830</v>
      </c>
      <c r="C99" s="758" t="s">
        <v>933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833</v>
      </c>
      <c r="C100" s="758" t="s">
        <v>934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836</v>
      </c>
      <c r="C101" s="758" t="s">
        <v>935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830</v>
      </c>
      <c r="C102" s="758" t="s">
        <v>936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833</v>
      </c>
      <c r="C103" s="758" t="s">
        <v>937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836</v>
      </c>
      <c r="C104" s="758" t="s">
        <v>938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830</v>
      </c>
      <c r="C105" s="758" t="s">
        <v>939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833</v>
      </c>
      <c r="C106" s="758" t="s">
        <v>940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836</v>
      </c>
      <c r="C107" s="758" t="s">
        <v>941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830</v>
      </c>
      <c r="C108" s="758" t="s">
        <v>942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833</v>
      </c>
      <c r="C109" s="758" t="s">
        <v>943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836</v>
      </c>
      <c r="C110" s="758" t="s">
        <v>944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830</v>
      </c>
      <c r="C111" s="758" t="s">
        <v>945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833</v>
      </c>
      <c r="C112" s="758" t="s">
        <v>946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836</v>
      </c>
      <c r="C113" s="758" t="s">
        <v>947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830</v>
      </c>
      <c r="C114" s="758" t="s">
        <v>948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833</v>
      </c>
      <c r="C115" s="758" t="s">
        <v>949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836</v>
      </c>
      <c r="C116" s="758" t="s">
        <v>950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830</v>
      </c>
      <c r="C117" s="955" t="s">
        <v>951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391</v>
      </c>
      <c r="C118" s="955" t="s">
        <v>952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953</v>
      </c>
      <c r="B119" s="955" t="s">
        <v>836</v>
      </c>
      <c r="C119" s="955" t="s">
        <v>954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830</v>
      </c>
      <c r="C120" s="955" t="s">
        <v>955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956</v>
      </c>
      <c r="B121" s="955" t="s">
        <v>833</v>
      </c>
      <c r="C121" s="955" t="s">
        <v>957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836</v>
      </c>
      <c r="C122" s="955" t="s">
        <v>958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830</v>
      </c>
      <c r="B123" s="880" t="s">
        <v>391</v>
      </c>
      <c r="C123" s="955" t="s">
        <v>959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833</v>
      </c>
      <c r="C124" s="955" t="s">
        <v>960</v>
      </c>
      <c r="D124" s="955">
        <v>45436</v>
      </c>
      <c r="E124" s="880" t="s">
        <v>391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836</v>
      </c>
      <c r="C125" s="955" t="s">
        <v>961</v>
      </c>
      <c r="D125" s="955">
        <v>45444</v>
      </c>
      <c r="E125" s="880" t="s">
        <v>391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830</v>
      </c>
      <c r="C126" s="955" t="s">
        <v>962</v>
      </c>
      <c r="D126" s="955">
        <v>45450</v>
      </c>
      <c r="E126" s="880" t="s">
        <v>391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833</v>
      </c>
      <c r="C127" s="955" t="s">
        <v>963</v>
      </c>
      <c r="D127" s="955">
        <v>45455</v>
      </c>
      <c r="E127" s="880" t="s">
        <v>391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836</v>
      </c>
      <c r="C128" s="955" t="s">
        <v>964</v>
      </c>
      <c r="D128" s="955">
        <v>45462</v>
      </c>
      <c r="E128" s="880" t="s">
        <v>391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830</v>
      </c>
      <c r="C129" s="955" t="s">
        <v>965</v>
      </c>
      <c r="D129" s="955">
        <v>45471</v>
      </c>
      <c r="E129" s="880" t="s">
        <v>391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833</v>
      </c>
      <c r="C130" s="955" t="s">
        <v>966</v>
      </c>
      <c r="D130" s="955">
        <v>45476</v>
      </c>
      <c r="E130" s="880" t="s">
        <v>391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836</v>
      </c>
      <c r="C131" s="955" t="s">
        <v>967</v>
      </c>
      <c r="D131" s="955">
        <v>45483</v>
      </c>
      <c r="E131" s="880" t="s">
        <v>391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830</v>
      </c>
      <c r="C132" s="955" t="s">
        <v>968</v>
      </c>
      <c r="D132" s="955">
        <v>45490</v>
      </c>
      <c r="E132" s="880" t="s">
        <v>391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833</v>
      </c>
      <c r="C133" s="955" t="s">
        <v>969</v>
      </c>
      <c r="D133" s="955">
        <v>45497</v>
      </c>
      <c r="E133" s="880" t="s">
        <v>391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836</v>
      </c>
      <c r="C134" s="955" t="s">
        <v>970</v>
      </c>
      <c r="D134" s="955">
        <v>45504</v>
      </c>
      <c r="E134" s="880" t="s">
        <v>391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830</v>
      </c>
      <c r="C135" s="955" t="s">
        <v>971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833</v>
      </c>
      <c r="C136" s="955" t="s">
        <v>972</v>
      </c>
      <c r="D136" s="955">
        <v>45519</v>
      </c>
      <c r="E136" s="880" t="s">
        <v>391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836</v>
      </c>
      <c r="C137" s="955" t="s">
        <v>973</v>
      </c>
      <c r="D137" s="955">
        <v>45525</v>
      </c>
      <c r="E137" s="880" t="s">
        <v>391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830</v>
      </c>
      <c r="C138" s="955" t="s">
        <v>974</v>
      </c>
      <c r="D138" s="955">
        <v>45534</v>
      </c>
      <c r="E138" s="880" t="s">
        <v>391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833</v>
      </c>
      <c r="C139" s="955" t="s">
        <v>975</v>
      </c>
      <c r="D139" s="955">
        <v>45542</v>
      </c>
      <c r="E139" s="880" t="s">
        <v>391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830</v>
      </c>
      <c r="C140" s="955" t="s">
        <v>976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415</v>
      </c>
      <c r="C141" s="955" t="s">
        <v>977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891</v>
      </c>
      <c r="C142" s="955" t="s">
        <v>978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830</v>
      </c>
      <c r="B143" s="955" t="s">
        <v>897</v>
      </c>
      <c r="C143" s="955" t="s">
        <v>979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833</v>
      </c>
      <c r="C144" s="955" t="s">
        <v>980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891</v>
      </c>
      <c r="C145" s="955" t="s">
        <v>981</v>
      </c>
      <c r="D145" s="955">
        <v>45581</v>
      </c>
      <c r="E145" s="880" t="s">
        <v>391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830</v>
      </c>
      <c r="B146" s="955" t="s">
        <v>897</v>
      </c>
      <c r="C146" s="955" t="s">
        <v>982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833</v>
      </c>
      <c r="C147" s="955" t="s">
        <v>983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415</v>
      </c>
      <c r="C148" s="955" t="s">
        <v>984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985</v>
      </c>
      <c r="B149" s="955" t="s">
        <v>396</v>
      </c>
      <c r="C149" s="955" t="s">
        <v>986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833</v>
      </c>
      <c r="B150" s="955" t="s">
        <v>396</v>
      </c>
      <c r="C150" s="955" t="s">
        <v>987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396</v>
      </c>
      <c r="C151" s="955" t="s">
        <v>988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396</v>
      </c>
      <c r="C152" s="955" t="s">
        <v>989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396</v>
      </c>
      <c r="B153" s="955" t="s">
        <v>396</v>
      </c>
      <c r="C153" s="955" t="s">
        <v>990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396</v>
      </c>
      <c r="B154" s="955" t="s">
        <v>396</v>
      </c>
      <c r="C154" s="955" t="s">
        <v>991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396</v>
      </c>
      <c r="C155" s="955" t="s">
        <v>992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396</v>
      </c>
      <c r="C156" s="955" t="s">
        <v>993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396</v>
      </c>
      <c r="C157" s="955" t="s">
        <v>994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396</v>
      </c>
      <c r="C158" s="955" t="s">
        <v>995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396</v>
      </c>
      <c r="C159" s="955" t="s">
        <v>996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396</v>
      </c>
      <c r="C160" s="955" t="s">
        <v>997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396</v>
      </c>
      <c r="C161" s="955" t="s">
        <v>998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999</v>
      </c>
      <c r="C162" s="955" t="s">
        <v>1000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1001</v>
      </c>
      <c r="C163" s="955" t="s">
        <v>1002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1001</v>
      </c>
      <c r="C164" s="955" t="s">
        <v>1003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830</v>
      </c>
      <c r="C165" s="955" t="s">
        <v>1004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836</v>
      </c>
      <c r="C166" s="955" t="s">
        <v>1005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1001</v>
      </c>
      <c r="C167" s="955" t="s">
        <v>1006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830</v>
      </c>
      <c r="C168" s="955" t="s">
        <v>1007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836</v>
      </c>
      <c r="C169" s="955" t="s">
        <v>1008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1001</v>
      </c>
      <c r="C170" s="955" t="s">
        <v>1009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830</v>
      </c>
      <c r="C171" s="955" t="s">
        <v>1010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836</v>
      </c>
      <c r="C172" s="955" t="s">
        <v>1011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1001</v>
      </c>
      <c r="C173" s="955" t="s">
        <v>1012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203" t="s">
        <v>353</v>
      </c>
      <c r="C175" s="1203"/>
      <c r="D175" s="1203"/>
      <c r="E175" s="1203"/>
      <c r="F175" s="1203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205" t="s">
        <v>120</v>
      </c>
      <c r="C177" s="1206"/>
      <c r="D177" s="1207" t="s">
        <v>355</v>
      </c>
      <c r="E177" s="941" t="s">
        <v>828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357</v>
      </c>
      <c r="C178" s="944" t="s">
        <v>358</v>
      </c>
      <c r="D178" s="1208"/>
      <c r="E178" s="940" t="s">
        <v>223</v>
      </c>
      <c r="F178" s="195"/>
      <c r="G178" s="943" t="s">
        <v>496</v>
      </c>
      <c r="H178" s="943" t="s">
        <v>359</v>
      </c>
      <c r="I178" s="1046" t="s">
        <v>360</v>
      </c>
      <c r="J178" s="145"/>
      <c r="K178" s="145"/>
    </row>
    <row r="179" spans="1:11" s="145" customFormat="1" ht="18" hidden="1" customHeight="1">
      <c r="A179" s="805" t="s">
        <v>842</v>
      </c>
      <c r="B179" s="880" t="s">
        <v>391</v>
      </c>
      <c r="C179" s="955" t="s">
        <v>866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836</v>
      </c>
      <c r="C180" s="955" t="s">
        <v>867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830</v>
      </c>
      <c r="C181" s="955" t="s">
        <v>868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833</v>
      </c>
      <c r="C182" s="955" t="s">
        <v>869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836</v>
      </c>
      <c r="C183" s="955" t="s">
        <v>870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830</v>
      </c>
      <c r="C184" s="955" t="s">
        <v>871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833</v>
      </c>
      <c r="C185" s="955" t="s">
        <v>872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836</v>
      </c>
      <c r="C186" s="955" t="s">
        <v>873</v>
      </c>
      <c r="D186" s="955">
        <v>45431</v>
      </c>
      <c r="E186" s="880" t="s">
        <v>391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830</v>
      </c>
      <c r="C187" s="955" t="s">
        <v>874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833</v>
      </c>
      <c r="C188" s="955" t="s">
        <v>875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836</v>
      </c>
      <c r="C189" s="955" t="s">
        <v>876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830</v>
      </c>
      <c r="C190" s="955" t="s">
        <v>877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833</v>
      </c>
      <c r="C191" s="955" t="s">
        <v>878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836</v>
      </c>
      <c r="C192" s="955" t="s">
        <v>879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830</v>
      </c>
      <c r="C193" s="955" t="s">
        <v>880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833</v>
      </c>
      <c r="C194" s="955" t="s">
        <v>881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836</v>
      </c>
      <c r="C195" s="955" t="s">
        <v>882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830</v>
      </c>
      <c r="C196" s="955" t="s">
        <v>883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833</v>
      </c>
      <c r="C197" s="955" t="s">
        <v>884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836</v>
      </c>
      <c r="C198" s="955" t="s">
        <v>885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830</v>
      </c>
      <c r="C199" s="955" t="s">
        <v>886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833</v>
      </c>
      <c r="C200" s="955" t="s">
        <v>887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888</v>
      </c>
      <c r="B201" s="955" t="s">
        <v>830</v>
      </c>
      <c r="C201" s="955" t="s">
        <v>889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830</v>
      </c>
      <c r="B202" s="1026" t="s">
        <v>415</v>
      </c>
      <c r="C202" s="955" t="s">
        <v>890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891</v>
      </c>
      <c r="C203" s="955" t="s">
        <v>892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893</v>
      </c>
      <c r="B204" s="955" t="s">
        <v>830</v>
      </c>
      <c r="C204" s="955" t="s">
        <v>894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833</v>
      </c>
      <c r="C205" s="955" t="s">
        <v>895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891</v>
      </c>
      <c r="C206" s="955" t="s">
        <v>896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830</v>
      </c>
      <c r="B207" s="955" t="s">
        <v>897</v>
      </c>
      <c r="C207" s="955" t="s">
        <v>898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899</v>
      </c>
      <c r="B208" s="955" t="s">
        <v>833</v>
      </c>
      <c r="C208" s="955" t="s">
        <v>900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891</v>
      </c>
      <c r="C209" s="955" t="s">
        <v>901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830</v>
      </c>
      <c r="B210" s="955" t="s">
        <v>897</v>
      </c>
      <c r="C210" s="955" t="s">
        <v>902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903</v>
      </c>
      <c r="B211" s="955" t="s">
        <v>891</v>
      </c>
      <c r="C211" s="955" t="s">
        <v>904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836</v>
      </c>
      <c r="C212" s="955" t="s">
        <v>905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906</v>
      </c>
      <c r="B213" s="955" t="s">
        <v>891</v>
      </c>
      <c r="C213" s="955" t="s">
        <v>907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833</v>
      </c>
      <c r="B214" s="955" t="s">
        <v>836</v>
      </c>
      <c r="C214" s="955" t="s">
        <v>908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891</v>
      </c>
      <c r="C215" s="955" t="s">
        <v>909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910</v>
      </c>
      <c r="B216" s="955" t="s">
        <v>836</v>
      </c>
      <c r="C216" s="955" t="s">
        <v>911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891</v>
      </c>
      <c r="B217" s="1026" t="s">
        <v>415</v>
      </c>
      <c r="C217" s="955" t="s">
        <v>912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913</v>
      </c>
      <c r="B218" s="955" t="s">
        <v>836</v>
      </c>
      <c r="C218" s="955" t="s">
        <v>914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913</v>
      </c>
      <c r="B219" s="955" t="s">
        <v>830</v>
      </c>
      <c r="C219" s="955" t="s">
        <v>915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836</v>
      </c>
      <c r="C220" s="955" t="s">
        <v>916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830</v>
      </c>
      <c r="C221" s="955" t="s">
        <v>917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836</v>
      </c>
      <c r="C222" s="955" t="s">
        <v>918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830</v>
      </c>
      <c r="C223" s="955" t="s">
        <v>919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396</v>
      </c>
      <c r="B224" s="1026" t="s">
        <v>415</v>
      </c>
      <c r="C224" s="955" t="s">
        <v>920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830</v>
      </c>
      <c r="B225" s="955" t="s">
        <v>836</v>
      </c>
      <c r="C225" s="955" t="s">
        <v>921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830</v>
      </c>
      <c r="C226" s="955" t="s">
        <v>922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415</v>
      </c>
      <c r="C227" s="955" t="s">
        <v>923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924</v>
      </c>
      <c r="B228" s="955" t="s">
        <v>830</v>
      </c>
      <c r="C228" s="955" t="s">
        <v>925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836</v>
      </c>
      <c r="C229" s="955" t="s">
        <v>926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830</v>
      </c>
      <c r="C230" s="955" t="s">
        <v>927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830</v>
      </c>
      <c r="C231" s="955" t="s">
        <v>1013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836</v>
      </c>
      <c r="C232" s="955" t="s">
        <v>1014</v>
      </c>
      <c r="D232" s="880" t="s">
        <v>391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891</v>
      </c>
      <c r="C233" s="955" t="s">
        <v>1015</v>
      </c>
      <c r="D233" s="955">
        <v>45765</v>
      </c>
      <c r="E233" s="758">
        <f t="shared" si="24"/>
        <v>45771</v>
      </c>
      <c r="F233" s="331"/>
      <c r="G233" s="758">
        <f t="shared" ref="G233:H272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830</v>
      </c>
      <c r="C234" s="955" t="s">
        <v>1016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836</v>
      </c>
      <c r="C235" s="955" t="s">
        <v>1017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891</v>
      </c>
      <c r="C236" s="955" t="s">
        <v>1018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830</v>
      </c>
      <c r="C237" s="955" t="s">
        <v>1019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836</v>
      </c>
      <c r="C238" s="955" t="s">
        <v>1020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891</v>
      </c>
      <c r="C239" s="955" t="s">
        <v>1021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830</v>
      </c>
      <c r="C240" s="955" t="s">
        <v>1022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836</v>
      </c>
      <c r="C241" s="955" t="s">
        <v>1023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891</v>
      </c>
      <c r="C242" s="955" t="s">
        <v>1024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830</v>
      </c>
      <c r="C243" s="955" t="s">
        <v>1025</v>
      </c>
      <c r="D243" s="972" t="s">
        <v>391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891</v>
      </c>
      <c r="C244" s="953" t="s">
        <v>1026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830</v>
      </c>
      <c r="C245" s="953" t="s">
        <v>1027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891</v>
      </c>
      <c r="C246" s="953" t="s">
        <v>1028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830</v>
      </c>
      <c r="C247" s="953" t="s">
        <v>1029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891</v>
      </c>
      <c r="C248" s="953" t="s">
        <v>1030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830</v>
      </c>
      <c r="C249" s="953" t="s">
        <v>1031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891</v>
      </c>
      <c r="C250" s="953" t="s">
        <v>1032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830</v>
      </c>
      <c r="C251" s="953" t="s">
        <v>1033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891</v>
      </c>
      <c r="C252" s="955" t="s">
        <v>1034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830</v>
      </c>
      <c r="C253" s="955" t="s">
        <v>1035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891</v>
      </c>
      <c r="C254" s="955" t="s">
        <v>1036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830</v>
      </c>
      <c r="C255" s="955" t="s">
        <v>1037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1038</v>
      </c>
      <c r="B256" s="1126" t="s">
        <v>415</v>
      </c>
      <c r="C256" s="955" t="s">
        <v>1039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9" s="145" customFormat="1" ht="18" hidden="1" customHeight="1">
      <c r="A257" s="805" t="s">
        <v>1040</v>
      </c>
      <c r="B257" s="1003" t="s">
        <v>830</v>
      </c>
      <c r="C257" s="955" t="s">
        <v>1041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9" s="145" customFormat="1" ht="18" hidden="1" customHeight="1">
      <c r="A258" s="805" t="s">
        <v>1042</v>
      </c>
      <c r="B258" s="953" t="s">
        <v>891</v>
      </c>
      <c r="C258" s="955" t="s">
        <v>1043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9" s="145" customFormat="1" ht="18" hidden="1" customHeight="1">
      <c r="A259" s="1035" t="s">
        <v>891</v>
      </c>
      <c r="B259" s="955" t="s">
        <v>836</v>
      </c>
      <c r="C259" s="955" t="s">
        <v>1044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H259:I268" si="33">WEEKNUM(H259)</f>
        <v>42</v>
      </c>
    </row>
    <row r="260" spans="1:9" s="145" customFormat="1" ht="18" hidden="1" customHeight="1">
      <c r="A260" s="207"/>
      <c r="B260" s="1003" t="s">
        <v>830</v>
      </c>
      <c r="C260" s="955" t="s">
        <v>1045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9" s="145" customFormat="1" ht="18" hidden="1" customHeight="1">
      <c r="A261" s="207"/>
      <c r="B261" s="955" t="s">
        <v>891</v>
      </c>
      <c r="C261" s="955" t="s">
        <v>1046</v>
      </c>
      <c r="D261" s="953">
        <v>45957</v>
      </c>
      <c r="E261" s="802">
        <f t="shared" si="34"/>
        <v>45963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9" s="145" customFormat="1" ht="18" hidden="1" customHeight="1">
      <c r="A262" s="207"/>
      <c r="B262" s="955" t="s">
        <v>836</v>
      </c>
      <c r="C262" s="955" t="s">
        <v>1047</v>
      </c>
      <c r="D262" s="953">
        <v>45963</v>
      </c>
      <c r="E262" s="802">
        <f t="shared" si="34"/>
        <v>45969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9" s="145" customFormat="1" ht="18" customHeight="1">
      <c r="A263" s="207"/>
      <c r="B263" s="1003" t="s">
        <v>830</v>
      </c>
      <c r="C263" s="955" t="s">
        <v>1048</v>
      </c>
      <c r="D263" s="953">
        <v>45969</v>
      </c>
      <c r="E263" s="802">
        <f t="shared" ref="E263:E264" si="35">D263+6</f>
        <v>45975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9" s="145" customFormat="1" ht="18" customHeight="1">
      <c r="A264" s="207"/>
      <c r="B264" s="955" t="s">
        <v>891</v>
      </c>
      <c r="C264" s="955" t="s">
        <v>1049</v>
      </c>
      <c r="D264" s="953">
        <v>45978</v>
      </c>
      <c r="E264" s="802">
        <f t="shared" si="35"/>
        <v>45984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9" s="145" customFormat="1" ht="18" customHeight="1">
      <c r="A265" s="207"/>
      <c r="B265" s="955" t="s">
        <v>836</v>
      </c>
      <c r="C265" s="955" t="s">
        <v>1050</v>
      </c>
      <c r="D265" s="953">
        <v>45982</v>
      </c>
      <c r="E265" s="802">
        <f t="shared" ref="E265" si="36">D265+6</f>
        <v>45988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9" s="145" customFormat="1" ht="18" customHeight="1">
      <c r="A266" s="207"/>
      <c r="B266" s="955" t="s">
        <v>1042</v>
      </c>
      <c r="C266" s="955" t="s">
        <v>1051</v>
      </c>
      <c r="D266" s="953">
        <v>45992</v>
      </c>
      <c r="E266" s="802">
        <f t="shared" ref="E266:E267" si="37">D266+6</f>
        <v>45998</v>
      </c>
      <c r="F266" s="193"/>
      <c r="G266" s="802">
        <f t="shared" si="25"/>
        <v>45992</v>
      </c>
      <c r="H266" s="802">
        <f t="shared" si="25"/>
        <v>45993</v>
      </c>
      <c r="I266" s="616">
        <f t="shared" si="33"/>
        <v>49</v>
      </c>
    </row>
    <row r="267" spans="1:9" s="145" customFormat="1" ht="18" customHeight="1">
      <c r="A267" s="207"/>
      <c r="B267" s="955" t="s">
        <v>891</v>
      </c>
      <c r="C267" s="955" t="s">
        <v>1052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9" s="145" customFormat="1" ht="18" customHeight="1">
      <c r="A268" s="207"/>
      <c r="B268" s="955" t="s">
        <v>836</v>
      </c>
      <c r="C268" s="955" t="s">
        <v>1053</v>
      </c>
      <c r="D268" s="953">
        <v>46006</v>
      </c>
      <c r="E268" s="802">
        <f t="shared" ref="E268" si="38">D268+6</f>
        <v>46012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9" s="145" customFormat="1" ht="18" customHeight="1">
      <c r="A269" s="207"/>
      <c r="B269" s="955" t="s">
        <v>1042</v>
      </c>
      <c r="C269" s="955" t="s">
        <v>1054</v>
      </c>
      <c r="D269" s="953">
        <v>46013</v>
      </c>
      <c r="E269" s="802">
        <f t="shared" ref="E269" si="39">D269+6</f>
        <v>46019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9" s="145" customFormat="1" ht="18" customHeight="1">
      <c r="A270" s="207"/>
      <c r="B270" s="955" t="s">
        <v>1055</v>
      </c>
      <c r="C270" s="955" t="s">
        <v>1056</v>
      </c>
      <c r="D270" s="953">
        <v>46020</v>
      </c>
      <c r="E270" s="802">
        <f t="shared" ref="E270" si="41">D270+6</f>
        <v>46026</v>
      </c>
      <c r="F270" s="193"/>
      <c r="G270" s="802">
        <f t="shared" si="25"/>
        <v>46020</v>
      </c>
      <c r="H270" s="802">
        <f t="shared" si="25"/>
        <v>46021</v>
      </c>
      <c r="I270" s="616">
        <f t="shared" ref="I270" si="42">WEEKNUM(H270)</f>
        <v>53</v>
      </c>
    </row>
    <row r="271" spans="1:9" s="145" customFormat="1" ht="18" customHeight="1">
      <c r="A271" s="207"/>
      <c r="B271" s="955" t="s">
        <v>1057</v>
      </c>
      <c r="C271" s="955" t="s">
        <v>1058</v>
      </c>
      <c r="D271" s="953">
        <v>46027</v>
      </c>
      <c r="E271" s="802">
        <f t="shared" ref="E271" si="43">D271+6</f>
        <v>46033</v>
      </c>
      <c r="F271" s="193"/>
      <c r="G271" s="802">
        <f t="shared" si="25"/>
        <v>46027</v>
      </c>
      <c r="H271" s="802">
        <f t="shared" si="25"/>
        <v>46028</v>
      </c>
      <c r="I271" s="616">
        <f>WEEKNUM(H271)</f>
        <v>2</v>
      </c>
    </row>
    <row r="272" spans="1:9" s="145" customFormat="1" ht="18" customHeight="1">
      <c r="A272" s="207"/>
      <c r="B272" s="955" t="s">
        <v>1042</v>
      </c>
      <c r="C272" s="955" t="s">
        <v>1059</v>
      </c>
      <c r="D272" s="953">
        <v>46034</v>
      </c>
      <c r="E272" s="802">
        <f t="shared" ref="E272" si="44">D272+6</f>
        <v>46040</v>
      </c>
      <c r="F272" s="193"/>
      <c r="G272" s="802">
        <f t="shared" si="25"/>
        <v>46034</v>
      </c>
      <c r="H272" s="802">
        <f t="shared" si="25"/>
        <v>46035</v>
      </c>
      <c r="I272" s="616">
        <f>WEEKNUM(H272)</f>
        <v>3</v>
      </c>
    </row>
    <row r="273" spans="1:13" s="18" customFormat="1" ht="18" customHeight="1">
      <c r="A273" s="861"/>
      <c r="B273" s="195" t="s">
        <v>929</v>
      </c>
      <c r="C273" s="11"/>
      <c r="D273" s="11"/>
      <c r="E273" s="11"/>
      <c r="F273" s="11"/>
      <c r="G273" s="11"/>
      <c r="H273" s="11"/>
      <c r="I273" s="11"/>
      <c r="J273" s="11"/>
    </row>
    <row r="274" spans="1:13" s="18" customFormat="1" ht="18" customHeight="1">
      <c r="A274" s="861"/>
      <c r="B274" s="147" t="s">
        <v>553</v>
      </c>
      <c r="C274" s="11"/>
      <c r="D274" s="11"/>
      <c r="E274" s="11"/>
      <c r="F274" s="11"/>
      <c r="G274" s="11"/>
      <c r="H274" s="11"/>
      <c r="I274" s="11"/>
      <c r="J274" s="11"/>
    </row>
    <row r="275" spans="1:13" s="18" customFormat="1" ht="18" customHeight="1">
      <c r="A275" s="861"/>
      <c r="B275" s="147"/>
      <c r="C275" s="11"/>
      <c r="D275" s="11"/>
      <c r="E275" s="11"/>
      <c r="F275" s="11"/>
      <c r="G275" s="11"/>
      <c r="H275" s="11"/>
      <c r="I275" s="11"/>
      <c r="J275" s="11"/>
    </row>
    <row r="276" spans="1:13" ht="18" customHeight="1">
      <c r="B276" s="413"/>
      <c r="C276" s="331"/>
      <c r="D276" s="198"/>
      <c r="E276" s="199"/>
      <c r="F276" s="413"/>
      <c r="G276" s="331"/>
      <c r="H276" s="198"/>
    </row>
    <row r="277" spans="1:13" s="149" customFormat="1" ht="20.100000000000001" customHeight="1">
      <c r="A277" s="1033"/>
      <c r="B277" s="1203" t="s">
        <v>1060</v>
      </c>
      <c r="C277" s="1203"/>
      <c r="D277" s="1203"/>
      <c r="E277" s="1203"/>
      <c r="F277" s="1037"/>
      <c r="G277" s="1037"/>
      <c r="H277" s="145"/>
      <c r="I277" s="145"/>
      <c r="J277" s="145"/>
      <c r="K277" s="145"/>
      <c r="L277" s="145"/>
      <c r="M277" s="145"/>
    </row>
    <row r="278" spans="1:13" s="149" customFormat="1" ht="20.100000000000001" customHeight="1">
      <c r="A278" s="1033"/>
      <c r="B278" s="1034"/>
      <c r="C278" s="1034"/>
      <c r="D278" s="1034"/>
      <c r="E278" s="1034"/>
      <c r="F278" s="1034"/>
      <c r="G278" s="1034"/>
      <c r="H278" s="145"/>
      <c r="I278" s="145"/>
      <c r="J278" s="145"/>
      <c r="K278" s="145"/>
      <c r="L278" s="145"/>
      <c r="M278" s="145"/>
    </row>
    <row r="279" spans="1:13" s="147" customFormat="1" ht="30" customHeight="1">
      <c r="A279" s="805"/>
      <c r="B279" s="1205" t="s">
        <v>120</v>
      </c>
      <c r="C279" s="1206"/>
      <c r="D279" s="1207" t="s">
        <v>355</v>
      </c>
      <c r="E279" s="941" t="s">
        <v>164</v>
      </c>
      <c r="F279" s="195"/>
      <c r="G279" s="881"/>
      <c r="J279" s="145"/>
      <c r="K279" s="145"/>
    </row>
    <row r="280" spans="1:13" s="147" customFormat="1" ht="18" customHeight="1">
      <c r="A280" s="805"/>
      <c r="B280" s="944" t="s">
        <v>357</v>
      </c>
      <c r="C280" s="944" t="s">
        <v>358</v>
      </c>
      <c r="D280" s="1208"/>
      <c r="E280" s="940" t="s">
        <v>145</v>
      </c>
      <c r="F280" s="195"/>
      <c r="G280" s="943" t="s">
        <v>496</v>
      </c>
      <c r="H280" s="943" t="s">
        <v>359</v>
      </c>
      <c r="I280" s="1046" t="s">
        <v>360</v>
      </c>
      <c r="J280" s="145"/>
      <c r="K280" s="145"/>
    </row>
    <row r="281" spans="1:13" s="145" customFormat="1" ht="18" hidden="1" customHeight="1">
      <c r="A281" s="805" t="s">
        <v>913</v>
      </c>
      <c r="B281" s="955" t="s">
        <v>830</v>
      </c>
      <c r="C281" s="955" t="s">
        <v>915</v>
      </c>
      <c r="D281" s="955">
        <v>45295</v>
      </c>
      <c r="E281" s="758">
        <f t="shared" ref="E281:E285" si="45">D281+5</f>
        <v>45300</v>
      </c>
      <c r="F281" s="331"/>
      <c r="G281" s="758" t="e">
        <f>#REF!+7</f>
        <v>#REF!</v>
      </c>
      <c r="H281" s="758" t="e">
        <f>#REF!+7</f>
        <v>#REF!</v>
      </c>
    </row>
    <row r="282" spans="1:13" s="145" customFormat="1" ht="18" hidden="1" customHeight="1">
      <c r="A282" s="805" t="s">
        <v>120</v>
      </c>
      <c r="B282" s="955" t="s">
        <v>836</v>
      </c>
      <c r="C282" s="955" t="s">
        <v>916</v>
      </c>
      <c r="D282" s="955">
        <v>45669</v>
      </c>
      <c r="E282" s="758">
        <f t="shared" si="45"/>
        <v>45674</v>
      </c>
      <c r="F282" s="331"/>
      <c r="G282" s="758" t="e">
        <f t="shared" ref="G282:H287" si="46">G281+7</f>
        <v>#REF!</v>
      </c>
      <c r="H282" s="758" t="e">
        <f t="shared" si="46"/>
        <v>#REF!</v>
      </c>
    </row>
    <row r="283" spans="1:13" s="145" customFormat="1" ht="18" hidden="1" customHeight="1">
      <c r="A283" s="805"/>
      <c r="B283" s="955" t="s">
        <v>830</v>
      </c>
      <c r="C283" s="955" t="s">
        <v>917</v>
      </c>
      <c r="D283" s="955">
        <v>45307</v>
      </c>
      <c r="E283" s="758">
        <f t="shared" si="45"/>
        <v>45312</v>
      </c>
      <c r="F283" s="331"/>
      <c r="G283" s="758" t="e">
        <f t="shared" si="46"/>
        <v>#REF!</v>
      </c>
      <c r="H283" s="758" t="e">
        <f t="shared" si="46"/>
        <v>#REF!</v>
      </c>
    </row>
    <row r="284" spans="1:13" s="145" customFormat="1" ht="18" hidden="1" customHeight="1">
      <c r="A284" s="805"/>
      <c r="B284" s="955" t="s">
        <v>836</v>
      </c>
      <c r="C284" s="955" t="s">
        <v>918</v>
      </c>
      <c r="D284" s="955">
        <v>45687</v>
      </c>
      <c r="E284" s="758">
        <f t="shared" si="45"/>
        <v>45692</v>
      </c>
      <c r="F284" s="331"/>
      <c r="G284" s="758" t="e">
        <f t="shared" si="46"/>
        <v>#REF!</v>
      </c>
      <c r="H284" s="758" t="e">
        <f t="shared" si="46"/>
        <v>#REF!</v>
      </c>
    </row>
    <row r="285" spans="1:13" s="145" customFormat="1" ht="18" hidden="1" customHeight="1">
      <c r="A285" s="805"/>
      <c r="B285" s="955" t="s">
        <v>830</v>
      </c>
      <c r="C285" s="955" t="s">
        <v>919</v>
      </c>
      <c r="D285" s="955">
        <v>45688</v>
      </c>
      <c r="E285" s="758">
        <f t="shared" si="45"/>
        <v>45693</v>
      </c>
      <c r="F285" s="331"/>
      <c r="G285" s="758" t="e">
        <f t="shared" si="46"/>
        <v>#REF!</v>
      </c>
      <c r="H285" s="758" t="e">
        <f t="shared" si="46"/>
        <v>#REF!</v>
      </c>
    </row>
    <row r="286" spans="1:13" s="145" customFormat="1" ht="18" hidden="1" customHeight="1">
      <c r="A286" s="805" t="s">
        <v>396</v>
      </c>
      <c r="B286" s="1026" t="s">
        <v>415</v>
      </c>
      <c r="C286" s="955" t="s">
        <v>920</v>
      </c>
      <c r="D286" s="800"/>
      <c r="E286" s="800"/>
      <c r="F286" s="331"/>
      <c r="G286" s="758" t="e">
        <f t="shared" si="46"/>
        <v>#REF!</v>
      </c>
      <c r="H286" s="758" t="e">
        <f t="shared" si="46"/>
        <v>#REF!</v>
      </c>
    </row>
    <row r="287" spans="1:13" s="145" customFormat="1" ht="18" hidden="1" customHeight="1">
      <c r="A287" s="805" t="s">
        <v>830</v>
      </c>
      <c r="B287" s="955" t="s">
        <v>836</v>
      </c>
      <c r="C287" s="955" t="s">
        <v>921</v>
      </c>
      <c r="D287" s="955">
        <v>45704</v>
      </c>
      <c r="E287" s="758">
        <f>D287+7</f>
        <v>45711</v>
      </c>
      <c r="F287" s="331"/>
      <c r="G287" s="758" t="e">
        <f t="shared" si="46"/>
        <v>#REF!</v>
      </c>
      <c r="H287" s="758" t="e">
        <f t="shared" si="46"/>
        <v>#REF!</v>
      </c>
    </row>
    <row r="288" spans="1:13" s="145" customFormat="1" ht="18" hidden="1" customHeight="1">
      <c r="A288" s="805"/>
      <c r="B288" s="955" t="s">
        <v>830</v>
      </c>
      <c r="C288" s="955" t="s">
        <v>922</v>
      </c>
      <c r="D288" s="955">
        <v>45707</v>
      </c>
      <c r="E288" s="758">
        <f>D288+6</f>
        <v>45713</v>
      </c>
      <c r="F288" s="331"/>
      <c r="G288" s="758" t="e">
        <f t="shared" ref="G288:H292" si="47">G287+7</f>
        <v>#REF!</v>
      </c>
      <c r="H288" s="758" t="e">
        <f t="shared" si="47"/>
        <v>#REF!</v>
      </c>
    </row>
    <row r="289" spans="1:8" s="145" customFormat="1" ht="18" hidden="1" customHeight="1">
      <c r="A289" s="805"/>
      <c r="B289" s="1026" t="s">
        <v>415</v>
      </c>
      <c r="C289" s="955" t="s">
        <v>923</v>
      </c>
      <c r="D289" s="800"/>
      <c r="E289" s="800"/>
      <c r="F289" s="331"/>
      <c r="G289" s="758" t="e">
        <f t="shared" si="47"/>
        <v>#REF!</v>
      </c>
      <c r="H289" s="758" t="e">
        <f t="shared" si="47"/>
        <v>#REF!</v>
      </c>
    </row>
    <row r="290" spans="1:8" s="145" customFormat="1" ht="18" hidden="1" customHeight="1">
      <c r="A290" s="805" t="s">
        <v>924</v>
      </c>
      <c r="B290" s="955" t="s">
        <v>830</v>
      </c>
      <c r="C290" s="955" t="s">
        <v>925</v>
      </c>
      <c r="D290" s="955">
        <v>45720</v>
      </c>
      <c r="E290" s="758">
        <f t="shared" ref="E290:E292" si="48">D290+6</f>
        <v>45726</v>
      </c>
      <c r="F290" s="331"/>
      <c r="G290" s="758" t="e">
        <f t="shared" si="47"/>
        <v>#REF!</v>
      </c>
      <c r="H290" s="758" t="e">
        <f t="shared" si="47"/>
        <v>#REF!</v>
      </c>
    </row>
    <row r="291" spans="1:8" s="145" customFormat="1" ht="18" hidden="1" customHeight="1">
      <c r="A291" s="805"/>
      <c r="B291" s="955" t="s">
        <v>836</v>
      </c>
      <c r="C291" s="955" t="s">
        <v>926</v>
      </c>
      <c r="D291" s="955">
        <v>45736</v>
      </c>
      <c r="E291" s="758">
        <f t="shared" si="48"/>
        <v>45742</v>
      </c>
      <c r="F291" s="331"/>
      <c r="G291" s="758" t="e">
        <f t="shared" si="47"/>
        <v>#REF!</v>
      </c>
      <c r="H291" s="758" t="e">
        <f t="shared" si="47"/>
        <v>#REF!</v>
      </c>
    </row>
    <row r="292" spans="1:8" s="145" customFormat="1" ht="18" hidden="1" customHeight="1">
      <c r="A292" s="805"/>
      <c r="B292" s="955" t="s">
        <v>830</v>
      </c>
      <c r="C292" s="955" t="s">
        <v>927</v>
      </c>
      <c r="D292" s="955">
        <v>45735</v>
      </c>
      <c r="E292" s="758">
        <f t="shared" si="48"/>
        <v>45741</v>
      </c>
      <c r="F292" s="331"/>
      <c r="G292" s="758" t="e">
        <f t="shared" si="47"/>
        <v>#REF!</v>
      </c>
      <c r="H292" s="758" t="e">
        <f t="shared" si="47"/>
        <v>#REF!</v>
      </c>
    </row>
    <row r="293" spans="1:8" s="145" customFormat="1" ht="18" hidden="1" customHeight="1">
      <c r="A293" s="805"/>
      <c r="B293" s="955" t="s">
        <v>891</v>
      </c>
      <c r="C293" s="955" t="s">
        <v>1009</v>
      </c>
      <c r="D293" s="955">
        <v>45756</v>
      </c>
      <c r="E293" s="758">
        <f>D293+4</f>
        <v>45760</v>
      </c>
      <c r="F293" s="331"/>
      <c r="G293" s="758">
        <v>45756</v>
      </c>
      <c r="H293" s="758">
        <v>45756</v>
      </c>
    </row>
    <row r="294" spans="1:8" s="145" customFormat="1" ht="18" hidden="1" customHeight="1">
      <c r="A294" s="805"/>
      <c r="B294" s="955" t="s">
        <v>830</v>
      </c>
      <c r="C294" s="955" t="s">
        <v>1010</v>
      </c>
      <c r="D294" s="955">
        <v>45764</v>
      </c>
      <c r="E294" s="758">
        <f t="shared" ref="E294:E300" si="49">D294+4</f>
        <v>45768</v>
      </c>
      <c r="F294" s="331"/>
      <c r="G294" s="758">
        <f>G293+7</f>
        <v>45763</v>
      </c>
      <c r="H294" s="758">
        <f>H293+7</f>
        <v>45763</v>
      </c>
    </row>
    <row r="295" spans="1:8" s="145" customFormat="1" ht="18" hidden="1" customHeight="1">
      <c r="A295" s="805"/>
      <c r="B295" s="955" t="s">
        <v>836</v>
      </c>
      <c r="C295" s="955" t="s">
        <v>1011</v>
      </c>
      <c r="D295" s="955">
        <v>45769</v>
      </c>
      <c r="E295" s="758">
        <f t="shared" si="49"/>
        <v>45773</v>
      </c>
      <c r="F295" s="331"/>
      <c r="G295" s="758">
        <f t="shared" ref="G295:H335" si="50">G294+7</f>
        <v>45770</v>
      </c>
      <c r="H295" s="758">
        <f t="shared" si="50"/>
        <v>45770</v>
      </c>
    </row>
    <row r="296" spans="1:8" s="145" customFormat="1" ht="18" hidden="1" customHeight="1">
      <c r="A296" s="805"/>
      <c r="B296" s="955" t="s">
        <v>891</v>
      </c>
      <c r="C296" s="955" t="s">
        <v>1012</v>
      </c>
      <c r="D296" s="955">
        <v>45778</v>
      </c>
      <c r="E296" s="758">
        <f t="shared" si="49"/>
        <v>45782</v>
      </c>
      <c r="F296" s="331"/>
      <c r="G296" s="758">
        <f t="shared" si="50"/>
        <v>45777</v>
      </c>
      <c r="H296" s="758">
        <f t="shared" si="50"/>
        <v>45777</v>
      </c>
    </row>
    <row r="297" spans="1:8" s="145" customFormat="1" ht="18" hidden="1" customHeight="1">
      <c r="A297" s="805"/>
      <c r="B297" s="955" t="s">
        <v>830</v>
      </c>
      <c r="C297" s="955" t="s">
        <v>1061</v>
      </c>
      <c r="D297" s="955">
        <v>45784</v>
      </c>
      <c r="E297" s="758">
        <f t="shared" si="49"/>
        <v>45788</v>
      </c>
      <c r="F297" s="331"/>
      <c r="G297" s="758">
        <f t="shared" si="50"/>
        <v>45784</v>
      </c>
      <c r="H297" s="758">
        <f t="shared" si="50"/>
        <v>45784</v>
      </c>
    </row>
    <row r="298" spans="1:8" s="145" customFormat="1" ht="18" hidden="1" customHeight="1">
      <c r="A298" s="805"/>
      <c r="B298" s="955" t="s">
        <v>836</v>
      </c>
      <c r="C298" s="955" t="s">
        <v>1062</v>
      </c>
      <c r="D298" s="955">
        <v>45794</v>
      </c>
      <c r="E298" s="758">
        <f t="shared" si="49"/>
        <v>45798</v>
      </c>
      <c r="F298" s="331"/>
      <c r="G298" s="758">
        <f t="shared" si="50"/>
        <v>45791</v>
      </c>
      <c r="H298" s="758">
        <f t="shared" si="50"/>
        <v>45791</v>
      </c>
    </row>
    <row r="299" spans="1:8" s="145" customFormat="1" ht="18" hidden="1" customHeight="1">
      <c r="A299" s="805"/>
      <c r="B299" s="955" t="s">
        <v>891</v>
      </c>
      <c r="C299" s="955" t="s">
        <v>1063</v>
      </c>
      <c r="D299" s="955">
        <v>45800</v>
      </c>
      <c r="E299" s="758">
        <f t="shared" si="49"/>
        <v>45804</v>
      </c>
      <c r="F299" s="331"/>
      <c r="G299" s="758">
        <f t="shared" si="50"/>
        <v>45798</v>
      </c>
      <c r="H299" s="758">
        <f t="shared" si="50"/>
        <v>45798</v>
      </c>
    </row>
    <row r="300" spans="1:8" s="145" customFormat="1" ht="18" hidden="1" customHeight="1">
      <c r="A300" s="805"/>
      <c r="B300" s="955" t="s">
        <v>830</v>
      </c>
      <c r="C300" s="955" t="s">
        <v>1064</v>
      </c>
      <c r="D300" s="955">
        <v>45810</v>
      </c>
      <c r="E300" s="758">
        <f t="shared" si="49"/>
        <v>45814</v>
      </c>
      <c r="F300" s="331"/>
      <c r="G300" s="758">
        <f t="shared" ref="G300:H300" si="51">G299+7</f>
        <v>45805</v>
      </c>
      <c r="H300" s="758">
        <f t="shared" si="51"/>
        <v>45805</v>
      </c>
    </row>
    <row r="301" spans="1:8" s="145" customFormat="1" ht="18" hidden="1" customHeight="1">
      <c r="A301" s="805"/>
      <c r="B301" s="955" t="s">
        <v>836</v>
      </c>
      <c r="C301" s="955" t="s">
        <v>1065</v>
      </c>
      <c r="D301" s="955">
        <v>45818</v>
      </c>
      <c r="E301" s="972" t="s">
        <v>391</v>
      </c>
      <c r="F301" s="331"/>
      <c r="G301" s="758">
        <f t="shared" si="50"/>
        <v>45812</v>
      </c>
      <c r="H301" s="758">
        <f t="shared" si="50"/>
        <v>45812</v>
      </c>
    </row>
    <row r="302" spans="1:8" s="145" customFormat="1" ht="18" hidden="1" customHeight="1">
      <c r="A302" s="805"/>
      <c r="B302" s="955" t="s">
        <v>891</v>
      </c>
      <c r="C302" s="955" t="s">
        <v>1066</v>
      </c>
      <c r="D302" s="955">
        <v>45820</v>
      </c>
      <c r="E302" s="758">
        <f t="shared" ref="E302" si="52">D302+4</f>
        <v>45824</v>
      </c>
      <c r="F302" s="331"/>
      <c r="G302" s="758">
        <f t="shared" si="50"/>
        <v>45819</v>
      </c>
      <c r="H302" s="758">
        <f t="shared" si="50"/>
        <v>45819</v>
      </c>
    </row>
    <row r="303" spans="1:8" s="145" customFormat="1" ht="18" hidden="1" customHeight="1">
      <c r="A303" s="805"/>
      <c r="B303" s="955" t="s">
        <v>830</v>
      </c>
      <c r="C303" s="955" t="s">
        <v>1067</v>
      </c>
      <c r="D303" s="955">
        <v>45831</v>
      </c>
      <c r="E303" s="972" t="s">
        <v>391</v>
      </c>
      <c r="F303" s="331"/>
      <c r="G303" s="758">
        <f t="shared" si="50"/>
        <v>45826</v>
      </c>
      <c r="H303" s="758">
        <f t="shared" si="50"/>
        <v>45826</v>
      </c>
    </row>
    <row r="304" spans="1:8" s="145" customFormat="1" ht="18" hidden="1" customHeight="1">
      <c r="A304" s="805"/>
      <c r="B304" s="955" t="s">
        <v>836</v>
      </c>
      <c r="C304" s="955" t="s">
        <v>1068</v>
      </c>
      <c r="D304" s="955">
        <v>45832</v>
      </c>
      <c r="E304" s="972" t="s">
        <v>391</v>
      </c>
      <c r="F304" s="331"/>
      <c r="G304" s="758">
        <f t="shared" si="50"/>
        <v>45833</v>
      </c>
      <c r="H304" s="758">
        <f t="shared" si="50"/>
        <v>45833</v>
      </c>
    </row>
    <row r="305" spans="1:9" s="145" customFormat="1" ht="18" hidden="1" customHeight="1">
      <c r="A305" s="805"/>
      <c r="B305" s="955" t="s">
        <v>891</v>
      </c>
      <c r="C305" s="955" t="s">
        <v>1069</v>
      </c>
      <c r="D305" s="955">
        <v>45839</v>
      </c>
      <c r="E305" s="972" t="s">
        <v>391</v>
      </c>
      <c r="F305" s="331"/>
      <c r="G305" s="758">
        <f t="shared" si="50"/>
        <v>45840</v>
      </c>
      <c r="H305" s="758">
        <f t="shared" si="50"/>
        <v>45840</v>
      </c>
    </row>
    <row r="306" spans="1:9" s="145" customFormat="1" ht="18" hidden="1" customHeight="1">
      <c r="A306" s="805"/>
      <c r="B306" s="955" t="s">
        <v>830</v>
      </c>
      <c r="C306" s="955" t="s">
        <v>1070</v>
      </c>
      <c r="D306" s="955">
        <v>45846</v>
      </c>
      <c r="E306" s="972" t="s">
        <v>391</v>
      </c>
      <c r="F306" s="331"/>
      <c r="G306" s="758">
        <f t="shared" si="50"/>
        <v>45847</v>
      </c>
      <c r="H306" s="758">
        <f t="shared" si="50"/>
        <v>45847</v>
      </c>
    </row>
    <row r="307" spans="1:9" s="145" customFormat="1" ht="18" hidden="1" customHeight="1">
      <c r="A307" s="805"/>
      <c r="B307" s="955" t="s">
        <v>891</v>
      </c>
      <c r="C307" s="955" t="s">
        <v>1071</v>
      </c>
      <c r="D307" s="955">
        <v>45853</v>
      </c>
      <c r="E307" s="972" t="s">
        <v>391</v>
      </c>
      <c r="F307" s="331"/>
      <c r="G307" s="758">
        <f t="shared" si="50"/>
        <v>45854</v>
      </c>
      <c r="H307" s="758">
        <f t="shared" si="50"/>
        <v>45854</v>
      </c>
    </row>
    <row r="308" spans="1:9" s="145" customFormat="1" ht="18" hidden="1" customHeight="1">
      <c r="A308" s="805"/>
      <c r="B308" s="955" t="s">
        <v>830</v>
      </c>
      <c r="C308" s="955" t="s">
        <v>1072</v>
      </c>
      <c r="D308" s="955">
        <v>45860</v>
      </c>
      <c r="E308" s="972" t="s">
        <v>391</v>
      </c>
      <c r="F308" s="331"/>
      <c r="G308" s="758">
        <f t="shared" si="50"/>
        <v>45861</v>
      </c>
      <c r="H308" s="758">
        <f t="shared" si="50"/>
        <v>45861</v>
      </c>
    </row>
    <row r="309" spans="1:9" s="145" customFormat="1" ht="18" hidden="1" customHeight="1">
      <c r="A309" s="805"/>
      <c r="B309" s="955" t="s">
        <v>891</v>
      </c>
      <c r="C309" s="955" t="s">
        <v>1073</v>
      </c>
      <c r="D309" s="955">
        <v>45867</v>
      </c>
      <c r="E309" s="972" t="s">
        <v>391</v>
      </c>
      <c r="F309" s="331"/>
      <c r="G309" s="758">
        <f t="shared" si="50"/>
        <v>45868</v>
      </c>
      <c r="H309" s="758">
        <f t="shared" si="50"/>
        <v>45868</v>
      </c>
    </row>
    <row r="310" spans="1:9" s="145" customFormat="1" ht="18" hidden="1" customHeight="1">
      <c r="A310" s="805"/>
      <c r="B310" s="955" t="s">
        <v>830</v>
      </c>
      <c r="C310" s="955" t="s">
        <v>1074</v>
      </c>
      <c r="D310" s="955">
        <v>45874</v>
      </c>
      <c r="E310" s="972" t="s">
        <v>391</v>
      </c>
      <c r="F310" s="331"/>
      <c r="G310" s="758">
        <f t="shared" si="50"/>
        <v>45875</v>
      </c>
      <c r="H310" s="758">
        <f t="shared" si="50"/>
        <v>45875</v>
      </c>
    </row>
    <row r="311" spans="1:9" s="145" customFormat="1" ht="18" hidden="1" customHeight="1">
      <c r="A311" s="805"/>
      <c r="B311" s="955" t="s">
        <v>891</v>
      </c>
      <c r="C311" s="955" t="s">
        <v>1075</v>
      </c>
      <c r="D311" s="955">
        <v>45881</v>
      </c>
      <c r="E311" s="972" t="s">
        <v>391</v>
      </c>
      <c r="F311" s="331"/>
      <c r="G311" s="758">
        <f t="shared" si="50"/>
        <v>45882</v>
      </c>
      <c r="H311" s="758">
        <f t="shared" si="50"/>
        <v>45882</v>
      </c>
    </row>
    <row r="312" spans="1:9" s="145" customFormat="1" ht="18" hidden="1" customHeight="1">
      <c r="A312" s="805"/>
      <c r="B312" s="955" t="s">
        <v>830</v>
      </c>
      <c r="C312" s="955" t="s">
        <v>1076</v>
      </c>
      <c r="D312" s="955">
        <v>45888</v>
      </c>
      <c r="E312" s="758">
        <f t="shared" ref="E312:E313" si="53">D312+4</f>
        <v>45892</v>
      </c>
      <c r="F312" s="331"/>
      <c r="G312" s="758">
        <f t="shared" si="50"/>
        <v>45889</v>
      </c>
      <c r="H312" s="758">
        <f t="shared" si="50"/>
        <v>45889</v>
      </c>
    </row>
    <row r="313" spans="1:9" s="145" customFormat="1" ht="18" hidden="1" customHeight="1">
      <c r="A313" s="805"/>
      <c r="B313" s="955" t="s">
        <v>891</v>
      </c>
      <c r="C313" s="955" t="s">
        <v>1077</v>
      </c>
      <c r="D313" s="955">
        <v>45895</v>
      </c>
      <c r="E313" s="758">
        <f t="shared" si="53"/>
        <v>45899</v>
      </c>
      <c r="F313" s="331"/>
      <c r="G313" s="758">
        <f t="shared" si="50"/>
        <v>45896</v>
      </c>
      <c r="H313" s="758">
        <f t="shared" si="50"/>
        <v>45896</v>
      </c>
    </row>
    <row r="314" spans="1:9" s="145" customFormat="1" ht="18" hidden="1" customHeight="1">
      <c r="A314" s="805"/>
      <c r="B314" s="1026" t="s">
        <v>730</v>
      </c>
      <c r="C314" s="955" t="s">
        <v>1078</v>
      </c>
      <c r="D314" s="955">
        <v>45902</v>
      </c>
      <c r="E314" s="758">
        <f t="shared" ref="E314:E316" si="54">D314+4</f>
        <v>45906</v>
      </c>
      <c r="F314" s="331"/>
      <c r="G314" s="758">
        <f t="shared" si="50"/>
        <v>45903</v>
      </c>
      <c r="H314" s="758">
        <f t="shared" si="50"/>
        <v>45903</v>
      </c>
    </row>
    <row r="315" spans="1:9" s="145" customFormat="1" ht="18" hidden="1" customHeight="1">
      <c r="A315" s="805"/>
      <c r="B315" s="955" t="s">
        <v>830</v>
      </c>
      <c r="C315" s="955" t="s">
        <v>1079</v>
      </c>
      <c r="D315" s="955">
        <v>45909</v>
      </c>
      <c r="E315" s="758">
        <f t="shared" si="54"/>
        <v>45913</v>
      </c>
      <c r="F315" s="331"/>
      <c r="G315" s="758">
        <f t="shared" si="50"/>
        <v>45910</v>
      </c>
      <c r="H315" s="758">
        <f t="shared" si="50"/>
        <v>45910</v>
      </c>
    </row>
    <row r="316" spans="1:9" s="145" customFormat="1" ht="18" hidden="1" customHeight="1">
      <c r="A316" s="805"/>
      <c r="B316" s="955" t="s">
        <v>891</v>
      </c>
      <c r="C316" s="955" t="s">
        <v>1080</v>
      </c>
      <c r="D316" s="955">
        <v>45916</v>
      </c>
      <c r="E316" s="758">
        <f t="shared" si="54"/>
        <v>45920</v>
      </c>
      <c r="F316" s="331"/>
      <c r="G316" s="758">
        <f t="shared" si="50"/>
        <v>45917</v>
      </c>
      <c r="H316" s="758">
        <f t="shared" si="50"/>
        <v>45917</v>
      </c>
    </row>
    <row r="317" spans="1:9" s="145" customFormat="1" ht="18" hidden="1" customHeight="1">
      <c r="A317" s="805"/>
      <c r="B317" s="955" t="s">
        <v>891</v>
      </c>
      <c r="C317" s="955" t="s">
        <v>1081</v>
      </c>
      <c r="D317" s="955">
        <v>45925</v>
      </c>
      <c r="E317" s="758">
        <f t="shared" ref="E317" si="55">D317+4</f>
        <v>45929</v>
      </c>
      <c r="F317" s="331"/>
      <c r="G317" s="758">
        <f t="shared" si="50"/>
        <v>45924</v>
      </c>
      <c r="H317" s="758">
        <f t="shared" si="50"/>
        <v>45924</v>
      </c>
    </row>
    <row r="318" spans="1:9" s="145" customFormat="1" ht="18" hidden="1" customHeight="1">
      <c r="A318" s="805"/>
      <c r="B318" s="955" t="s">
        <v>830</v>
      </c>
      <c r="C318" s="955" t="s">
        <v>1082</v>
      </c>
      <c r="D318" s="955">
        <v>45930</v>
      </c>
      <c r="E318" s="758">
        <f t="shared" ref="E318" si="56">D318+4</f>
        <v>45934</v>
      </c>
      <c r="F318" s="331"/>
      <c r="G318" s="758">
        <f t="shared" si="50"/>
        <v>45931</v>
      </c>
      <c r="H318" s="758">
        <f t="shared" si="50"/>
        <v>45931</v>
      </c>
    </row>
    <row r="319" spans="1:9" s="145" customFormat="1" ht="18" hidden="1" customHeight="1">
      <c r="A319" s="805" t="s">
        <v>1057</v>
      </c>
      <c r="B319" s="1126" t="s">
        <v>415</v>
      </c>
      <c r="C319" s="955" t="s">
        <v>1083</v>
      </c>
      <c r="D319" s="800">
        <v>45934</v>
      </c>
      <c r="E319" s="800">
        <f t="shared" ref="E319" si="57">D319+4</f>
        <v>45938</v>
      </c>
      <c r="F319" s="331"/>
      <c r="G319" s="758">
        <v>45934</v>
      </c>
      <c r="H319" s="758">
        <v>45935</v>
      </c>
      <c r="I319" s="616">
        <f t="shared" ref="I319:I331" si="58">WEEKNUM(H319)</f>
        <v>41</v>
      </c>
    </row>
    <row r="320" spans="1:9" s="145" customFormat="1" ht="18" hidden="1" customHeight="1">
      <c r="A320" s="805" t="s">
        <v>1055</v>
      </c>
      <c r="B320" s="955" t="s">
        <v>830</v>
      </c>
      <c r="C320" s="955" t="s">
        <v>1084</v>
      </c>
      <c r="D320" s="955">
        <v>45943</v>
      </c>
      <c r="E320" s="758">
        <f t="shared" ref="E320" si="59">D320+4</f>
        <v>45947</v>
      </c>
      <c r="F320" s="331"/>
      <c r="G320" s="758">
        <f t="shared" si="50"/>
        <v>45941</v>
      </c>
      <c r="H320" s="758">
        <f t="shared" si="50"/>
        <v>45942</v>
      </c>
      <c r="I320" s="616">
        <f t="shared" si="58"/>
        <v>42</v>
      </c>
    </row>
    <row r="321" spans="1:10" s="145" customFormat="1" ht="18" hidden="1" customHeight="1">
      <c r="A321" s="805" t="s">
        <v>1042</v>
      </c>
      <c r="B321" s="955" t="s">
        <v>891</v>
      </c>
      <c r="C321" s="955" t="s">
        <v>1085</v>
      </c>
      <c r="D321" s="955">
        <v>45948</v>
      </c>
      <c r="E321" s="758">
        <f t="shared" ref="E321" si="60">D321+4</f>
        <v>45952</v>
      </c>
      <c r="F321" s="331"/>
      <c r="G321" s="758">
        <f t="shared" si="50"/>
        <v>45948</v>
      </c>
      <c r="H321" s="758">
        <f t="shared" si="50"/>
        <v>45949</v>
      </c>
      <c r="I321" s="616">
        <f t="shared" si="58"/>
        <v>43</v>
      </c>
    </row>
    <row r="322" spans="1:10" s="145" customFormat="1" ht="18" hidden="1" customHeight="1">
      <c r="A322" s="805"/>
      <c r="B322" s="955" t="s">
        <v>836</v>
      </c>
      <c r="C322" s="955" t="s">
        <v>1086</v>
      </c>
      <c r="D322" s="955">
        <v>45955</v>
      </c>
      <c r="E322" s="758">
        <f t="shared" ref="E322:E326" si="61">D322+4</f>
        <v>45959</v>
      </c>
      <c r="F322" s="331"/>
      <c r="G322" s="758">
        <f t="shared" si="50"/>
        <v>45955</v>
      </c>
      <c r="H322" s="758">
        <f t="shared" si="50"/>
        <v>45956</v>
      </c>
      <c r="I322" s="616">
        <f t="shared" si="58"/>
        <v>44</v>
      </c>
    </row>
    <row r="323" spans="1:10" s="145" customFormat="1" ht="18" hidden="1" customHeight="1">
      <c r="A323" s="805"/>
      <c r="B323" s="955" t="s">
        <v>830</v>
      </c>
      <c r="C323" s="955" t="s">
        <v>1087</v>
      </c>
      <c r="D323" s="955">
        <v>45963</v>
      </c>
      <c r="E323" s="758">
        <f t="shared" si="61"/>
        <v>45967</v>
      </c>
      <c r="F323" s="331"/>
      <c r="G323" s="758">
        <f>G322+7</f>
        <v>45962</v>
      </c>
      <c r="H323" s="758">
        <f>H322+7</f>
        <v>45963</v>
      </c>
      <c r="I323" s="616">
        <f t="shared" si="58"/>
        <v>45</v>
      </c>
    </row>
    <row r="324" spans="1:10" s="145" customFormat="1" ht="18" customHeight="1">
      <c r="A324" s="805"/>
      <c r="B324" s="955" t="s">
        <v>891</v>
      </c>
      <c r="C324" s="955" t="s">
        <v>1088</v>
      </c>
      <c r="D324" s="955">
        <v>45972</v>
      </c>
      <c r="E324" s="758">
        <f t="shared" si="61"/>
        <v>45976</v>
      </c>
      <c r="F324" s="331"/>
      <c r="G324" s="758">
        <f t="shared" si="50"/>
        <v>45969</v>
      </c>
      <c r="H324" s="758">
        <f t="shared" si="50"/>
        <v>45970</v>
      </c>
      <c r="I324" s="616">
        <f t="shared" si="58"/>
        <v>46</v>
      </c>
    </row>
    <row r="325" spans="1:10" s="145" customFormat="1" ht="18" customHeight="1">
      <c r="A325" s="805"/>
      <c r="B325" s="955" t="s">
        <v>836</v>
      </c>
      <c r="C325" s="955" t="s">
        <v>1089</v>
      </c>
      <c r="D325" s="955">
        <v>45976</v>
      </c>
      <c r="E325" s="758">
        <f t="shared" si="61"/>
        <v>45980</v>
      </c>
      <c r="F325" s="331"/>
      <c r="G325" s="758">
        <f t="shared" si="50"/>
        <v>45976</v>
      </c>
      <c r="H325" s="758">
        <f t="shared" si="50"/>
        <v>45977</v>
      </c>
      <c r="I325" s="616">
        <f t="shared" si="58"/>
        <v>47</v>
      </c>
    </row>
    <row r="326" spans="1:10" s="145" customFormat="1" ht="18" customHeight="1">
      <c r="A326" s="805"/>
      <c r="B326" s="955" t="s">
        <v>830</v>
      </c>
      <c r="C326" s="955" t="s">
        <v>1090</v>
      </c>
      <c r="D326" s="955">
        <v>45983</v>
      </c>
      <c r="E326" s="758">
        <f t="shared" si="61"/>
        <v>45987</v>
      </c>
      <c r="F326" s="331"/>
      <c r="G326" s="758">
        <f t="shared" si="50"/>
        <v>45983</v>
      </c>
      <c r="H326" s="758">
        <f t="shared" si="50"/>
        <v>45984</v>
      </c>
      <c r="I326" s="616">
        <f t="shared" si="58"/>
        <v>48</v>
      </c>
    </row>
    <row r="327" spans="1:10" s="145" customFormat="1" ht="18" customHeight="1">
      <c r="A327" s="805"/>
      <c r="B327" s="955" t="s">
        <v>891</v>
      </c>
      <c r="C327" s="955" t="s">
        <v>1091</v>
      </c>
      <c r="D327" s="955">
        <v>45990</v>
      </c>
      <c r="E327" s="758">
        <f t="shared" ref="E327" si="62">D327+4</f>
        <v>45994</v>
      </c>
      <c r="F327" s="331"/>
      <c r="G327" s="758">
        <f t="shared" si="50"/>
        <v>45990</v>
      </c>
      <c r="H327" s="758">
        <f t="shared" si="50"/>
        <v>45991</v>
      </c>
      <c r="I327" s="616">
        <f t="shared" si="58"/>
        <v>49</v>
      </c>
    </row>
    <row r="328" spans="1:10" s="145" customFormat="1" ht="18" customHeight="1">
      <c r="A328" s="805"/>
      <c r="B328" s="955" t="s">
        <v>836</v>
      </c>
      <c r="C328" s="955" t="s">
        <v>1092</v>
      </c>
      <c r="D328" s="955">
        <v>45997</v>
      </c>
      <c r="E328" s="758">
        <f t="shared" ref="E328:E331" si="63">D328+4</f>
        <v>46001</v>
      </c>
      <c r="F328" s="331"/>
      <c r="G328" s="758">
        <f t="shared" si="50"/>
        <v>45997</v>
      </c>
      <c r="H328" s="758">
        <f t="shared" si="50"/>
        <v>45998</v>
      </c>
      <c r="I328" s="616">
        <f t="shared" si="58"/>
        <v>50</v>
      </c>
    </row>
    <row r="329" spans="1:10" s="145" customFormat="1" ht="18" customHeight="1">
      <c r="A329" s="805"/>
      <c r="B329" s="955" t="s">
        <v>830</v>
      </c>
      <c r="C329" s="955" t="s">
        <v>1093</v>
      </c>
      <c r="D329" s="955">
        <v>46004</v>
      </c>
      <c r="E329" s="758">
        <f t="shared" si="63"/>
        <v>46008</v>
      </c>
      <c r="F329" s="331"/>
      <c r="G329" s="758">
        <f t="shared" si="50"/>
        <v>46004</v>
      </c>
      <c r="H329" s="758">
        <f t="shared" si="50"/>
        <v>46005</v>
      </c>
      <c r="I329" s="616">
        <f t="shared" si="58"/>
        <v>51</v>
      </c>
    </row>
    <row r="330" spans="1:10" s="145" customFormat="1" ht="18" customHeight="1">
      <c r="A330" s="805"/>
      <c r="B330" s="955" t="s">
        <v>891</v>
      </c>
      <c r="C330" s="955" t="s">
        <v>1094</v>
      </c>
      <c r="D330" s="955">
        <v>46011</v>
      </c>
      <c r="E330" s="758">
        <f t="shared" si="63"/>
        <v>46015</v>
      </c>
      <c r="F330" s="331"/>
      <c r="G330" s="758">
        <f t="shared" si="50"/>
        <v>46011</v>
      </c>
      <c r="H330" s="758">
        <f t="shared" si="50"/>
        <v>46012</v>
      </c>
      <c r="I330" s="616">
        <f t="shared" si="58"/>
        <v>52</v>
      </c>
    </row>
    <row r="331" spans="1:10" s="145" customFormat="1" ht="18" customHeight="1">
      <c r="A331" s="805"/>
      <c r="B331" s="955" t="s">
        <v>836</v>
      </c>
      <c r="C331" s="955" t="s">
        <v>1095</v>
      </c>
      <c r="D331" s="955">
        <v>46018</v>
      </c>
      <c r="E331" s="758">
        <f t="shared" si="63"/>
        <v>46022</v>
      </c>
      <c r="F331" s="331"/>
      <c r="G331" s="758">
        <f t="shared" si="50"/>
        <v>46018</v>
      </c>
      <c r="H331" s="758">
        <f t="shared" si="50"/>
        <v>46019</v>
      </c>
      <c r="I331" s="616">
        <f t="shared" si="58"/>
        <v>53</v>
      </c>
    </row>
    <row r="332" spans="1:10" s="145" customFormat="1" ht="18" customHeight="1">
      <c r="A332" s="805"/>
      <c r="B332" s="955" t="s">
        <v>1042</v>
      </c>
      <c r="C332" s="955" t="s">
        <v>1096</v>
      </c>
      <c r="D332" s="955">
        <v>46025</v>
      </c>
      <c r="E332" s="758">
        <f t="shared" ref="E332:E334" si="64">D332+4</f>
        <v>46029</v>
      </c>
      <c r="F332" s="331"/>
      <c r="G332" s="758">
        <f t="shared" si="50"/>
        <v>46025</v>
      </c>
      <c r="H332" s="758">
        <f t="shared" si="50"/>
        <v>46026</v>
      </c>
      <c r="I332" s="616">
        <f t="shared" ref="I332:I334" si="65">WEEKNUM(H332)</f>
        <v>2</v>
      </c>
    </row>
    <row r="333" spans="1:10" s="145" customFormat="1" ht="18" customHeight="1">
      <c r="A333" s="805"/>
      <c r="B333" s="955" t="s">
        <v>1055</v>
      </c>
      <c r="C333" s="955" t="s">
        <v>1097</v>
      </c>
      <c r="D333" s="955">
        <v>46032</v>
      </c>
      <c r="E333" s="758">
        <f t="shared" si="64"/>
        <v>46036</v>
      </c>
      <c r="F333" s="331"/>
      <c r="G333" s="758">
        <f t="shared" si="50"/>
        <v>46032</v>
      </c>
      <c r="H333" s="758">
        <f t="shared" si="50"/>
        <v>46033</v>
      </c>
      <c r="I333" s="616">
        <f t="shared" si="65"/>
        <v>3</v>
      </c>
    </row>
    <row r="334" spans="1:10" s="145" customFormat="1" ht="18" customHeight="1">
      <c r="A334" s="805"/>
      <c r="B334" s="955" t="s">
        <v>836</v>
      </c>
      <c r="C334" s="955" t="s">
        <v>1098</v>
      </c>
      <c r="D334" s="955">
        <v>46039</v>
      </c>
      <c r="E334" s="758">
        <f t="shared" si="64"/>
        <v>46043</v>
      </c>
      <c r="F334" s="331"/>
      <c r="G334" s="758">
        <f t="shared" si="50"/>
        <v>46039</v>
      </c>
      <c r="H334" s="758">
        <f t="shared" si="50"/>
        <v>46040</v>
      </c>
      <c r="I334" s="616">
        <f t="shared" si="65"/>
        <v>4</v>
      </c>
    </row>
    <row r="335" spans="1:10" s="145" customFormat="1" ht="18" customHeight="1">
      <c r="A335" s="805"/>
      <c r="B335" s="955" t="s">
        <v>1042</v>
      </c>
      <c r="C335" s="955" t="s">
        <v>1099</v>
      </c>
      <c r="D335" s="955">
        <v>46046</v>
      </c>
      <c r="E335" s="758">
        <f t="shared" ref="E335" si="66">D335+4</f>
        <v>46050</v>
      </c>
      <c r="F335" s="331"/>
      <c r="G335" s="758">
        <f t="shared" si="50"/>
        <v>46046</v>
      </c>
      <c r="H335" s="758">
        <f t="shared" si="50"/>
        <v>46047</v>
      </c>
      <c r="I335" s="616">
        <f t="shared" ref="I335" si="67">WEEKNUM(H335)</f>
        <v>5</v>
      </c>
    </row>
    <row r="336" spans="1:10" s="18" customFormat="1" ht="18" customHeight="1">
      <c r="A336" s="861"/>
      <c r="B336" s="147" t="s">
        <v>553</v>
      </c>
      <c r="C336" s="11"/>
      <c r="D336" s="11"/>
      <c r="E336" s="11"/>
      <c r="F336" s="11"/>
      <c r="G336" s="11"/>
      <c r="H336" s="11"/>
      <c r="I336" s="11"/>
      <c r="J336" s="11"/>
    </row>
    <row r="337" spans="1:15" s="18" customFormat="1" ht="18" customHeight="1">
      <c r="A337" s="861"/>
      <c r="C337" s="11"/>
      <c r="D337" s="11"/>
      <c r="E337" s="11"/>
      <c r="F337" s="11"/>
      <c r="G337" s="11"/>
      <c r="H337" s="11"/>
      <c r="I337" s="11"/>
      <c r="J337" s="11"/>
    </row>
    <row r="338" spans="1:15" s="18" customFormat="1" ht="18" customHeight="1">
      <c r="A338" s="861"/>
      <c r="B338" s="147"/>
      <c r="C338" s="11"/>
      <c r="D338" s="11"/>
      <c r="E338" s="11"/>
      <c r="F338" s="11"/>
      <c r="G338" s="11"/>
      <c r="H338" s="11"/>
      <c r="I338" s="11"/>
      <c r="J338" s="11"/>
    </row>
    <row r="339" spans="1:15" s="18" customFormat="1" ht="18" customHeight="1" thickBot="1">
      <c r="A339" s="861"/>
      <c r="B339" s="147"/>
      <c r="C339" s="11"/>
      <c r="D339" s="11"/>
      <c r="E339" s="11"/>
      <c r="F339" s="11"/>
      <c r="G339" s="11"/>
      <c r="H339" s="11"/>
      <c r="I339" s="11"/>
      <c r="J339" s="11"/>
    </row>
    <row r="340" spans="1:15" s="147" customFormat="1" ht="18.75" customHeight="1">
      <c r="B340" s="771"/>
      <c r="C340" s="772"/>
      <c r="D340" s="773"/>
      <c r="E340" s="774"/>
      <c r="F340" s="775"/>
      <c r="G340" s="776"/>
      <c r="H340" s="777"/>
    </row>
    <row r="341" spans="1:15" s="147" customFormat="1" ht="18.75" customHeight="1">
      <c r="B341" s="778" t="s">
        <v>554</v>
      </c>
      <c r="C341" s="145"/>
      <c r="D341" s="147" t="s">
        <v>555</v>
      </c>
      <c r="G341" s="147" t="s">
        <v>556</v>
      </c>
      <c r="H341" s="779"/>
    </row>
    <row r="342" spans="1:15" s="147" customFormat="1" ht="18.75" customHeight="1">
      <c r="B342" s="780" t="s">
        <v>557</v>
      </c>
      <c r="C342" s="1098" t="s">
        <v>558</v>
      </c>
      <c r="D342" s="133" t="s">
        <v>559</v>
      </c>
      <c r="F342" s="1098" t="s">
        <v>560</v>
      </c>
      <c r="G342" s="145" t="s">
        <v>561</v>
      </c>
      <c r="H342" s="1099" t="s">
        <v>562</v>
      </c>
    </row>
    <row r="343" spans="1:15" s="147" customFormat="1" ht="18" customHeight="1">
      <c r="B343" s="780" t="s">
        <v>563</v>
      </c>
      <c r="C343" s="1098" t="s">
        <v>564</v>
      </c>
      <c r="D343" s="133" t="s">
        <v>565</v>
      </c>
      <c r="E343" s="148" t="s">
        <v>566</v>
      </c>
      <c r="F343" s="1100" t="s">
        <v>567</v>
      </c>
      <c r="G343" s="145" t="s">
        <v>568</v>
      </c>
      <c r="H343" s="1099" t="s">
        <v>569</v>
      </c>
    </row>
    <row r="344" spans="1:15" s="147" customFormat="1" ht="18.75" customHeight="1">
      <c r="B344" s="783" t="s">
        <v>570</v>
      </c>
      <c r="C344" s="1101" t="s">
        <v>571</v>
      </c>
      <c r="D344" s="133" t="s">
        <v>572</v>
      </c>
      <c r="E344" s="148" t="s">
        <v>573</v>
      </c>
      <c r="F344" s="1100" t="s">
        <v>574</v>
      </c>
      <c r="G344" s="588" t="s">
        <v>575</v>
      </c>
      <c r="H344" s="1102" t="s">
        <v>576</v>
      </c>
    </row>
    <row r="345" spans="1:15" s="147" customFormat="1" ht="18.75" customHeight="1">
      <c r="B345" s="783" t="s">
        <v>577</v>
      </c>
      <c r="C345" s="1101" t="s">
        <v>578</v>
      </c>
      <c r="D345" s="133" t="s">
        <v>579</v>
      </c>
      <c r="E345" s="148" t="s">
        <v>580</v>
      </c>
      <c r="F345" s="1100" t="s">
        <v>581</v>
      </c>
      <c r="G345" s="588" t="s">
        <v>582</v>
      </c>
      <c r="H345" s="1102" t="s">
        <v>583</v>
      </c>
      <c r="N345" s="149"/>
      <c r="O345" s="149"/>
    </row>
    <row r="346" spans="1:15" s="147" customFormat="1" ht="18.75" customHeight="1">
      <c r="B346" s="783" t="s">
        <v>827</v>
      </c>
      <c r="C346" s="1101" t="s">
        <v>585</v>
      </c>
      <c r="D346" s="133" t="s">
        <v>586</v>
      </c>
      <c r="E346" s="148" t="s">
        <v>587</v>
      </c>
      <c r="F346" s="1100" t="s">
        <v>588</v>
      </c>
      <c r="G346" s="588" t="s">
        <v>589</v>
      </c>
      <c r="H346" s="1102" t="s">
        <v>590</v>
      </c>
      <c r="N346" s="149"/>
      <c r="O346" s="149"/>
    </row>
    <row r="347" spans="1:15" s="147" customFormat="1" ht="18.75" customHeight="1">
      <c r="B347" s="783" t="s">
        <v>591</v>
      </c>
      <c r="C347" s="1101" t="s">
        <v>592</v>
      </c>
      <c r="D347" s="133" t="s">
        <v>593</v>
      </c>
      <c r="E347" s="148" t="s">
        <v>594</v>
      </c>
      <c r="F347" s="1100" t="s">
        <v>595</v>
      </c>
      <c r="G347" s="588" t="s">
        <v>596</v>
      </c>
      <c r="H347" s="1102" t="s">
        <v>597</v>
      </c>
      <c r="N347" s="149"/>
      <c r="O347" s="149"/>
    </row>
    <row r="348" spans="1:15" s="147" customFormat="1" ht="18.75" customHeight="1">
      <c r="B348" s="783" t="s">
        <v>598</v>
      </c>
      <c r="C348" s="1101" t="s">
        <v>599</v>
      </c>
      <c r="D348" s="133" t="s">
        <v>600</v>
      </c>
      <c r="E348" s="148" t="s">
        <v>601</v>
      </c>
      <c r="F348" s="1098" t="s">
        <v>602</v>
      </c>
      <c r="G348" s="588" t="s">
        <v>603</v>
      </c>
      <c r="H348" s="787" t="s">
        <v>604</v>
      </c>
      <c r="N348" s="149"/>
      <c r="O348" s="149"/>
    </row>
    <row r="349" spans="1:15" s="149" customFormat="1" ht="18.75" customHeight="1">
      <c r="A349" s="1033"/>
      <c r="B349" s="783" t="s">
        <v>605</v>
      </c>
      <c r="C349" s="1101" t="s">
        <v>606</v>
      </c>
      <c r="D349" s="133"/>
      <c r="E349" s="145"/>
      <c r="F349" s="588"/>
      <c r="G349" s="147"/>
      <c r="H349" s="788"/>
      <c r="I349" s="145"/>
      <c r="J349" s="145"/>
      <c r="K349" s="145"/>
    </row>
    <row r="350" spans="1:15" s="149" customFormat="1" ht="18" customHeight="1" thickBot="1">
      <c r="A350" s="1033"/>
      <c r="B350" s="789"/>
      <c r="C350" s="790"/>
      <c r="D350" s="790"/>
      <c r="E350" s="791"/>
      <c r="F350" s="791"/>
      <c r="G350" s="791"/>
      <c r="H350" s="792"/>
      <c r="I350" s="145"/>
      <c r="J350" s="145"/>
      <c r="K350" s="145"/>
    </row>
  </sheetData>
  <mergeCells count="10">
    <mergeCell ref="D279:D280"/>
    <mergeCell ref="B4:F4"/>
    <mergeCell ref="B2:F2"/>
    <mergeCell ref="D6:D7"/>
    <mergeCell ref="D90:D91"/>
    <mergeCell ref="D177:D178"/>
    <mergeCell ref="B277:E277"/>
    <mergeCell ref="B177:C177"/>
    <mergeCell ref="B279:C279"/>
    <mergeCell ref="B175:F175"/>
  </mergeCells>
  <hyperlinks>
    <hyperlink ref="H2" location="HOME!Print_Area" display="HOME" xr:uid="{19842D1F-1BFC-4DB4-90A8-1F1EB5E20B9B}"/>
    <hyperlink ref="H342" r:id="rId1" xr:uid="{1F152ED1-36A4-46DB-ADE6-672881154634}"/>
    <hyperlink ref="C342" r:id="rId2" xr:uid="{C7254DD9-7458-45A4-895E-798B70AF70FC}"/>
    <hyperlink ref="H347" r:id="rId3" xr:uid="{DC65177B-5AC3-4B6B-936A-1476782B2256}"/>
    <hyperlink ref="H346" r:id="rId4" xr:uid="{1B1142E4-3AE0-4C68-93DC-7AAD81F1E25D}"/>
    <hyperlink ref="C345" r:id="rId5" xr:uid="{DFBA4A0D-79F2-4844-8A99-456554EFA451}"/>
    <hyperlink ref="C343" r:id="rId6" xr:uid="{3B46947C-DB0E-4C9A-B7AC-48E783588656}"/>
    <hyperlink ref="C349" r:id="rId7" xr:uid="{62AA7454-D56C-4D7D-ADAF-58FCF11C6255}"/>
    <hyperlink ref="H345" r:id="rId8" xr:uid="{6EC473C1-3A86-4A63-BBEC-7F9AE232F451}"/>
    <hyperlink ref="H348" r:id="rId9" xr:uid="{7064ED98-9ABD-4321-B914-24E938FAA1E7}"/>
    <hyperlink ref="F342" r:id="rId10" xr:uid="{DFBD6B36-D4AC-49F5-99E4-65CFC70B06C6}"/>
    <hyperlink ref="F347" r:id="rId11" xr:uid="{799566F7-7BB6-4440-A4D7-F5FA3808EB84}"/>
    <hyperlink ref="F343" r:id="rId12" xr:uid="{C03531FA-7EBC-4E5F-BA5A-183FE4A031FD}"/>
    <hyperlink ref="F344" r:id="rId13" xr:uid="{CCDE3307-FEC0-476C-89B9-BCC8A07E3A88}"/>
    <hyperlink ref="F345" r:id="rId14" xr:uid="{5B62FC6F-8535-4518-A04A-0A08C94559E9}"/>
    <hyperlink ref="F346" r:id="rId15" xr:uid="{83CE5EAA-1D1A-44CA-9DBE-D5A70FAE1FDD}"/>
    <hyperlink ref="H343" r:id="rId16" xr:uid="{EB07F2D6-E5E0-4F69-B685-4086F17A77E6}"/>
    <hyperlink ref="H344" r:id="rId17" xr:uid="{7D2237D5-BAE1-4588-8EB7-500BF4FF1F86}"/>
    <hyperlink ref="F348" r:id="rId18" xr:uid="{B5D747EC-95BA-4E98-849B-65BCAAB754BB}"/>
    <hyperlink ref="C344" r:id="rId19" xr:uid="{829A7F53-4BA2-4F5D-A200-0D84E2D3987E}"/>
    <hyperlink ref="C346" r:id="rId20" xr:uid="{95C487B8-483C-412A-AF9E-915BDF577CF1}"/>
    <hyperlink ref="C347" r:id="rId21" xr:uid="{D0157D39-5650-4104-98D6-8317687536B3}"/>
    <hyperlink ref="C348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93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5273</v>
      </c>
    </row>
    <row r="4" spans="1:1" ht="14.45">
      <c r="A4" s="505"/>
    </row>
    <row r="6" spans="1:1" ht="14.45">
      <c r="A6" s="505"/>
    </row>
    <row r="7" spans="1:1" ht="14.45">
      <c r="A7" s="505" t="s">
        <v>5274</v>
      </c>
    </row>
    <row r="8" spans="1:1" ht="14.45">
      <c r="A8" s="505"/>
    </row>
    <row r="9" spans="1:1" ht="14.45">
      <c r="A9" s="505"/>
    </row>
    <row r="10" spans="1:1" ht="14.45">
      <c r="A10" s="505" t="s">
        <v>5275</v>
      </c>
    </row>
    <row r="11" spans="1:1" ht="14.45">
      <c r="A11" s="506" t="s">
        <v>5276</v>
      </c>
    </row>
    <row r="12" spans="1:1" ht="14.45">
      <c r="A12" s="612" t="s">
        <v>5277</v>
      </c>
    </row>
    <row r="13" spans="1:1" ht="14.45">
      <c r="A13" s="505"/>
    </row>
    <row r="14" spans="1:1" ht="16.149999999999999">
      <c r="A14" s="613" t="s">
        <v>5278</v>
      </c>
    </row>
    <row r="15" spans="1:1" ht="14.45">
      <c r="A15" s="612" t="s">
        <v>5279</v>
      </c>
    </row>
    <row r="16" spans="1:1">
      <c r="A16" s="415" t="s">
        <v>5280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5281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3337</v>
      </c>
      <c r="C5" s="1274" t="s">
        <v>1676</v>
      </c>
      <c r="D5" s="332" t="s">
        <v>5282</v>
      </c>
    </row>
    <row r="6" spans="1:4">
      <c r="A6" s="152" t="s">
        <v>357</v>
      </c>
      <c r="B6" s="152" t="s">
        <v>358</v>
      </c>
      <c r="C6" s="1274"/>
      <c r="D6" s="332" t="s">
        <v>252</v>
      </c>
    </row>
    <row r="7" spans="1:4">
      <c r="A7" s="153" t="s">
        <v>5283</v>
      </c>
      <c r="B7" s="320" t="s">
        <v>5284</v>
      </c>
      <c r="C7" s="320">
        <v>43226</v>
      </c>
      <c r="D7" s="320">
        <f>C7+3</f>
        <v>43229</v>
      </c>
    </row>
    <row r="8" spans="1:4">
      <c r="A8" s="153" t="s">
        <v>5283</v>
      </c>
      <c r="B8" s="320" t="s">
        <v>5285</v>
      </c>
      <c r="C8" s="320">
        <f>C7+7</f>
        <v>43233</v>
      </c>
      <c r="D8" s="320">
        <f>C8+3</f>
        <v>43236</v>
      </c>
    </row>
    <row r="9" spans="1:4">
      <c r="A9" s="153" t="s">
        <v>5283</v>
      </c>
      <c r="B9" s="320" t="s">
        <v>5286</v>
      </c>
      <c r="C9" s="320">
        <f>C8+7</f>
        <v>43240</v>
      </c>
      <c r="D9" s="320">
        <f>C9+3</f>
        <v>43243</v>
      </c>
    </row>
    <row r="10" spans="1:4">
      <c r="A10" s="153" t="s">
        <v>5283</v>
      </c>
      <c r="B10" s="320" t="s">
        <v>5287</v>
      </c>
      <c r="C10" s="320">
        <f>C9+7</f>
        <v>43247</v>
      </c>
      <c r="D10" s="320">
        <f>C10+3</f>
        <v>43250</v>
      </c>
    </row>
    <row r="11" spans="1:4">
      <c r="A11" s="153" t="s">
        <v>5283</v>
      </c>
      <c r="B11" s="320" t="s">
        <v>5288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5289</v>
      </c>
      <c r="B16" s="300"/>
      <c r="C16" s="301"/>
      <c r="D16" s="301"/>
    </row>
    <row r="17" spans="1:1">
      <c r="A17" s="145" t="s">
        <v>5290</v>
      </c>
    </row>
    <row r="18" spans="1:1">
      <c r="A18" s="157" t="s">
        <v>553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4968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210" t="s">
        <v>5291</v>
      </c>
      <c r="B3" s="1210"/>
      <c r="C3" s="1210"/>
      <c r="D3" s="1210"/>
      <c r="E3" s="1210"/>
      <c r="F3" s="1210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3337</v>
      </c>
      <c r="D5" s="1284" t="s">
        <v>1676</v>
      </c>
      <c r="E5" s="395" t="s">
        <v>340</v>
      </c>
      <c r="F5" s="395" t="s">
        <v>170</v>
      </c>
      <c r="G5" s="395" t="s">
        <v>5232</v>
      </c>
      <c r="I5" s="3"/>
      <c r="J5" s="124"/>
      <c r="K5" s="124"/>
      <c r="L5" s="124"/>
    </row>
    <row r="6" spans="1:12" ht="18.600000000000001">
      <c r="A6" s="5"/>
      <c r="B6" s="4" t="s">
        <v>357</v>
      </c>
      <c r="C6" s="4" t="s">
        <v>358</v>
      </c>
      <c r="D6" s="1284"/>
      <c r="E6" s="395" t="s">
        <v>269</v>
      </c>
      <c r="F6" s="395" t="s">
        <v>257</v>
      </c>
      <c r="G6" s="395" t="s">
        <v>161</v>
      </c>
      <c r="I6" s="3"/>
      <c r="J6" s="3"/>
      <c r="K6" s="3"/>
      <c r="L6" s="3"/>
    </row>
    <row r="7" spans="1:12">
      <c r="B7" s="127" t="s">
        <v>5292</v>
      </c>
      <c r="C7" s="126" t="s">
        <v>5293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3891</v>
      </c>
      <c r="C8" s="126" t="s">
        <v>5294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5295</v>
      </c>
      <c r="C9" s="126" t="s">
        <v>5296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4053</v>
      </c>
      <c r="C10" s="126" t="s">
        <v>5297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5298</v>
      </c>
      <c r="C11" s="129" t="s">
        <v>5299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5300</v>
      </c>
      <c r="C12" s="129" t="s">
        <v>5301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5302</v>
      </c>
      <c r="B13" s="128" t="s">
        <v>3893</v>
      </c>
      <c r="C13" s="129" t="s">
        <v>5303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5304</v>
      </c>
      <c r="I13" s="130"/>
    </row>
    <row r="14" spans="1:12" s="3" customFormat="1" ht="15.75" customHeight="1">
      <c r="A14" s="5"/>
      <c r="B14" s="10" t="s">
        <v>553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554</v>
      </c>
      <c r="C16" s="11"/>
      <c r="D16" s="11"/>
      <c r="E16" s="15"/>
      <c r="F16" s="2" t="s">
        <v>1585</v>
      </c>
      <c r="G16" s="2"/>
      <c r="H16" s="11"/>
      <c r="I16" s="11"/>
      <c r="J16" s="2" t="s">
        <v>556</v>
      </c>
      <c r="K16" s="2"/>
      <c r="L16" s="2"/>
    </row>
    <row r="17" spans="2:18" s="12" customFormat="1" ht="15.75" customHeight="1">
      <c r="B17" s="17" t="s">
        <v>557</v>
      </c>
      <c r="C17" s="11"/>
      <c r="D17" s="13" t="s">
        <v>5305</v>
      </c>
      <c r="E17" s="15"/>
      <c r="F17" s="11" t="s">
        <v>559</v>
      </c>
      <c r="G17" s="11"/>
      <c r="H17" s="13" t="s">
        <v>5306</v>
      </c>
      <c r="I17" s="11"/>
      <c r="J17" s="11" t="s">
        <v>561</v>
      </c>
      <c r="K17" s="11"/>
      <c r="L17" s="13" t="s">
        <v>5307</v>
      </c>
      <c r="M17" s="11"/>
      <c r="R17" s="11"/>
    </row>
    <row r="18" spans="2:18" s="12" customFormat="1" ht="15.75" customHeight="1">
      <c r="B18" s="11" t="s">
        <v>4948</v>
      </c>
      <c r="C18" s="16" t="s">
        <v>4949</v>
      </c>
      <c r="D18" s="13" t="s">
        <v>4950</v>
      </c>
      <c r="E18" s="11"/>
      <c r="F18" s="11" t="s">
        <v>5308</v>
      </c>
      <c r="G18" s="16" t="s">
        <v>5003</v>
      </c>
      <c r="H18" s="13" t="s">
        <v>5309</v>
      </c>
      <c r="I18" s="11"/>
      <c r="J18" s="11" t="s">
        <v>568</v>
      </c>
      <c r="K18" s="16" t="s">
        <v>1586</v>
      </c>
      <c r="L18" s="13" t="s">
        <v>569</v>
      </c>
      <c r="M18" s="11"/>
      <c r="R18" s="11"/>
    </row>
    <row r="19" spans="2:18" s="14" customFormat="1" ht="15.75" customHeight="1">
      <c r="B19" s="11" t="s">
        <v>4951</v>
      </c>
      <c r="C19" s="16" t="s">
        <v>4952</v>
      </c>
      <c r="D19" s="13" t="s">
        <v>4953</v>
      </c>
      <c r="E19" s="11"/>
      <c r="F19" s="11"/>
      <c r="G19" s="16" t="s">
        <v>5310</v>
      </c>
      <c r="H19" s="13"/>
      <c r="I19" s="11"/>
      <c r="J19" s="11" t="s">
        <v>575</v>
      </c>
      <c r="K19" s="16" t="s">
        <v>1587</v>
      </c>
      <c r="L19" s="13" t="s">
        <v>576</v>
      </c>
      <c r="M19" s="11"/>
      <c r="N19" s="12"/>
      <c r="R19" s="11"/>
    </row>
    <row r="20" spans="2:18" s="14" customFormat="1" ht="15.75" customHeight="1">
      <c r="B20" s="11" t="s">
        <v>1588</v>
      </c>
      <c r="C20" s="16" t="s">
        <v>4954</v>
      </c>
      <c r="D20" s="13" t="s">
        <v>1589</v>
      </c>
      <c r="E20" s="11"/>
      <c r="F20" s="11" t="s">
        <v>565</v>
      </c>
      <c r="G20" s="16" t="s">
        <v>5004</v>
      </c>
      <c r="H20" s="13" t="s">
        <v>567</v>
      </c>
      <c r="I20" s="11"/>
      <c r="J20" s="11" t="s">
        <v>1590</v>
      </c>
      <c r="K20" s="16" t="s">
        <v>1591</v>
      </c>
      <c r="L20" s="13" t="s">
        <v>1592</v>
      </c>
      <c r="M20" s="11"/>
      <c r="N20" s="12"/>
      <c r="R20" s="11"/>
    </row>
    <row r="21" spans="2:18" s="14" customFormat="1" ht="15.75" customHeight="1">
      <c r="B21" s="11" t="s">
        <v>4955</v>
      </c>
      <c r="C21" s="16" t="s">
        <v>4956</v>
      </c>
      <c r="D21" s="13" t="s">
        <v>4957</v>
      </c>
      <c r="E21" s="11"/>
      <c r="F21" s="11" t="s">
        <v>572</v>
      </c>
      <c r="G21" s="16" t="s">
        <v>5005</v>
      </c>
      <c r="H21" s="13" t="s">
        <v>574</v>
      </c>
      <c r="I21" s="11"/>
      <c r="J21" s="11"/>
      <c r="K21" s="16" t="s">
        <v>5311</v>
      </c>
      <c r="L21" s="13"/>
      <c r="M21" s="11"/>
      <c r="N21" s="12"/>
      <c r="R21" s="11"/>
    </row>
    <row r="22" spans="2:18" s="14" customFormat="1" ht="15.75" customHeight="1">
      <c r="B22" s="11" t="s">
        <v>570</v>
      </c>
      <c r="C22" s="16" t="s">
        <v>4958</v>
      </c>
      <c r="D22" s="13" t="s">
        <v>571</v>
      </c>
      <c r="E22" s="11"/>
      <c r="G22" s="16" t="s">
        <v>5312</v>
      </c>
      <c r="I22" s="11"/>
      <c r="J22" s="11" t="s">
        <v>589</v>
      </c>
      <c r="K22" s="16" t="s">
        <v>1593</v>
      </c>
      <c r="L22" s="13" t="s">
        <v>590</v>
      </c>
      <c r="M22" s="11"/>
      <c r="N22" s="12"/>
      <c r="R22" s="11"/>
    </row>
    <row r="23" spans="2:18" s="14" customFormat="1" ht="15.75" customHeight="1">
      <c r="B23" s="11" t="s">
        <v>4959</v>
      </c>
      <c r="C23" s="16" t="s">
        <v>4960</v>
      </c>
      <c r="D23" s="13" t="s">
        <v>4961</v>
      </c>
      <c r="E23" s="11"/>
      <c r="F23" s="11" t="s">
        <v>5313</v>
      </c>
      <c r="G23" s="16" t="s">
        <v>5006</v>
      </c>
      <c r="H23" s="13" t="s">
        <v>581</v>
      </c>
      <c r="I23" s="11"/>
      <c r="J23" s="11" t="s">
        <v>596</v>
      </c>
      <c r="K23" s="16" t="s">
        <v>1594</v>
      </c>
      <c r="L23" s="13" t="s">
        <v>597</v>
      </c>
      <c r="M23" s="11"/>
      <c r="N23" s="12"/>
      <c r="R23" s="11"/>
    </row>
    <row r="24" spans="2:18" s="14" customFormat="1" ht="15.75" customHeight="1">
      <c r="B24" s="11" t="s">
        <v>4962</v>
      </c>
      <c r="C24" s="16" t="s">
        <v>4963</v>
      </c>
      <c r="D24" s="13" t="s">
        <v>4964</v>
      </c>
      <c r="E24" s="11"/>
      <c r="G24" s="144" t="s">
        <v>5314</v>
      </c>
      <c r="I24" s="11"/>
      <c r="K24" s="14" t="s">
        <v>5315</v>
      </c>
      <c r="M24" s="11"/>
      <c r="N24" s="12"/>
      <c r="R24" s="11"/>
    </row>
    <row r="25" spans="2:18" s="14" customFormat="1" ht="15.75" customHeight="1">
      <c r="B25" s="11" t="s">
        <v>4965</v>
      </c>
      <c r="C25" s="16" t="s">
        <v>4966</v>
      </c>
      <c r="D25" s="13" t="s">
        <v>4967</v>
      </c>
      <c r="E25" s="11"/>
      <c r="F25" s="11"/>
      <c r="G25" s="144" t="s">
        <v>5316</v>
      </c>
      <c r="H25" s="13"/>
      <c r="I25" s="11"/>
      <c r="J25" s="11" t="s">
        <v>1597</v>
      </c>
      <c r="K25" s="16" t="s">
        <v>1598</v>
      </c>
      <c r="L25" s="13" t="s">
        <v>1599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1602</v>
      </c>
      <c r="C27" s="11" t="s">
        <v>1603</v>
      </c>
      <c r="D27" s="13"/>
      <c r="F27" s="11" t="s">
        <v>1604</v>
      </c>
      <c r="G27" s="16" t="s">
        <v>1605</v>
      </c>
      <c r="H27" s="14"/>
      <c r="J27" s="11" t="s">
        <v>1604</v>
      </c>
      <c r="K27" s="11" t="s">
        <v>1606</v>
      </c>
      <c r="L27" s="14"/>
      <c r="M27" s="14"/>
      <c r="N27" s="14"/>
    </row>
    <row r="32" spans="2:18">
      <c r="R32" s="368" t="s">
        <v>5317</v>
      </c>
    </row>
    <row r="34" spans="18:27" ht="33" customHeight="1">
      <c r="R34" s="1"/>
      <c r="S34" s="1" t="s">
        <v>4462</v>
      </c>
      <c r="T34" s="402" t="s">
        <v>1676</v>
      </c>
      <c r="U34" s="367" t="s">
        <v>4597</v>
      </c>
      <c r="V34" s="367" t="s">
        <v>1678</v>
      </c>
      <c r="W34" s="402" t="s">
        <v>358</v>
      </c>
      <c r="X34" s="367" t="s">
        <v>4597</v>
      </c>
      <c r="Y34" s="367" t="s">
        <v>275</v>
      </c>
      <c r="Z34" s="367" t="s">
        <v>5166</v>
      </c>
      <c r="AA34" s="367" t="s">
        <v>1736</v>
      </c>
    </row>
    <row r="35" spans="18:27">
      <c r="R35" s="4" t="s">
        <v>357</v>
      </c>
      <c r="S35" s="4" t="s">
        <v>358</v>
      </c>
      <c r="T35" s="395"/>
      <c r="U35" s="395" t="s">
        <v>257</v>
      </c>
      <c r="V35" s="395"/>
      <c r="W35" s="4"/>
      <c r="X35" s="126"/>
      <c r="Y35" s="395" t="s">
        <v>201</v>
      </c>
      <c r="Z35" s="395" t="s">
        <v>193</v>
      </c>
      <c r="AA35" s="395" t="s">
        <v>287</v>
      </c>
    </row>
    <row r="36" spans="18:27">
      <c r="R36" s="366" t="s">
        <v>4092</v>
      </c>
      <c r="S36" s="6" t="s">
        <v>5318</v>
      </c>
      <c r="T36" s="6">
        <v>43942</v>
      </c>
      <c r="U36" s="6">
        <f>T36+9</f>
        <v>43951</v>
      </c>
      <c r="V36" s="6" t="s">
        <v>5319</v>
      </c>
      <c r="W36" s="6" t="s">
        <v>5320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4049</v>
      </c>
      <c r="S37" s="6" t="s">
        <v>5321</v>
      </c>
      <c r="T37" s="6">
        <f t="shared" ref="T37:T42" si="4">T36+7</f>
        <v>43949</v>
      </c>
      <c r="U37" s="6">
        <f t="shared" ref="U37:U42" si="5">T37+9</f>
        <v>43958</v>
      </c>
      <c r="V37" s="6" t="s">
        <v>5319</v>
      </c>
      <c r="W37" s="6" t="s">
        <v>5322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4140</v>
      </c>
      <c r="S38" s="6" t="s">
        <v>5323</v>
      </c>
      <c r="T38" s="6">
        <f t="shared" si="4"/>
        <v>43956</v>
      </c>
      <c r="U38" s="6">
        <f t="shared" si="5"/>
        <v>43965</v>
      </c>
      <c r="V38" s="6" t="s">
        <v>5319</v>
      </c>
      <c r="W38" s="6" t="s">
        <v>5324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4041</v>
      </c>
      <c r="S39" s="6" t="s">
        <v>5325</v>
      </c>
      <c r="T39" s="6">
        <f t="shared" si="4"/>
        <v>43963</v>
      </c>
      <c r="U39" s="6">
        <f t="shared" si="5"/>
        <v>43972</v>
      </c>
      <c r="V39" s="6" t="s">
        <v>5319</v>
      </c>
      <c r="W39" s="6" t="s">
        <v>5326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4051</v>
      </c>
      <c r="S40" s="6" t="s">
        <v>5327</v>
      </c>
      <c r="T40" s="6">
        <f t="shared" si="4"/>
        <v>43970</v>
      </c>
      <c r="U40" s="6">
        <f t="shared" si="5"/>
        <v>43979</v>
      </c>
      <c r="V40" s="6" t="s">
        <v>5319</v>
      </c>
      <c r="W40" s="6" t="s">
        <v>5328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4108</v>
      </c>
      <c r="S41" s="6" t="s">
        <v>5329</v>
      </c>
      <c r="T41" s="6">
        <f t="shared" si="4"/>
        <v>43977</v>
      </c>
      <c r="U41" s="6">
        <f t="shared" si="5"/>
        <v>43986</v>
      </c>
      <c r="V41" s="6" t="s">
        <v>5319</v>
      </c>
      <c r="W41" s="6" t="s">
        <v>5330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4437</v>
      </c>
      <c r="S42" s="6" t="s">
        <v>5331</v>
      </c>
      <c r="T42" s="6">
        <f t="shared" si="4"/>
        <v>43984</v>
      </c>
      <c r="U42" s="6">
        <f t="shared" si="5"/>
        <v>43993</v>
      </c>
      <c r="V42" s="6" t="s">
        <v>5319</v>
      </c>
      <c r="W42" s="6" t="s">
        <v>5332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4457</v>
      </c>
      <c r="H2" s="604" t="s">
        <v>352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5333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4461</v>
      </c>
      <c r="C6" s="169" t="s">
        <v>4462</v>
      </c>
      <c r="D6" s="403" t="s">
        <v>1676</v>
      </c>
      <c r="E6" s="163" t="s">
        <v>284</v>
      </c>
      <c r="F6" s="163" t="s">
        <v>318</v>
      </c>
      <c r="G6" s="163" t="s">
        <v>5334</v>
      </c>
      <c r="H6" s="332" t="s">
        <v>5232</v>
      </c>
      <c r="I6" s="452" t="s">
        <v>4760</v>
      </c>
      <c r="J6" s="478" t="s">
        <v>4465</v>
      </c>
      <c r="K6" s="478" t="s">
        <v>4466</v>
      </c>
      <c r="L6" s="470" t="s">
        <v>1456</v>
      </c>
      <c r="M6" s="472"/>
    </row>
    <row r="7" spans="2:13" ht="16.149999999999999" customHeight="1">
      <c r="B7" s="386"/>
      <c r="C7" s="169"/>
      <c r="D7" s="403" t="s">
        <v>1457</v>
      </c>
      <c r="E7" s="163" t="s">
        <v>219</v>
      </c>
      <c r="F7" s="163" t="s">
        <v>161</v>
      </c>
      <c r="G7" s="163" t="s">
        <v>248</v>
      </c>
      <c r="H7" s="332" t="s">
        <v>175</v>
      </c>
      <c r="I7" s="688"/>
      <c r="J7" s="431"/>
      <c r="K7" s="431"/>
      <c r="L7" s="471"/>
      <c r="M7" s="146"/>
    </row>
    <row r="8" spans="2:13" ht="17.25" hidden="1" customHeight="1">
      <c r="B8" s="356" t="s">
        <v>4467</v>
      </c>
      <c r="C8" s="353" t="s">
        <v>4468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4469</v>
      </c>
      <c r="K8" s="396" t="s">
        <v>4469</v>
      </c>
      <c r="L8" s="471"/>
      <c r="M8" s="146"/>
    </row>
    <row r="9" spans="2:13" ht="17.25" hidden="1" customHeight="1">
      <c r="B9" s="153" t="s">
        <v>4470</v>
      </c>
      <c r="C9" s="320" t="s">
        <v>4471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4472</v>
      </c>
      <c r="K9" s="396" t="s">
        <v>4472</v>
      </c>
      <c r="L9" s="471"/>
      <c r="M9" s="146"/>
    </row>
    <row r="10" spans="2:13" ht="17.25" hidden="1" customHeight="1">
      <c r="B10" s="153" t="s">
        <v>4122</v>
      </c>
      <c r="C10" s="320" t="s">
        <v>4473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4474</v>
      </c>
      <c r="K10" s="396" t="s">
        <v>4474</v>
      </c>
      <c r="L10" s="471"/>
      <c r="M10" s="146"/>
    </row>
    <row r="11" spans="2:13" ht="17.25" hidden="1" customHeight="1">
      <c r="B11" s="153" t="s">
        <v>4475</v>
      </c>
      <c r="C11" s="320" t="s">
        <v>4476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4477</v>
      </c>
      <c r="K11" s="396" t="s">
        <v>4477</v>
      </c>
      <c r="L11" s="471"/>
      <c r="M11" s="146"/>
    </row>
    <row r="12" spans="2:13" ht="17.25" hidden="1" customHeight="1">
      <c r="B12" s="153" t="s">
        <v>4478</v>
      </c>
      <c r="C12" s="320" t="s">
        <v>4479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4480</v>
      </c>
      <c r="K12" s="396" t="s">
        <v>4480</v>
      </c>
      <c r="L12" s="471"/>
      <c r="M12" s="146"/>
    </row>
    <row r="13" spans="2:13" ht="17.25" hidden="1" customHeight="1">
      <c r="B13" s="153" t="s">
        <v>4467</v>
      </c>
      <c r="C13" s="320" t="s">
        <v>4054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5335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4470</v>
      </c>
      <c r="C14" s="320" t="s">
        <v>4481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5336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4122</v>
      </c>
      <c r="C15" s="353" t="s">
        <v>4482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5337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4475</v>
      </c>
      <c r="C16" s="353" t="s">
        <v>4060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5338</v>
      </c>
      <c r="J16" s="430">
        <f t="shared" si="5"/>
        <v>44510</v>
      </c>
      <c r="K16" s="430">
        <f t="shared" si="5"/>
        <v>44510</v>
      </c>
      <c r="L16" s="470" t="s">
        <v>5339</v>
      </c>
      <c r="M16" s="146"/>
    </row>
    <row r="17" spans="2:13" ht="17.25" hidden="1" customHeight="1">
      <c r="B17" s="356" t="s">
        <v>4478</v>
      </c>
      <c r="C17" s="353" t="s">
        <v>4483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5340</v>
      </c>
      <c r="J17" s="430">
        <f t="shared" si="5"/>
        <v>44517</v>
      </c>
      <c r="K17" s="430">
        <f t="shared" si="5"/>
        <v>44517</v>
      </c>
      <c r="L17" s="470" t="s">
        <v>5339</v>
      </c>
      <c r="M17" s="146"/>
    </row>
    <row r="18" spans="2:13" ht="17.25" hidden="1" customHeight="1">
      <c r="B18" s="356" t="s">
        <v>4484</v>
      </c>
      <c r="C18" s="353" t="s">
        <v>4485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5341</v>
      </c>
      <c r="J18" s="430">
        <f t="shared" si="5"/>
        <v>44524</v>
      </c>
      <c r="K18" s="430">
        <f t="shared" si="5"/>
        <v>44524</v>
      </c>
      <c r="L18" s="470" t="s">
        <v>5342</v>
      </c>
      <c r="M18" s="146"/>
    </row>
    <row r="19" spans="2:13" ht="17.25" hidden="1" customHeight="1">
      <c r="B19" s="356" t="s">
        <v>4486</v>
      </c>
      <c r="C19" s="353" t="s">
        <v>4487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4488</v>
      </c>
      <c r="C20" s="353" t="s">
        <v>4489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4490</v>
      </c>
      <c r="C21" s="353" t="s">
        <v>4491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4492</v>
      </c>
      <c r="C22" s="353" t="s">
        <v>4493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4494</v>
      </c>
      <c r="C23" s="353" t="s">
        <v>4069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4467</v>
      </c>
      <c r="C24" s="353" t="s">
        <v>4495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4470</v>
      </c>
      <c r="C25" s="353" t="s">
        <v>4071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4122</v>
      </c>
      <c r="C26" s="353" t="s">
        <v>4496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4475</v>
      </c>
      <c r="C27" s="353" t="s">
        <v>4497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4478</v>
      </c>
      <c r="C28" s="353" t="s">
        <v>4498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4484</v>
      </c>
      <c r="C29" s="353" t="s">
        <v>4499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415</v>
      </c>
      <c r="C30" s="353" t="s">
        <v>4500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4486</v>
      </c>
      <c r="C31" s="353" t="s">
        <v>4501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4488</v>
      </c>
      <c r="C32" s="353" t="s">
        <v>4502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4492</v>
      </c>
      <c r="C33" s="353" t="s">
        <v>4503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4490</v>
      </c>
      <c r="C34" s="353" t="s">
        <v>4504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4494</v>
      </c>
      <c r="C35" s="353" t="s">
        <v>4505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4467</v>
      </c>
      <c r="C36" s="353" t="s">
        <v>4506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415</v>
      </c>
      <c r="C37" s="429" t="s">
        <v>4507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4470</v>
      </c>
      <c r="C38" s="353" t="s">
        <v>4508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4122</v>
      </c>
      <c r="C39" s="353" t="s">
        <v>4509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4510</v>
      </c>
      <c r="C40" s="353" t="s">
        <v>4511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4478</v>
      </c>
      <c r="C41" s="353" t="s">
        <v>4512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4484</v>
      </c>
      <c r="C42" s="353" t="s">
        <v>4513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4486</v>
      </c>
      <c r="C43" s="353" t="s">
        <v>4082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4488</v>
      </c>
      <c r="C44" s="353" t="s">
        <v>4514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4492</v>
      </c>
      <c r="C45" s="353" t="s">
        <v>4515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4490</v>
      </c>
      <c r="C46" s="353" t="s">
        <v>4516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4494</v>
      </c>
      <c r="C47" s="320" t="s">
        <v>4517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415</v>
      </c>
      <c r="C48" s="320" t="s">
        <v>4518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4467</v>
      </c>
      <c r="C49" s="320" t="s">
        <v>4519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4470</v>
      </c>
      <c r="C50" s="320" t="s">
        <v>4520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4122</v>
      </c>
      <c r="C51" s="320" t="s">
        <v>4521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4510</v>
      </c>
      <c r="C52" s="320" t="s">
        <v>4522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415</v>
      </c>
      <c r="C53" s="320" t="s">
        <v>4523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4478</v>
      </c>
      <c r="C54" s="320" t="s">
        <v>4524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4068</v>
      </c>
      <c r="C55" s="320" t="s">
        <v>4525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4486</v>
      </c>
      <c r="C56" s="320" t="s">
        <v>4088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4488</v>
      </c>
      <c r="C57" s="320" t="s">
        <v>4526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4527</v>
      </c>
      <c r="C58" s="590" t="s">
        <v>4528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4490</v>
      </c>
      <c r="C59" s="591" t="s">
        <v>4529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4494</v>
      </c>
      <c r="C60" s="591" t="s">
        <v>4530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4467</v>
      </c>
      <c r="C61" s="591" t="s">
        <v>4097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4470</v>
      </c>
      <c r="C62" s="591" t="s">
        <v>4531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415</v>
      </c>
      <c r="C63" s="591" t="s">
        <v>4532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3679</v>
      </c>
    </row>
    <row r="64" spans="2:13" ht="17.25" hidden="1" customHeight="1">
      <c r="B64" s="153" t="s">
        <v>4122</v>
      </c>
      <c r="C64" s="591" t="s">
        <v>4533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4510</v>
      </c>
      <c r="C65" s="591" t="s">
        <v>4534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4484</v>
      </c>
      <c r="C66" s="591" t="s">
        <v>4535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4068</v>
      </c>
      <c r="C67" s="591" t="s">
        <v>4536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415</v>
      </c>
      <c r="C68" s="591" t="s">
        <v>4107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4537</v>
      </c>
      <c r="C69" s="591" t="s">
        <v>4538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415</v>
      </c>
      <c r="C70" s="591" t="s">
        <v>4539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4488</v>
      </c>
      <c r="C71" s="591" t="s">
        <v>4112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4490</v>
      </c>
      <c r="C72" s="591" t="s">
        <v>4540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4494</v>
      </c>
      <c r="C73" s="591" t="s">
        <v>4541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415</v>
      </c>
      <c r="C74" s="591" t="s">
        <v>4542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4470</v>
      </c>
      <c r="C75" s="591" t="s">
        <v>4543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4544</v>
      </c>
      <c r="C76" s="591" t="s">
        <v>4545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4510</v>
      </c>
      <c r="C77" s="591" t="s">
        <v>4546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4484</v>
      </c>
      <c r="C78" s="591" t="s">
        <v>4547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4478</v>
      </c>
      <c r="C79" s="591" t="s">
        <v>4548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4068</v>
      </c>
      <c r="C80" s="591" t="s">
        <v>4549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4467</v>
      </c>
      <c r="C81" s="591" t="s">
        <v>4550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5343</v>
      </c>
      <c r="C82" s="674" t="s">
        <v>5344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4814</v>
      </c>
      <c r="C83" s="674" t="s">
        <v>5344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5345</v>
      </c>
      <c r="C84" s="591" t="s">
        <v>5346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4773</v>
      </c>
      <c r="C85" s="591" t="s">
        <v>5347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5348</v>
      </c>
      <c r="C86" s="591" t="s">
        <v>5349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5350</v>
      </c>
      <c r="C87" s="591" t="s">
        <v>5351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4781</v>
      </c>
      <c r="C88" s="591" t="s">
        <v>5352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4041</v>
      </c>
      <c r="C89" s="685" t="s">
        <v>5353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5354</v>
      </c>
      <c r="C90" s="685" t="s">
        <v>5355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4787</v>
      </c>
      <c r="C91" s="694" t="s">
        <v>5356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4805</v>
      </c>
      <c r="C92" s="320" t="s">
        <v>5357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5358</v>
      </c>
      <c r="C93" s="320" t="s">
        <v>5359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4816</v>
      </c>
      <c r="C94" s="320" t="s">
        <v>5360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5361</v>
      </c>
      <c r="C95" s="320" t="s">
        <v>5362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5363</v>
      </c>
      <c r="C96" s="320" t="s">
        <v>5364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4773</v>
      </c>
      <c r="C97" s="320" t="s">
        <v>5365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5350</v>
      </c>
      <c r="C98" s="320" t="s">
        <v>5366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5367</v>
      </c>
      <c r="C99" s="320" t="s">
        <v>5368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5369</v>
      </c>
      <c r="C100" s="320" t="s">
        <v>5370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4781</v>
      </c>
      <c r="C101" s="320" t="s">
        <v>5371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415</v>
      </c>
      <c r="C102" s="320" t="s">
        <v>5372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4767</v>
      </c>
      <c r="C103" s="320" t="s">
        <v>5373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4787</v>
      </c>
      <c r="C104" s="320" t="s">
        <v>5374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553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554</v>
      </c>
      <c r="C108" s="193"/>
      <c r="D108" s="193"/>
      <c r="E108" s="194"/>
      <c r="F108" s="195" t="s">
        <v>1585</v>
      </c>
      <c r="G108" s="195"/>
      <c r="H108" s="193"/>
      <c r="I108" s="193"/>
      <c r="J108" s="195" t="s">
        <v>556</v>
      </c>
      <c r="K108" s="195"/>
      <c r="L108" s="195"/>
      <c r="M108" s="193"/>
    </row>
    <row r="109" spans="2:13" s="159" customFormat="1" ht="17.25" customHeight="1">
      <c r="B109" s="197" t="s">
        <v>557</v>
      </c>
      <c r="C109" s="193"/>
      <c r="D109" s="198" t="s">
        <v>558</v>
      </c>
      <c r="E109" s="199"/>
      <c r="F109" s="197" t="s">
        <v>559</v>
      </c>
      <c r="G109" s="193"/>
      <c r="H109" s="198" t="s">
        <v>560</v>
      </c>
      <c r="I109" s="193"/>
      <c r="J109" s="197" t="s">
        <v>561</v>
      </c>
      <c r="K109" s="198" t="s">
        <v>562</v>
      </c>
      <c r="M109" s="193"/>
    </row>
    <row r="110" spans="2:13" s="159" customFormat="1" ht="17.25" customHeight="1">
      <c r="B110" s="414" t="s">
        <v>563</v>
      </c>
      <c r="C110" s="202"/>
      <c r="D110" s="570" t="s">
        <v>564</v>
      </c>
      <c r="E110" s="197"/>
      <c r="F110" s="707" t="s">
        <v>565</v>
      </c>
      <c r="G110" s="730" t="s">
        <v>566</v>
      </c>
      <c r="H110" s="252" t="s">
        <v>567</v>
      </c>
      <c r="I110" s="193"/>
      <c r="J110" s="201" t="s">
        <v>568</v>
      </c>
      <c r="K110" s="203" t="s">
        <v>569</v>
      </c>
      <c r="L110" s="203"/>
      <c r="M110" s="193"/>
    </row>
    <row r="111" spans="2:13" s="159" customFormat="1" ht="17.25" customHeight="1">
      <c r="B111" s="414" t="s">
        <v>577</v>
      </c>
      <c r="C111" s="202"/>
      <c r="D111" s="570" t="s">
        <v>578</v>
      </c>
      <c r="E111" s="197"/>
      <c r="F111" s="707" t="s">
        <v>572</v>
      </c>
      <c r="G111" s="730" t="s">
        <v>573</v>
      </c>
      <c r="H111" s="252" t="s">
        <v>574</v>
      </c>
      <c r="I111" s="193"/>
      <c r="J111" s="201" t="s">
        <v>575</v>
      </c>
      <c r="K111" s="203" t="s">
        <v>576</v>
      </c>
      <c r="L111" s="203"/>
      <c r="M111" s="193"/>
    </row>
    <row r="112" spans="2:13" s="159" customFormat="1" ht="17.25" customHeight="1">
      <c r="B112" s="201" t="s">
        <v>3431</v>
      </c>
      <c r="C112" s="202"/>
      <c r="D112" s="203" t="s">
        <v>1749</v>
      </c>
      <c r="E112" s="197"/>
      <c r="F112" s="707" t="s">
        <v>579</v>
      </c>
      <c r="G112" s="730" t="s">
        <v>580</v>
      </c>
      <c r="H112" s="252" t="s">
        <v>581</v>
      </c>
      <c r="I112" s="193"/>
      <c r="J112" s="414" t="s">
        <v>582</v>
      </c>
      <c r="K112" s="570" t="s">
        <v>583</v>
      </c>
      <c r="L112" s="203"/>
      <c r="M112" s="193"/>
    </row>
    <row r="113" spans="2:11" s="159" customFormat="1" ht="17.25" customHeight="1">
      <c r="B113" s="201" t="s">
        <v>570</v>
      </c>
      <c r="C113" s="202"/>
      <c r="D113" s="203" t="s">
        <v>571</v>
      </c>
      <c r="E113" s="197"/>
      <c r="F113" s="707" t="s">
        <v>586</v>
      </c>
      <c r="G113" s="730" t="s">
        <v>587</v>
      </c>
      <c r="H113" s="252" t="s">
        <v>588</v>
      </c>
      <c r="I113" s="193"/>
      <c r="J113" s="201" t="s">
        <v>589</v>
      </c>
      <c r="K113" s="203" t="s">
        <v>590</v>
      </c>
    </row>
    <row r="114" spans="2:11" s="159" customFormat="1" ht="17.25" customHeight="1">
      <c r="B114" s="414" t="s">
        <v>827</v>
      </c>
      <c r="C114" s="202"/>
      <c r="D114" s="570" t="s">
        <v>585</v>
      </c>
      <c r="E114" s="197"/>
      <c r="F114" s="707" t="s">
        <v>3432</v>
      </c>
      <c r="G114" s="730" t="s">
        <v>594</v>
      </c>
      <c r="H114" s="252" t="s">
        <v>3433</v>
      </c>
      <c r="I114" s="193"/>
      <c r="J114" s="201" t="s">
        <v>596</v>
      </c>
      <c r="K114" s="203" t="s">
        <v>597</v>
      </c>
    </row>
    <row r="115" spans="2:11" s="159" customFormat="1" ht="17.25" customHeight="1">
      <c r="B115" s="414" t="s">
        <v>1595</v>
      </c>
      <c r="C115" s="202"/>
      <c r="D115" s="570" t="s">
        <v>1596</v>
      </c>
      <c r="E115" s="197"/>
      <c r="F115" s="707"/>
      <c r="G115" s="730"/>
      <c r="H115" s="252"/>
      <c r="I115" s="193"/>
      <c r="J115" s="201" t="s">
        <v>1597</v>
      </c>
      <c r="K115" s="203" t="s">
        <v>1599</v>
      </c>
    </row>
    <row r="116" spans="2:11" s="159" customFormat="1" ht="17.25" customHeight="1">
      <c r="B116" s="414" t="s">
        <v>1750</v>
      </c>
      <c r="C116" s="202"/>
      <c r="D116" s="570" t="s">
        <v>1751</v>
      </c>
      <c r="E116" s="197"/>
      <c r="F116" s="505"/>
      <c r="G116"/>
      <c r="H116"/>
      <c r="I116" s="193"/>
      <c r="J116" s="414" t="s">
        <v>603</v>
      </c>
      <c r="K116" s="415" t="s">
        <v>604</v>
      </c>
    </row>
    <row r="117" spans="2:11" s="159" customFormat="1" ht="17.25" customHeight="1">
      <c r="B117" s="414" t="s">
        <v>591</v>
      </c>
      <c r="C117" s="202"/>
      <c r="D117" s="570" t="s">
        <v>592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1602</v>
      </c>
      <c r="C119" s="193" t="s">
        <v>1603</v>
      </c>
      <c r="D119" s="205"/>
      <c r="E119" s="193"/>
      <c r="F119" s="193" t="s">
        <v>1604</v>
      </c>
      <c r="G119" s="206" t="s">
        <v>1605</v>
      </c>
      <c r="H119" s="196"/>
      <c r="I119" s="193"/>
      <c r="J119" s="193" t="s">
        <v>1604</v>
      </c>
      <c r="K119" s="193" t="s">
        <v>1606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33"/>
  <sheetViews>
    <sheetView showGridLines="0" zoomScaleNormal="100" zoomScaleSheetLayoutView="75" workbookViewId="0">
      <selection activeCell="E122" sqref="E12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16" t="s">
        <v>116</v>
      </c>
      <c r="C2" s="1216"/>
      <c r="D2" s="1216"/>
      <c r="E2" s="1216"/>
      <c r="F2" s="1216"/>
      <c r="G2" s="1216"/>
      <c r="H2" s="1216"/>
      <c r="I2" s="956" t="s">
        <v>352</v>
      </c>
      <c r="J2" s="992"/>
    </row>
    <row r="3" spans="1:13" ht="17.25" customHeight="1" thickBot="1">
      <c r="B3" s="165"/>
    </row>
    <row r="4" spans="1:13" ht="30" customHeight="1" thickBot="1">
      <c r="A4" s="186"/>
      <c r="B4" s="1211" t="s">
        <v>5375</v>
      </c>
      <c r="C4" s="1212"/>
      <c r="D4" s="1212"/>
      <c r="E4" s="1212"/>
      <c r="F4" s="1212"/>
      <c r="G4" s="1212"/>
      <c r="H4" s="1213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205" t="s">
        <v>5375</v>
      </c>
      <c r="C7" s="1206"/>
      <c r="D7" s="1245" t="s">
        <v>355</v>
      </c>
      <c r="E7" s="944" t="s">
        <v>302</v>
      </c>
      <c r="F7" s="941" t="s">
        <v>1677</v>
      </c>
      <c r="G7" s="941" t="s">
        <v>5376</v>
      </c>
      <c r="H7" s="941" t="s">
        <v>5377</v>
      </c>
      <c r="I7" s="839"/>
      <c r="J7" s="881"/>
      <c r="L7" s="766"/>
    </row>
    <row r="8" spans="1:13" ht="20.100000000000001" hidden="1" customHeight="1">
      <c r="A8" s="310"/>
      <c r="B8" s="944" t="s">
        <v>357</v>
      </c>
      <c r="C8" s="944" t="s">
        <v>358</v>
      </c>
      <c r="D8" s="1246"/>
      <c r="E8" s="940" t="s">
        <v>269</v>
      </c>
      <c r="F8" s="940" t="s">
        <v>172</v>
      </c>
      <c r="G8" s="965" t="s">
        <v>443</v>
      </c>
      <c r="H8" s="965" t="s">
        <v>201</v>
      </c>
      <c r="I8" s="752"/>
      <c r="J8" s="1059" t="s">
        <v>359</v>
      </c>
      <c r="L8" s="195"/>
    </row>
    <row r="9" spans="1:13" ht="17.25" hidden="1" customHeight="1">
      <c r="B9" s="719" t="s">
        <v>5048</v>
      </c>
      <c r="C9" s="758" t="s">
        <v>5378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4172</v>
      </c>
      <c r="C10" s="758" t="s">
        <v>5379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5380</v>
      </c>
      <c r="B11" s="719" t="s">
        <v>5022</v>
      </c>
      <c r="C11" s="758" t="s">
        <v>5381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4412</v>
      </c>
      <c r="C12" s="758" t="s">
        <v>5382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4157</v>
      </c>
      <c r="C13" s="758" t="s">
        <v>5383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5032</v>
      </c>
      <c r="C14" s="758" t="s">
        <v>5384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4437</v>
      </c>
      <c r="C15" s="993" t="s">
        <v>5385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5044</v>
      </c>
      <c r="C16" s="758" t="s">
        <v>5386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5028</v>
      </c>
      <c r="C17" s="955" t="s">
        <v>5387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391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5074</v>
      </c>
      <c r="C18" s="955" t="s">
        <v>5388</v>
      </c>
      <c r="D18" s="955">
        <v>45402</v>
      </c>
      <c r="E18" s="758">
        <f t="shared" ref="E18:E22" si="25">D18+5</f>
        <v>45407</v>
      </c>
      <c r="F18" s="880" t="s">
        <v>391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4440</v>
      </c>
      <c r="C19" s="955" t="s">
        <v>5389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5035</v>
      </c>
      <c r="C20" s="955" t="s">
        <v>5390</v>
      </c>
      <c r="D20" s="955">
        <v>45421</v>
      </c>
      <c r="E20" s="758">
        <f t="shared" si="25"/>
        <v>45426</v>
      </c>
      <c r="F20" s="880" t="s">
        <v>391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5048</v>
      </c>
      <c r="C21" s="955" t="s">
        <v>5391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391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391</v>
      </c>
      <c r="C22" s="955" t="s">
        <v>5392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4138</v>
      </c>
      <c r="C23" s="955" t="s">
        <v>5393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285" t="s">
        <v>415</v>
      </c>
      <c r="C24" s="955" t="s">
        <v>5394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286"/>
      <c r="C25" s="955" t="s">
        <v>5395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287"/>
      <c r="C26" s="955" t="s">
        <v>5396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5397</v>
      </c>
      <c r="B27" s="936" t="s">
        <v>391</v>
      </c>
      <c r="C27" s="955" t="s">
        <v>5398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391</v>
      </c>
      <c r="C28" s="955" t="s">
        <v>5399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415</v>
      </c>
      <c r="C29" s="955" t="s">
        <v>5400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4206</v>
      </c>
      <c r="C30" s="955" t="s">
        <v>5401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5022</v>
      </c>
      <c r="C31" s="955" t="s">
        <v>5402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4412</v>
      </c>
      <c r="C32" s="955" t="s">
        <v>5403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5404</v>
      </c>
      <c r="C33" s="955" t="s">
        <v>5405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5032</v>
      </c>
      <c r="C34" s="955" t="s">
        <v>5406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4437</v>
      </c>
      <c r="C35" s="955" t="s">
        <v>5407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4159</v>
      </c>
      <c r="C36" s="955" t="s">
        <v>5408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5028</v>
      </c>
      <c r="C37" s="955" t="s">
        <v>5409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5074</v>
      </c>
      <c r="C38" s="955" t="s">
        <v>5410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4181</v>
      </c>
      <c r="C39" s="955" t="s">
        <v>5411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5035</v>
      </c>
      <c r="C40" s="955" t="s">
        <v>5412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5048</v>
      </c>
      <c r="C41" s="955" t="s">
        <v>5413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5397</v>
      </c>
      <c r="C42" s="955" t="s">
        <v>5414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4172</v>
      </c>
      <c r="C43" s="955" t="s">
        <v>5415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4138</v>
      </c>
      <c r="C44" s="955" t="s">
        <v>5416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4206</v>
      </c>
      <c r="C45" s="955" t="s">
        <v>5417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4412</v>
      </c>
      <c r="C46" s="955" t="s">
        <v>5418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415</v>
      </c>
      <c r="C47" s="955" t="s">
        <v>5419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5022</v>
      </c>
      <c r="C48" s="955" t="s">
        <v>5420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4157</v>
      </c>
      <c r="C49" s="955" t="s">
        <v>5421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5032</v>
      </c>
      <c r="C50" s="955" t="s">
        <v>5422</v>
      </c>
      <c r="D50" s="955">
        <v>45605</v>
      </c>
      <c r="E50" s="758">
        <f t="shared" si="97"/>
        <v>45610</v>
      </c>
      <c r="F50" s="880" t="s">
        <v>391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4437</v>
      </c>
      <c r="C51" s="955" t="s">
        <v>5423</v>
      </c>
      <c r="D51" s="955">
        <v>45611</v>
      </c>
      <c r="E51" s="880" t="s">
        <v>391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4159</v>
      </c>
      <c r="C52" s="955" t="s">
        <v>5424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5028</v>
      </c>
      <c r="C53" s="955" t="s">
        <v>5425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391</v>
      </c>
      <c r="H53" s="880" t="s">
        <v>391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5074</v>
      </c>
      <c r="C54" s="955" t="s">
        <v>5426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4181</v>
      </c>
      <c r="C55" s="955" t="s">
        <v>5427</v>
      </c>
      <c r="D55" s="955">
        <v>45641</v>
      </c>
      <c r="E55" s="758">
        <f t="shared" si="103"/>
        <v>45646</v>
      </c>
      <c r="F55" s="880" t="s">
        <v>391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5035</v>
      </c>
      <c r="C56" s="955" t="s">
        <v>5428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391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5048</v>
      </c>
      <c r="C57" s="955" t="s">
        <v>5429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5397</v>
      </c>
      <c r="C58" s="955" t="s">
        <v>5430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4172</v>
      </c>
      <c r="C59" s="955" t="s">
        <v>5431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415</v>
      </c>
      <c r="C60" s="955" t="s">
        <v>5432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4138</v>
      </c>
      <c r="C61" s="955" t="s">
        <v>5433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415</v>
      </c>
      <c r="C62" s="955" t="s">
        <v>5434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4206</v>
      </c>
      <c r="C63" s="955" t="s">
        <v>5435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4412</v>
      </c>
      <c r="C64" s="955" t="s">
        <v>5436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5022</v>
      </c>
      <c r="C65" s="955" t="s">
        <v>5437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4157</v>
      </c>
      <c r="C66" s="955" t="s">
        <v>5438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5032</v>
      </c>
      <c r="C67" s="955" t="s">
        <v>5439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4437</v>
      </c>
      <c r="C68" s="955" t="s">
        <v>5440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4159</v>
      </c>
      <c r="C69" s="955" t="s">
        <v>5441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5074</v>
      </c>
      <c r="C70" s="955" t="s">
        <v>5442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4219</v>
      </c>
      <c r="C71" s="955" t="s">
        <v>5443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4181</v>
      </c>
      <c r="C72" s="955" t="s">
        <v>5444</v>
      </c>
      <c r="D72" s="955">
        <v>45746</v>
      </c>
      <c r="E72" s="758">
        <f t="shared" si="127"/>
        <v>45751</v>
      </c>
      <c r="F72" s="880" t="s">
        <v>391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5035</v>
      </c>
      <c r="C73" s="955" t="s">
        <v>5445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5048</v>
      </c>
      <c r="C74" s="955" t="s">
        <v>5446</v>
      </c>
      <c r="D74" s="955">
        <v>45768</v>
      </c>
      <c r="E74" s="758">
        <f t="shared" si="131"/>
        <v>45773</v>
      </c>
      <c r="F74" s="880" t="s">
        <v>391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415</v>
      </c>
      <c r="C75" s="955" t="s">
        <v>5447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4172</v>
      </c>
      <c r="C76" s="955" t="s">
        <v>5448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4138</v>
      </c>
      <c r="C77" s="955" t="s">
        <v>5449</v>
      </c>
      <c r="D77" s="955">
        <v>45777</v>
      </c>
      <c r="E77" s="758">
        <f t="shared" ref="E77" si="135">D77+5</f>
        <v>45782</v>
      </c>
      <c r="F77" s="972" t="s">
        <v>391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415</v>
      </c>
      <c r="C78" s="955" t="s">
        <v>5450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553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205" t="s">
        <v>5375</v>
      </c>
      <c r="C82" s="1206"/>
      <c r="D82" s="1245" t="s">
        <v>355</v>
      </c>
      <c r="E82" s="944" t="s">
        <v>332</v>
      </c>
      <c r="F82" s="941" t="s">
        <v>190</v>
      </c>
      <c r="G82" s="941" t="s">
        <v>318</v>
      </c>
      <c r="H82" s="941" t="s">
        <v>1677</v>
      </c>
      <c r="I82" s="941" t="s">
        <v>247</v>
      </c>
      <c r="J82" s="941" t="s">
        <v>228</v>
      </c>
      <c r="K82" s="941" t="s">
        <v>302</v>
      </c>
      <c r="M82" s="881"/>
    </row>
    <row r="83" spans="1:20" ht="20.100000000000001" customHeight="1">
      <c r="A83" s="310"/>
      <c r="B83" s="944" t="s">
        <v>357</v>
      </c>
      <c r="C83" s="944" t="s">
        <v>358</v>
      </c>
      <c r="D83" s="1246"/>
      <c r="E83" s="940" t="s">
        <v>223</v>
      </c>
      <c r="F83" s="940" t="s">
        <v>161</v>
      </c>
      <c r="G83" s="965" t="s">
        <v>248</v>
      </c>
      <c r="H83" s="965" t="s">
        <v>201</v>
      </c>
      <c r="I83" s="965" t="s">
        <v>287</v>
      </c>
      <c r="J83" s="965" t="s">
        <v>288</v>
      </c>
      <c r="K83" s="965" t="s">
        <v>187</v>
      </c>
      <c r="M83" s="941" t="s">
        <v>496</v>
      </c>
      <c r="N83" s="941" t="s">
        <v>359</v>
      </c>
      <c r="O83" s="985" t="s">
        <v>360</v>
      </c>
    </row>
    <row r="84" spans="1:20" ht="17.25" hidden="1" customHeight="1">
      <c r="B84" s="976" t="s">
        <v>4108</v>
      </c>
      <c r="C84" s="955" t="s">
        <v>5451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5452</v>
      </c>
      <c r="C85" s="955" t="s">
        <v>5453</v>
      </c>
      <c r="D85" s="955">
        <v>45806</v>
      </c>
      <c r="E85" s="758">
        <f t="shared" ref="E85:E90" si="138">D85+7</f>
        <v>45813</v>
      </c>
      <c r="F85" s="972" t="s">
        <v>391</v>
      </c>
      <c r="G85" s="972" t="s">
        <v>391</v>
      </c>
      <c r="H85" s="972" t="s">
        <v>391</v>
      </c>
      <c r="I85" s="758">
        <v>45813</v>
      </c>
      <c r="J85" s="972" t="s">
        <v>391</v>
      </c>
      <c r="K85" s="972" t="s">
        <v>391</v>
      </c>
      <c r="M85" s="758">
        <f t="shared" ref="M85:N119" si="139">M84+7</f>
        <v>45797</v>
      </c>
      <c r="N85" s="758">
        <f t="shared" si="139"/>
        <v>45797</v>
      </c>
    </row>
    <row r="86" spans="1:20" ht="17.25" hidden="1" customHeight="1">
      <c r="B86" s="976" t="s">
        <v>4162</v>
      </c>
      <c r="C86" s="955" t="s">
        <v>5454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4215</v>
      </c>
      <c r="C87" s="955" t="s">
        <v>5455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4164</v>
      </c>
      <c r="C88" s="955" t="s">
        <v>5456</v>
      </c>
      <c r="D88" s="955">
        <v>45838</v>
      </c>
      <c r="E88" s="972" t="s">
        <v>391</v>
      </c>
      <c r="F88" s="972" t="s">
        <v>391</v>
      </c>
      <c r="G88" s="758">
        <v>45842</v>
      </c>
      <c r="H88" s="972" t="s">
        <v>391</v>
      </c>
      <c r="I88" s="972" t="s">
        <v>391</v>
      </c>
      <c r="J88" s="972" t="s">
        <v>391</v>
      </c>
      <c r="K88" s="972" t="s">
        <v>391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415</v>
      </c>
      <c r="C89" s="955" t="s">
        <v>5457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5032</v>
      </c>
      <c r="C90" s="955" t="s">
        <v>5458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4159</v>
      </c>
      <c r="C91" s="955" t="s">
        <v>5459</v>
      </c>
      <c r="D91" s="972" t="s">
        <v>391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5044</v>
      </c>
      <c r="C92" s="955" t="s">
        <v>5460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5074</v>
      </c>
      <c r="C93" s="955" t="s">
        <v>5461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4440</v>
      </c>
      <c r="C94" s="955" t="s">
        <v>5462</v>
      </c>
      <c r="D94" s="955">
        <v>45860</v>
      </c>
      <c r="E94" s="972" t="s">
        <v>391</v>
      </c>
      <c r="F94" s="972" t="s">
        <v>391</v>
      </c>
      <c r="G94" s="972" t="s">
        <v>391</v>
      </c>
      <c r="H94" s="972" t="s">
        <v>391</v>
      </c>
      <c r="I94" s="972" t="s">
        <v>391</v>
      </c>
      <c r="J94" s="972" t="s">
        <v>391</v>
      </c>
      <c r="K94" s="972" t="s">
        <v>391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5463</v>
      </c>
      <c r="B95" s="1124" t="s">
        <v>4181</v>
      </c>
      <c r="C95" s="955" t="s">
        <v>5464</v>
      </c>
      <c r="D95" s="955">
        <v>45883</v>
      </c>
      <c r="E95" s="972" t="s">
        <v>391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4194</v>
      </c>
      <c r="C96" s="955" t="s">
        <v>5465</v>
      </c>
      <c r="D96" s="955">
        <v>45877</v>
      </c>
      <c r="E96" s="758">
        <f t="shared" ref="E96:E98" si="157">D96+7</f>
        <v>45884</v>
      </c>
      <c r="F96" s="972" t="s">
        <v>391</v>
      </c>
      <c r="G96" s="972" t="s">
        <v>391</v>
      </c>
      <c r="H96" s="972" t="s">
        <v>391</v>
      </c>
      <c r="I96" s="972" t="s">
        <v>391</v>
      </c>
      <c r="J96" s="972" t="s">
        <v>391</v>
      </c>
      <c r="K96" s="972" t="s">
        <v>391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5048</v>
      </c>
      <c r="C97" s="955" t="s">
        <v>5466</v>
      </c>
      <c r="D97" s="955">
        <v>45886</v>
      </c>
      <c r="E97" s="972" t="s">
        <v>391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5467</v>
      </c>
      <c r="C98" s="955" t="s">
        <v>5468</v>
      </c>
      <c r="D98" s="955">
        <v>45889</v>
      </c>
      <c r="E98" s="758">
        <f t="shared" si="157"/>
        <v>45896</v>
      </c>
      <c r="F98" s="972" t="s">
        <v>391</v>
      </c>
      <c r="G98" s="972" t="s">
        <v>391</v>
      </c>
      <c r="H98" s="972" t="s">
        <v>391</v>
      </c>
      <c r="I98" s="972" t="s">
        <v>391</v>
      </c>
      <c r="J98" s="972" t="s">
        <v>391</v>
      </c>
      <c r="K98" s="972" t="s">
        <v>391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4194</v>
      </c>
      <c r="B99" s="976" t="s">
        <v>4138</v>
      </c>
      <c r="C99" s="955" t="s">
        <v>5469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4108</v>
      </c>
      <c r="C100" s="955" t="s">
        <v>5470</v>
      </c>
      <c r="D100" s="972" t="s">
        <v>391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4119</v>
      </c>
      <c r="C101" s="955" t="s">
        <v>5471</v>
      </c>
      <c r="D101" s="955">
        <v>45916</v>
      </c>
      <c r="E101" s="972" t="s">
        <v>391</v>
      </c>
      <c r="F101" s="972" t="s">
        <v>391</v>
      </c>
      <c r="G101" s="972" t="s">
        <v>391</v>
      </c>
      <c r="H101" s="972" t="s">
        <v>391</v>
      </c>
      <c r="I101" s="972" t="s">
        <v>391</v>
      </c>
      <c r="J101" s="972" t="s">
        <v>391</v>
      </c>
      <c r="K101" s="972" t="s">
        <v>391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4162</v>
      </c>
      <c r="C102" s="955" t="s">
        <v>5472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4215</v>
      </c>
      <c r="C103" s="955" t="s">
        <v>5473</v>
      </c>
      <c r="D103" s="955">
        <v>45930</v>
      </c>
      <c r="E103" s="972" t="s">
        <v>391</v>
      </c>
      <c r="F103" s="972" t="s">
        <v>391</v>
      </c>
      <c r="G103" s="972" t="s">
        <v>391</v>
      </c>
      <c r="H103" s="972" t="s">
        <v>391</v>
      </c>
      <c r="I103" s="972" t="s">
        <v>391</v>
      </c>
      <c r="J103" s="972" t="s">
        <v>391</v>
      </c>
      <c r="K103" s="972" t="s">
        <v>391</v>
      </c>
      <c r="M103" s="758">
        <f t="shared" si="139"/>
        <v>45931</v>
      </c>
      <c r="N103" s="758">
        <f t="shared" si="139"/>
        <v>45931</v>
      </c>
    </row>
    <row r="104" spans="1:15" ht="17.25" hidden="1" customHeight="1">
      <c r="B104" s="976" t="s">
        <v>5022</v>
      </c>
      <c r="C104" s="955" t="s">
        <v>5474</v>
      </c>
      <c r="D104" s="955">
        <v>45958</v>
      </c>
      <c r="E104" s="758">
        <f t="shared" ref="E104:E107" si="172">D104+7</f>
        <v>45965</v>
      </c>
      <c r="F104" s="972" t="s">
        <v>391</v>
      </c>
      <c r="G104" s="972" t="s">
        <v>391</v>
      </c>
      <c r="H104" s="972" t="s">
        <v>391</v>
      </c>
      <c r="I104" s="972" t="s">
        <v>391</v>
      </c>
      <c r="J104" s="972" t="s">
        <v>391</v>
      </c>
      <c r="K104" s="972" t="s">
        <v>391</v>
      </c>
      <c r="M104" s="758">
        <v>45937</v>
      </c>
      <c r="N104" s="758">
        <f t="shared" si="139"/>
        <v>45938</v>
      </c>
      <c r="O104" s="332">
        <f t="shared" ref="N104:O114" si="173">WEEKNUM(N104)</f>
        <v>41</v>
      </c>
    </row>
    <row r="105" spans="1:15" ht="17.25" hidden="1" customHeight="1">
      <c r="A105" s="382" t="s">
        <v>4324</v>
      </c>
      <c r="B105" s="1165" t="s">
        <v>415</v>
      </c>
      <c r="C105" s="955" t="s">
        <v>5475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hidden="1" customHeight="1">
      <c r="B106" s="976" t="s">
        <v>5032</v>
      </c>
      <c r="C106" s="955" t="s">
        <v>5476</v>
      </c>
      <c r="D106" s="955">
        <v>45958</v>
      </c>
      <c r="E106" s="758">
        <f t="shared" si="172"/>
        <v>45965</v>
      </c>
      <c r="F106" s="972" t="s">
        <v>391</v>
      </c>
      <c r="G106" s="972" t="s">
        <v>391</v>
      </c>
      <c r="H106" s="972" t="s">
        <v>391</v>
      </c>
      <c r="I106" s="972" t="s">
        <v>391</v>
      </c>
      <c r="J106" s="972" t="s">
        <v>391</v>
      </c>
      <c r="K106" s="972" t="s">
        <v>391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customHeight="1">
      <c r="B107" s="976" t="s">
        <v>5044</v>
      </c>
      <c r="C107" s="955" t="s">
        <v>5477</v>
      </c>
      <c r="D107" s="972" t="s">
        <v>391</v>
      </c>
      <c r="E107" s="758">
        <v>45965</v>
      </c>
      <c r="F107" s="758">
        <v>45968</v>
      </c>
      <c r="G107" s="758">
        <f>F107+2</f>
        <v>45970</v>
      </c>
      <c r="H107" s="758">
        <f>G107+5</f>
        <v>45975</v>
      </c>
      <c r="I107" s="758">
        <f>H107+3</f>
        <v>45978</v>
      </c>
      <c r="J107" s="758">
        <f>I107+4</f>
        <v>45982</v>
      </c>
      <c r="K107" s="758">
        <f>J107+4</f>
        <v>45986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customHeight="1">
      <c r="B108" s="976" t="s">
        <v>4159</v>
      </c>
      <c r="C108" s="955" t="s">
        <v>5478</v>
      </c>
      <c r="D108" s="955">
        <v>45977</v>
      </c>
      <c r="E108" s="758">
        <f>D108+6</f>
        <v>45983</v>
      </c>
      <c r="F108" s="758">
        <f t="shared" ref="F108" si="180">E108+4</f>
        <v>45987</v>
      </c>
      <c r="G108" s="758">
        <f t="shared" ref="G108" si="181">F108+2</f>
        <v>45989</v>
      </c>
      <c r="H108" s="758">
        <f>G108+5</f>
        <v>45994</v>
      </c>
      <c r="I108" s="758">
        <f>H108+3</f>
        <v>45997</v>
      </c>
      <c r="J108" s="758">
        <f>I108+4</f>
        <v>46001</v>
      </c>
      <c r="K108" s="758">
        <f>J108+4</f>
        <v>46005</v>
      </c>
      <c r="M108" s="758">
        <v>45972</v>
      </c>
      <c r="N108" s="758">
        <v>45973</v>
      </c>
      <c r="O108" s="332">
        <f t="shared" si="173"/>
        <v>46</v>
      </c>
    </row>
    <row r="109" spans="1:15" ht="17.25" customHeight="1">
      <c r="B109" s="976" t="s">
        <v>5074</v>
      </c>
      <c r="C109" s="955" t="s">
        <v>5479</v>
      </c>
      <c r="D109" s="955">
        <v>45983</v>
      </c>
      <c r="E109" s="758">
        <f>D109+6</f>
        <v>45989</v>
      </c>
      <c r="F109" s="972" t="s">
        <v>391</v>
      </c>
      <c r="G109" s="972" t="s">
        <v>391</v>
      </c>
      <c r="H109" s="972" t="s">
        <v>391</v>
      </c>
      <c r="I109" s="758">
        <v>45999</v>
      </c>
      <c r="J109" s="758">
        <f>I109+4</f>
        <v>46003</v>
      </c>
      <c r="K109" s="972" t="s">
        <v>391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customHeight="1">
      <c r="A110" s="382" t="s">
        <v>4912</v>
      </c>
      <c r="B110" s="1165" t="s">
        <v>415</v>
      </c>
      <c r="C110" s="955" t="s">
        <v>5480</v>
      </c>
      <c r="D110" s="800">
        <v>45986</v>
      </c>
      <c r="E110" s="800">
        <f t="shared" ref="E110" si="182">D110+7</f>
        <v>45993</v>
      </c>
      <c r="F110" s="800">
        <f t="shared" ref="F108:F110" si="183">E110+4</f>
        <v>45997</v>
      </c>
      <c r="G110" s="800">
        <f t="shared" ref="G108:G110" si="184">F110+2</f>
        <v>45999</v>
      </c>
      <c r="H110" s="800">
        <f t="shared" ref="H107:H110" si="185">G110+4</f>
        <v>46003</v>
      </c>
      <c r="I110" s="800">
        <f t="shared" ref="I107:I110" si="186">H110+4</f>
        <v>46007</v>
      </c>
      <c r="J110" s="800">
        <f t="shared" ref="J107:J110" si="187">I110+2</f>
        <v>46009</v>
      </c>
      <c r="K110" s="800">
        <f t="shared" ref="K107:K110" si="188">J110+3</f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customHeight="1">
      <c r="B111" s="976" t="s">
        <v>4326</v>
      </c>
      <c r="C111" s="955" t="s">
        <v>5481</v>
      </c>
      <c r="D111" s="955">
        <v>45993</v>
      </c>
      <c r="E111" s="758">
        <f>D111+6</f>
        <v>45999</v>
      </c>
      <c r="F111" s="758">
        <f t="shared" ref="F109:F113" si="189">E111+4</f>
        <v>46003</v>
      </c>
      <c r="G111" s="758">
        <f t="shared" ref="G111:G113" si="190">F111+2</f>
        <v>46005</v>
      </c>
      <c r="H111" s="758">
        <f>G111+5</f>
        <v>46010</v>
      </c>
      <c r="I111" s="758">
        <f>H111+3</f>
        <v>46013</v>
      </c>
      <c r="J111" s="758">
        <f>I111+4</f>
        <v>46017</v>
      </c>
      <c r="K111" s="758">
        <f>J111+4</f>
        <v>46021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customHeight="1">
      <c r="B112" s="976" t="s">
        <v>4334</v>
      </c>
      <c r="C112" s="955" t="s">
        <v>5482</v>
      </c>
      <c r="D112" s="955">
        <v>46003</v>
      </c>
      <c r="E112" s="758">
        <f>D112+6</f>
        <v>46009</v>
      </c>
      <c r="F112" s="972" t="s">
        <v>391</v>
      </c>
      <c r="G112" s="972" t="s">
        <v>391</v>
      </c>
      <c r="H112" s="758">
        <v>46017</v>
      </c>
      <c r="I112" s="758">
        <f>H112+3</f>
        <v>46020</v>
      </c>
      <c r="J112" s="758">
        <f>I112+4</f>
        <v>46024</v>
      </c>
      <c r="K112" s="972" t="s">
        <v>391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20" ht="17.25" customHeight="1">
      <c r="B113" s="976" t="s">
        <v>4332</v>
      </c>
      <c r="C113" s="955" t="s">
        <v>5483</v>
      </c>
      <c r="D113" s="955">
        <v>46007</v>
      </c>
      <c r="E113" s="758">
        <f>D113+6</f>
        <v>46013</v>
      </c>
      <c r="F113" s="758">
        <f t="shared" ref="F113" si="191">E113+4</f>
        <v>46017</v>
      </c>
      <c r="G113" s="758">
        <f t="shared" ref="G113" si="192">F113+2</f>
        <v>46019</v>
      </c>
      <c r="H113" s="758">
        <f>G113+5</f>
        <v>46024</v>
      </c>
      <c r="I113" s="758">
        <f>H113+3</f>
        <v>46027</v>
      </c>
      <c r="J113" s="758">
        <f>I113+4</f>
        <v>46031</v>
      </c>
      <c r="K113" s="758">
        <f>J113+4</f>
        <v>46035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20" ht="17.25" customHeight="1">
      <c r="A114" s="382" t="s">
        <v>5467</v>
      </c>
      <c r="B114" s="1165" t="s">
        <v>415</v>
      </c>
      <c r="C114" s="955" t="s">
        <v>5484</v>
      </c>
      <c r="D114" s="1181">
        <v>46014</v>
      </c>
      <c r="E114" s="1181">
        <f t="shared" ref="E114" si="193">D114+7</f>
        <v>46021</v>
      </c>
      <c r="F114" s="1181">
        <f t="shared" ref="F114:F119" si="194">E114+4</f>
        <v>46025</v>
      </c>
      <c r="G114" s="1181">
        <f t="shared" ref="G114:G119" si="195">F114+2</f>
        <v>46027</v>
      </c>
      <c r="H114" s="1181">
        <f t="shared" ref="H114" si="196">G114+4</f>
        <v>46031</v>
      </c>
      <c r="I114" s="1181">
        <f t="shared" ref="I114" si="197">H114+4</f>
        <v>46035</v>
      </c>
      <c r="J114" s="1181">
        <f t="shared" ref="J114" si="198">I114+2</f>
        <v>46037</v>
      </c>
      <c r="K114" s="1181">
        <f t="shared" ref="K114" si="199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20" ht="17.25" customHeight="1">
      <c r="B115" s="976" t="s">
        <v>5028</v>
      </c>
      <c r="C115" s="955" t="s">
        <v>5485</v>
      </c>
      <c r="D115" s="955">
        <v>46021</v>
      </c>
      <c r="E115" s="758">
        <f t="shared" ref="E115:E119" si="200">D115+6</f>
        <v>46027</v>
      </c>
      <c r="F115" s="758">
        <f t="shared" si="194"/>
        <v>46031</v>
      </c>
      <c r="G115" s="758">
        <f t="shared" si="195"/>
        <v>46033</v>
      </c>
      <c r="H115" s="758">
        <f t="shared" ref="H115:H119" si="201">G115+5</f>
        <v>46038</v>
      </c>
      <c r="I115" s="758">
        <f t="shared" ref="I115:I119" si="202">H115+3</f>
        <v>46041</v>
      </c>
      <c r="J115" s="758">
        <f t="shared" ref="J115:K115" si="203">I115+4</f>
        <v>46045</v>
      </c>
      <c r="K115" s="758">
        <f t="shared" si="203"/>
        <v>46049</v>
      </c>
      <c r="M115" s="758">
        <f t="shared" si="139"/>
        <v>46021</v>
      </c>
      <c r="N115" s="758">
        <f t="shared" si="139"/>
        <v>46022</v>
      </c>
      <c r="O115" s="332">
        <f t="shared" ref="O115" si="204">WEEKNUM(N115)</f>
        <v>53</v>
      </c>
    </row>
    <row r="116" spans="1:20" ht="17.25" customHeight="1">
      <c r="B116" s="976" t="s">
        <v>5048</v>
      </c>
      <c r="C116" s="955" t="s">
        <v>5486</v>
      </c>
      <c r="D116" s="955">
        <v>46028</v>
      </c>
      <c r="E116" s="758">
        <f t="shared" si="200"/>
        <v>46034</v>
      </c>
      <c r="F116" s="758">
        <f t="shared" si="194"/>
        <v>46038</v>
      </c>
      <c r="G116" s="758">
        <f t="shared" si="195"/>
        <v>46040</v>
      </c>
      <c r="H116" s="758">
        <f t="shared" si="201"/>
        <v>46045</v>
      </c>
      <c r="I116" s="758">
        <f t="shared" si="202"/>
        <v>46048</v>
      </c>
      <c r="J116" s="758">
        <f t="shared" ref="J116:K116" si="205">I116+4</f>
        <v>46052</v>
      </c>
      <c r="K116" s="758">
        <f t="shared" si="205"/>
        <v>46056</v>
      </c>
      <c r="M116" s="758">
        <f t="shared" si="139"/>
        <v>46028</v>
      </c>
      <c r="N116" s="758">
        <f t="shared" si="139"/>
        <v>46029</v>
      </c>
      <c r="O116" s="332">
        <f t="shared" ref="O116:O118" si="206">WEEKNUM(N116)</f>
        <v>2</v>
      </c>
    </row>
    <row r="117" spans="1:20" ht="17.25" customHeight="1">
      <c r="B117" s="976" t="s">
        <v>4203</v>
      </c>
      <c r="C117" s="955" t="s">
        <v>5487</v>
      </c>
      <c r="D117" s="955">
        <v>46035</v>
      </c>
      <c r="E117" s="758">
        <f t="shared" si="200"/>
        <v>46041</v>
      </c>
      <c r="F117" s="758">
        <f t="shared" si="194"/>
        <v>46045</v>
      </c>
      <c r="G117" s="758">
        <f t="shared" si="195"/>
        <v>46047</v>
      </c>
      <c r="H117" s="758">
        <f t="shared" si="201"/>
        <v>46052</v>
      </c>
      <c r="I117" s="758">
        <f t="shared" si="202"/>
        <v>46055</v>
      </c>
      <c r="J117" s="758">
        <f t="shared" ref="J117:K117" si="207">I117+4</f>
        <v>46059</v>
      </c>
      <c r="K117" s="758">
        <f t="shared" si="207"/>
        <v>46063</v>
      </c>
      <c r="M117" s="758">
        <f t="shared" si="139"/>
        <v>46035</v>
      </c>
      <c r="N117" s="758">
        <f t="shared" si="139"/>
        <v>46036</v>
      </c>
      <c r="O117" s="332">
        <f t="shared" si="206"/>
        <v>3</v>
      </c>
    </row>
    <row r="118" spans="1:20" ht="17.25" customHeight="1">
      <c r="B118" s="976" t="s">
        <v>4317</v>
      </c>
      <c r="C118" s="955" t="s">
        <v>5488</v>
      </c>
      <c r="D118" s="955">
        <v>46042</v>
      </c>
      <c r="E118" s="758">
        <f t="shared" si="200"/>
        <v>46048</v>
      </c>
      <c r="F118" s="758">
        <f t="shared" si="194"/>
        <v>46052</v>
      </c>
      <c r="G118" s="758">
        <f t="shared" si="195"/>
        <v>46054</v>
      </c>
      <c r="H118" s="758">
        <f t="shared" si="201"/>
        <v>46059</v>
      </c>
      <c r="I118" s="758">
        <f t="shared" si="202"/>
        <v>46062</v>
      </c>
      <c r="J118" s="758">
        <f t="shared" ref="J118:K118" si="208">I118+4</f>
        <v>46066</v>
      </c>
      <c r="K118" s="758">
        <f t="shared" si="208"/>
        <v>46070</v>
      </c>
      <c r="M118" s="758">
        <f t="shared" si="139"/>
        <v>46042</v>
      </c>
      <c r="N118" s="758">
        <f t="shared" si="139"/>
        <v>46043</v>
      </c>
      <c r="O118" s="332">
        <f t="shared" si="206"/>
        <v>4</v>
      </c>
    </row>
    <row r="119" spans="1:20" ht="17.25" customHeight="1">
      <c r="B119" s="976" t="s">
        <v>4138</v>
      </c>
      <c r="C119" s="955" t="s">
        <v>5489</v>
      </c>
      <c r="D119" s="955">
        <v>46049</v>
      </c>
      <c r="E119" s="758">
        <f t="shared" si="200"/>
        <v>46055</v>
      </c>
      <c r="F119" s="758">
        <f t="shared" si="194"/>
        <v>46059</v>
      </c>
      <c r="G119" s="758">
        <f t="shared" si="195"/>
        <v>46061</v>
      </c>
      <c r="H119" s="758">
        <f t="shared" si="201"/>
        <v>46066</v>
      </c>
      <c r="I119" s="758">
        <f t="shared" si="202"/>
        <v>46069</v>
      </c>
      <c r="J119" s="758">
        <f t="shared" ref="J119:K119" si="209">I119+4</f>
        <v>46073</v>
      </c>
      <c r="K119" s="758">
        <f t="shared" si="209"/>
        <v>46077</v>
      </c>
      <c r="M119" s="758">
        <f t="shared" si="139"/>
        <v>46049</v>
      </c>
      <c r="N119" s="758">
        <f t="shared" si="139"/>
        <v>46050</v>
      </c>
      <c r="O119" s="169"/>
    </row>
    <row r="120" spans="1:20" ht="17.25" customHeight="1">
      <c r="B120" s="147" t="s">
        <v>553</v>
      </c>
      <c r="C120" s="155"/>
      <c r="D120" s="155"/>
      <c r="E120" s="155"/>
      <c r="F120" s="155"/>
      <c r="G120" s="155"/>
      <c r="H120" s="155"/>
      <c r="I120" s="418"/>
      <c r="J120" s="418"/>
      <c r="K120" s="418"/>
      <c r="L120" s="418"/>
      <c r="M120" s="418"/>
      <c r="N120" s="155"/>
      <c r="O120" s="155"/>
      <c r="P120" s="428"/>
      <c r="Q120" s="180"/>
      <c r="R120" s="147"/>
      <c r="S120" s="147"/>
      <c r="T120" s="147"/>
    </row>
    <row r="121" spans="1:20" ht="17.25" customHeight="1">
      <c r="B121" s="147"/>
      <c r="C121" s="155"/>
      <c r="D121" s="155"/>
      <c r="E121" s="155"/>
      <c r="F121" s="155"/>
      <c r="G121" s="155"/>
      <c r="H121" s="155"/>
      <c r="I121" s="418"/>
      <c r="J121" s="418"/>
      <c r="K121" s="418"/>
      <c r="L121" s="418"/>
      <c r="M121" s="418"/>
      <c r="N121" s="155"/>
      <c r="O121" s="155"/>
      <c r="P121" s="428"/>
      <c r="Q121" s="180"/>
      <c r="R121" s="147"/>
      <c r="S121" s="147"/>
      <c r="T121" s="147"/>
    </row>
    <row r="122" spans="1:20" ht="17.25" customHeight="1" thickBot="1">
      <c r="A122" s="310"/>
      <c r="B122" s="157"/>
      <c r="N122" s="180"/>
    </row>
    <row r="123" spans="1:20" s="147" customFormat="1" ht="18.75" customHeight="1">
      <c r="B123" s="896"/>
      <c r="C123" s="897"/>
      <c r="D123" s="898"/>
      <c r="E123" s="899"/>
      <c r="F123" s="900"/>
      <c r="G123" s="901"/>
      <c r="H123" s="902"/>
    </row>
    <row r="124" spans="1:20" s="147" customFormat="1" ht="18.75" customHeight="1">
      <c r="B124" s="778" t="s">
        <v>554</v>
      </c>
      <c r="C124" s="145"/>
      <c r="D124" s="147" t="s">
        <v>555</v>
      </c>
      <c r="G124" s="147" t="s">
        <v>556</v>
      </c>
      <c r="H124" s="779"/>
    </row>
    <row r="125" spans="1:20" s="147" customFormat="1" ht="18.75" customHeight="1">
      <c r="B125" s="780" t="s">
        <v>557</v>
      </c>
      <c r="C125" s="1098" t="s">
        <v>558</v>
      </c>
      <c r="D125" s="133" t="s">
        <v>559</v>
      </c>
      <c r="F125" s="1098" t="s">
        <v>560</v>
      </c>
      <c r="G125" s="145" t="s">
        <v>561</v>
      </c>
      <c r="H125" s="1099" t="s">
        <v>562</v>
      </c>
    </row>
    <row r="126" spans="1:20" s="147" customFormat="1" ht="18.75" customHeight="1">
      <c r="B126" s="780" t="s">
        <v>563</v>
      </c>
      <c r="C126" s="1098" t="s">
        <v>564</v>
      </c>
      <c r="D126" s="133" t="s">
        <v>565</v>
      </c>
      <c r="E126" s="148" t="s">
        <v>566</v>
      </c>
      <c r="F126" s="1100" t="s">
        <v>567</v>
      </c>
      <c r="G126" s="145" t="s">
        <v>568</v>
      </c>
      <c r="H126" s="1099" t="s">
        <v>569</v>
      </c>
    </row>
    <row r="127" spans="1:20" s="147" customFormat="1" ht="18.75" customHeight="1">
      <c r="B127" s="783" t="s">
        <v>570</v>
      </c>
      <c r="C127" s="1101" t="s">
        <v>571</v>
      </c>
      <c r="D127" s="133" t="s">
        <v>572</v>
      </c>
      <c r="E127" s="148" t="s">
        <v>573</v>
      </c>
      <c r="F127" s="1100" t="s">
        <v>574</v>
      </c>
      <c r="G127" s="588" t="s">
        <v>575</v>
      </c>
      <c r="H127" s="1102" t="s">
        <v>576</v>
      </c>
    </row>
    <row r="128" spans="1:20" s="147" customFormat="1" ht="18.75" customHeight="1">
      <c r="B128" s="783" t="s">
        <v>577</v>
      </c>
      <c r="C128" s="1101" t="s">
        <v>578</v>
      </c>
      <c r="D128" s="133" t="s">
        <v>579</v>
      </c>
      <c r="E128" s="148" t="s">
        <v>580</v>
      </c>
      <c r="F128" s="1100" t="s">
        <v>581</v>
      </c>
      <c r="G128" s="588" t="s">
        <v>582</v>
      </c>
      <c r="H128" s="1102" t="s">
        <v>583</v>
      </c>
      <c r="O128" s="149"/>
      <c r="P128" s="149"/>
    </row>
    <row r="129" spans="1:16" s="147" customFormat="1" ht="18.75" customHeight="1">
      <c r="B129" s="783" t="s">
        <v>827</v>
      </c>
      <c r="C129" s="1101" t="s">
        <v>585</v>
      </c>
      <c r="D129" s="133" t="s">
        <v>586</v>
      </c>
      <c r="E129" s="148" t="s">
        <v>587</v>
      </c>
      <c r="F129" s="1100" t="s">
        <v>588</v>
      </c>
      <c r="G129" s="588" t="s">
        <v>589</v>
      </c>
      <c r="H129" s="1102" t="s">
        <v>590</v>
      </c>
      <c r="O129" s="149"/>
      <c r="P129" s="149"/>
    </row>
    <row r="130" spans="1:16" s="147" customFormat="1" ht="18.75" customHeight="1">
      <c r="B130" s="783" t="s">
        <v>591</v>
      </c>
      <c r="C130" s="1101" t="s">
        <v>592</v>
      </c>
      <c r="D130" s="133" t="s">
        <v>593</v>
      </c>
      <c r="E130" s="148" t="s">
        <v>594</v>
      </c>
      <c r="F130" s="1100" t="s">
        <v>595</v>
      </c>
      <c r="G130" s="588" t="s">
        <v>596</v>
      </c>
      <c r="H130" s="1102" t="s">
        <v>597</v>
      </c>
      <c r="O130" s="149"/>
      <c r="P130" s="149"/>
    </row>
    <row r="131" spans="1:16" s="147" customFormat="1" ht="18.75" customHeight="1">
      <c r="B131" s="783" t="s">
        <v>598</v>
      </c>
      <c r="C131" s="1101" t="s">
        <v>599</v>
      </c>
      <c r="D131" s="133" t="s">
        <v>600</v>
      </c>
      <c r="E131" s="148" t="s">
        <v>601</v>
      </c>
      <c r="F131" s="1098" t="s">
        <v>602</v>
      </c>
      <c r="G131" s="588" t="s">
        <v>603</v>
      </c>
      <c r="H131" s="787" t="s">
        <v>604</v>
      </c>
      <c r="O131" s="149"/>
      <c r="P131" s="149"/>
    </row>
    <row r="132" spans="1:16" s="149" customFormat="1" ht="18.75" customHeight="1">
      <c r="A132" s="1033"/>
      <c r="B132" s="783" t="s">
        <v>605</v>
      </c>
      <c r="C132" s="1101" t="s">
        <v>606</v>
      </c>
      <c r="D132" s="133"/>
      <c r="E132" s="145"/>
      <c r="F132" s="588"/>
      <c r="G132" s="147"/>
      <c r="H132" s="788"/>
      <c r="I132" s="145"/>
      <c r="J132" s="145"/>
      <c r="K132" s="145"/>
      <c r="L132" s="145"/>
    </row>
    <row r="133" spans="1:16" s="149" customFormat="1" ht="17.25" customHeight="1" thickBot="1">
      <c r="A133" s="1033"/>
      <c r="B133" s="1103"/>
      <c r="C133" s="791"/>
      <c r="D133" s="791"/>
      <c r="E133" s="791"/>
      <c r="F133" s="791"/>
      <c r="G133" s="791"/>
      <c r="H133" s="1104"/>
      <c r="I133" s="145"/>
      <c r="J133" s="145"/>
      <c r="K133" s="145"/>
      <c r="L133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25" r:id="rId14" xr:uid="{1B8DEAD1-7EDB-4911-801C-EEFB1897AF06}"/>
    <hyperlink ref="C125" r:id="rId15" xr:uid="{406D3E17-0CC4-4C8B-A56F-C7237A6C9827}"/>
    <hyperlink ref="H130" r:id="rId16" xr:uid="{6DB46177-AAA1-42F9-8CC1-DD9C8E167BB7}"/>
    <hyperlink ref="H129" r:id="rId17" xr:uid="{089DF3AB-8FFF-4D8A-A59E-22AF2949EFFF}"/>
    <hyperlink ref="C128" r:id="rId18" xr:uid="{F6647D57-1C3C-4E49-BBFB-E6D49C9015E0}"/>
    <hyperlink ref="C126" r:id="rId19" xr:uid="{7F5670BE-E62E-4610-A1A6-BC2BEBFC2384}"/>
    <hyperlink ref="C132" r:id="rId20" xr:uid="{EBC87B9C-4F4D-4275-A8E7-7FD54A1BEC76}"/>
    <hyperlink ref="H128" r:id="rId21" xr:uid="{32B04AF4-4447-4C23-A578-485FD321AD9C}"/>
    <hyperlink ref="H131" r:id="rId22" xr:uid="{EC5E2DBC-03D4-41DF-B80B-AA2E2085805F}"/>
    <hyperlink ref="F125" r:id="rId23" xr:uid="{E6E72A97-B07C-4F0F-852C-90DF7A53576A}"/>
    <hyperlink ref="F130" r:id="rId24" xr:uid="{DEFD5F24-9B57-4110-8AC7-A7D46BE93ABA}"/>
    <hyperlink ref="F126" r:id="rId25" xr:uid="{940E7C0E-66A8-421D-BD4C-E866FE1DDE94}"/>
    <hyperlink ref="F127" r:id="rId26" xr:uid="{17071E8D-8D6B-476B-8970-DA817BAA105B}"/>
    <hyperlink ref="F128" r:id="rId27" xr:uid="{2A12EAE5-34B1-4458-831C-A3AF73335918}"/>
    <hyperlink ref="F129" r:id="rId28" xr:uid="{E56385E9-C1AD-4502-8B56-2C397447B7FA}"/>
    <hyperlink ref="H126" r:id="rId29" xr:uid="{4A4B3850-15CA-4F9E-8D61-8111A7AE537B}"/>
    <hyperlink ref="H127" r:id="rId30" xr:uid="{E433B05B-5DE2-4D05-B139-1D2A225E4EA4}"/>
    <hyperlink ref="F131" r:id="rId31" xr:uid="{5745500D-3688-4266-B92A-270895902945}"/>
    <hyperlink ref="C127" r:id="rId32" xr:uid="{C221D940-746A-4E6D-B59D-0FAAD2AFAF06}"/>
    <hyperlink ref="C129" r:id="rId33" xr:uid="{17171318-2F93-42A6-8C4B-986B0CC15A7F}"/>
    <hyperlink ref="C130" r:id="rId34" xr:uid="{E9A75D1B-4068-4B10-ADEF-CE73CD60E7B7}"/>
    <hyperlink ref="C131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16" t="s">
        <v>116</v>
      </c>
      <c r="C2" s="1216"/>
      <c r="D2" s="1216"/>
      <c r="E2" s="1216"/>
      <c r="F2" s="1216"/>
      <c r="G2" s="1216"/>
      <c r="H2" s="1216"/>
      <c r="I2" s="992"/>
      <c r="J2" s="956" t="s">
        <v>352</v>
      </c>
    </row>
    <row r="3" spans="1:12" ht="17.25" customHeight="1" thickBot="1">
      <c r="B3" s="165"/>
    </row>
    <row r="4" spans="1:12" ht="30" customHeight="1" thickBot="1">
      <c r="A4" s="186"/>
      <c r="B4" s="1211" t="s">
        <v>5490</v>
      </c>
      <c r="C4" s="1212"/>
      <c r="D4" s="1212"/>
      <c r="E4" s="1212"/>
      <c r="F4" s="1212"/>
      <c r="G4" s="1212"/>
      <c r="H4" s="1213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205"/>
      <c r="C7" s="1206"/>
      <c r="D7" s="1245" t="s">
        <v>355</v>
      </c>
      <c r="E7" s="944" t="s">
        <v>5491</v>
      </c>
    </row>
    <row r="8" spans="1:12" ht="20.100000000000001" customHeight="1">
      <c r="A8" s="310"/>
      <c r="B8" s="944" t="s">
        <v>357</v>
      </c>
      <c r="C8" s="944" t="s">
        <v>358</v>
      </c>
      <c r="D8" s="1246"/>
      <c r="E8" s="940" t="s">
        <v>145</v>
      </c>
    </row>
    <row r="9" spans="1:12" ht="17.25" hidden="1" customHeight="1">
      <c r="B9" s="719" t="s">
        <v>5048</v>
      </c>
      <c r="C9" s="758" t="s">
        <v>5378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4172</v>
      </c>
      <c r="C10" s="758" t="s">
        <v>5379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5380</v>
      </c>
      <c r="B11" s="719" t="s">
        <v>5022</v>
      </c>
      <c r="C11" s="758" t="s">
        <v>5381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4412</v>
      </c>
      <c r="C12" s="758" t="s">
        <v>5382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4157</v>
      </c>
      <c r="C13" s="758" t="s">
        <v>5383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5032</v>
      </c>
      <c r="C14" s="758" t="s">
        <v>5384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4437</v>
      </c>
      <c r="C15" s="993" t="s">
        <v>5385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5044</v>
      </c>
      <c r="C16" s="758" t="s">
        <v>5386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5028</v>
      </c>
      <c r="C17" s="955" t="s">
        <v>5387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5074</v>
      </c>
      <c r="C18" s="955" t="s">
        <v>5388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4440</v>
      </c>
      <c r="C19" s="955" t="s">
        <v>5389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5035</v>
      </c>
      <c r="C20" s="955" t="s">
        <v>5390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5048</v>
      </c>
      <c r="C21" s="955" t="s">
        <v>5391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391</v>
      </c>
      <c r="C22" s="955" t="s">
        <v>5392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4138</v>
      </c>
      <c r="C23" s="955" t="s">
        <v>5393</v>
      </c>
      <c r="D23" s="955">
        <v>45434</v>
      </c>
      <c r="E23" s="758">
        <f t="shared" si="0"/>
        <v>45439</v>
      </c>
    </row>
    <row r="24" spans="1:5" ht="17.25" hidden="1" customHeight="1">
      <c r="B24" s="1285" t="s">
        <v>415</v>
      </c>
      <c r="C24" s="955" t="s">
        <v>5394</v>
      </c>
      <c r="D24" s="800">
        <v>45426</v>
      </c>
      <c r="E24" s="800">
        <f t="shared" si="0"/>
        <v>45431</v>
      </c>
    </row>
    <row r="25" spans="1:5" ht="17.25" hidden="1" customHeight="1">
      <c r="B25" s="1286"/>
      <c r="C25" s="955" t="s">
        <v>5395</v>
      </c>
      <c r="D25" s="800">
        <v>45430</v>
      </c>
      <c r="E25" s="800">
        <f t="shared" si="0"/>
        <v>45435</v>
      </c>
    </row>
    <row r="26" spans="1:5" ht="17.25" hidden="1" customHeight="1">
      <c r="B26" s="1287"/>
      <c r="C26" s="955" t="s">
        <v>5396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5397</v>
      </c>
      <c r="B27" s="936" t="s">
        <v>391</v>
      </c>
      <c r="C27" s="955" t="s">
        <v>5398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391</v>
      </c>
      <c r="C28" s="955" t="s">
        <v>5399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415</v>
      </c>
      <c r="C29" s="955" t="s">
        <v>5400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4206</v>
      </c>
      <c r="C30" s="955" t="s">
        <v>5401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5022</v>
      </c>
      <c r="C31" s="955" t="s">
        <v>5402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4412</v>
      </c>
      <c r="C32" s="955" t="s">
        <v>5403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5404</v>
      </c>
      <c r="C33" s="955" t="s">
        <v>5405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5032</v>
      </c>
      <c r="C34" s="955" t="s">
        <v>5406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4437</v>
      </c>
      <c r="C35" s="955" t="s">
        <v>5407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4159</v>
      </c>
      <c r="C36" s="955" t="s">
        <v>5408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5028</v>
      </c>
      <c r="C37" s="955" t="s">
        <v>5409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5074</v>
      </c>
      <c r="C38" s="955" t="s">
        <v>5410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4181</v>
      </c>
      <c r="C39" s="955" t="s">
        <v>5411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5035</v>
      </c>
      <c r="C40" s="955" t="s">
        <v>5412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5048</v>
      </c>
      <c r="C41" s="955" t="s">
        <v>5413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5397</v>
      </c>
      <c r="C42" s="955" t="s">
        <v>5414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4172</v>
      </c>
      <c r="C43" s="955" t="s">
        <v>5415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4138</v>
      </c>
      <c r="C44" s="955" t="s">
        <v>5416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4206</v>
      </c>
      <c r="C45" s="955" t="s">
        <v>5417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4412</v>
      </c>
      <c r="C46" s="955" t="s">
        <v>5418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415</v>
      </c>
      <c r="C47" s="955" t="s">
        <v>5419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5022</v>
      </c>
      <c r="C48" s="955" t="s">
        <v>5420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4157</v>
      </c>
      <c r="C49" s="955" t="s">
        <v>5421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5492</v>
      </c>
      <c r="C50" s="955" t="s">
        <v>5493</v>
      </c>
      <c r="D50" s="955">
        <v>45580</v>
      </c>
      <c r="E50" s="758">
        <f>D50+4</f>
        <v>45584</v>
      </c>
    </row>
    <row r="51" spans="1:19" ht="17.25" customHeight="1">
      <c r="B51" s="976" t="s">
        <v>5492</v>
      </c>
      <c r="C51" s="955" t="s">
        <v>5494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5492</v>
      </c>
      <c r="C52" s="955" t="s">
        <v>5495</v>
      </c>
      <c r="D52" s="955">
        <v>45594</v>
      </c>
      <c r="E52" s="758">
        <f t="shared" si="3"/>
        <v>45598</v>
      </c>
    </row>
    <row r="53" spans="1:19" ht="17.25" customHeight="1">
      <c r="B53" s="976" t="s">
        <v>5492</v>
      </c>
      <c r="C53" s="955" t="s">
        <v>5496</v>
      </c>
      <c r="D53" s="955">
        <v>45601</v>
      </c>
      <c r="E53" s="758">
        <f t="shared" si="3"/>
        <v>45605</v>
      </c>
    </row>
    <row r="54" spans="1:19" ht="17.25" customHeight="1">
      <c r="B54" s="976" t="s">
        <v>5492</v>
      </c>
      <c r="C54" s="955" t="s">
        <v>5497</v>
      </c>
      <c r="D54" s="955">
        <v>45608</v>
      </c>
      <c r="E54" s="758">
        <f t="shared" si="3"/>
        <v>45612</v>
      </c>
    </row>
    <row r="55" spans="1:19" ht="17.25" customHeight="1">
      <c r="B55" s="976" t="s">
        <v>5492</v>
      </c>
      <c r="C55" s="955" t="s">
        <v>5498</v>
      </c>
      <c r="D55" s="955">
        <v>45615</v>
      </c>
      <c r="E55" s="758">
        <f t="shared" si="3"/>
        <v>45619</v>
      </c>
    </row>
    <row r="56" spans="1:19" ht="17.25" customHeight="1">
      <c r="B56" s="976" t="s">
        <v>5492</v>
      </c>
      <c r="C56" s="955" t="s">
        <v>5499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553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554</v>
      </c>
      <c r="C62" s="145"/>
      <c r="D62" s="147" t="s">
        <v>555</v>
      </c>
      <c r="G62" s="147" t="s">
        <v>556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557</v>
      </c>
      <c r="C63" s="781" t="s">
        <v>558</v>
      </c>
      <c r="D63" s="133" t="s">
        <v>559</v>
      </c>
      <c r="F63" s="781" t="s">
        <v>560</v>
      </c>
      <c r="G63" s="145" t="s">
        <v>561</v>
      </c>
      <c r="H63" s="782" t="s">
        <v>562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563</v>
      </c>
      <c r="C64" s="781" t="s">
        <v>564</v>
      </c>
      <c r="D64" s="133" t="s">
        <v>565</v>
      </c>
      <c r="E64" s="148" t="s">
        <v>566</v>
      </c>
      <c r="F64" s="785" t="s">
        <v>567</v>
      </c>
      <c r="G64" s="145" t="s">
        <v>568</v>
      </c>
      <c r="H64" s="782" t="s">
        <v>569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577</v>
      </c>
      <c r="C65" s="784" t="s">
        <v>578</v>
      </c>
      <c r="D65" s="133" t="s">
        <v>572</v>
      </c>
      <c r="E65" s="148" t="s">
        <v>573</v>
      </c>
      <c r="F65" s="785" t="s">
        <v>574</v>
      </c>
      <c r="G65" s="588" t="s">
        <v>575</v>
      </c>
      <c r="H65" s="786" t="s">
        <v>576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1748</v>
      </c>
      <c r="C66" s="784" t="s">
        <v>1749</v>
      </c>
      <c r="D66" s="133" t="s">
        <v>579</v>
      </c>
      <c r="E66" s="148" t="s">
        <v>580</v>
      </c>
      <c r="F66" s="785" t="s">
        <v>581</v>
      </c>
      <c r="G66" s="588" t="s">
        <v>582</v>
      </c>
      <c r="H66" s="786" t="s">
        <v>583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570</v>
      </c>
      <c r="C67" s="784" t="s">
        <v>571</v>
      </c>
      <c r="D67" s="133" t="s">
        <v>586</v>
      </c>
      <c r="E67" s="148" t="s">
        <v>587</v>
      </c>
      <c r="F67" s="785" t="s">
        <v>588</v>
      </c>
      <c r="G67" s="588" t="s">
        <v>589</v>
      </c>
      <c r="H67" s="786" t="s">
        <v>590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827</v>
      </c>
      <c r="C68" s="784" t="s">
        <v>585</v>
      </c>
      <c r="D68" s="133" t="s">
        <v>593</v>
      </c>
      <c r="E68" s="148" t="s">
        <v>594</v>
      </c>
      <c r="F68" s="785" t="s">
        <v>595</v>
      </c>
      <c r="G68" s="588" t="s">
        <v>596</v>
      </c>
      <c r="H68" s="786" t="s">
        <v>597</v>
      </c>
      <c r="J68" s="145"/>
      <c r="K68" s="145"/>
      <c r="L68" s="145"/>
      <c r="M68" s="145"/>
    </row>
    <row r="69" spans="1:13" s="147" customFormat="1" ht="18.75" customHeight="1">
      <c r="B69" s="783" t="s">
        <v>1750</v>
      </c>
      <c r="C69" s="784" t="s">
        <v>1751</v>
      </c>
      <c r="D69" s="133" t="s">
        <v>600</v>
      </c>
      <c r="E69" s="148" t="s">
        <v>601</v>
      </c>
      <c r="F69" s="739" t="s">
        <v>602</v>
      </c>
      <c r="G69" s="588" t="s">
        <v>603</v>
      </c>
      <c r="H69" s="787" t="s">
        <v>604</v>
      </c>
    </row>
    <row r="70" spans="1:13" s="147" customFormat="1" ht="18.75" customHeight="1">
      <c r="B70" s="783" t="s">
        <v>591</v>
      </c>
      <c r="C70" s="784" t="s">
        <v>592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1100</v>
      </c>
      <c r="B1" s="219" t="s">
        <v>1101</v>
      </c>
      <c r="C1" s="219" t="s">
        <v>1102</v>
      </c>
      <c r="D1" s="220" t="s">
        <v>1103</v>
      </c>
      <c r="E1" s="221" t="s">
        <v>1104</v>
      </c>
      <c r="F1" s="219" t="s">
        <v>1105</v>
      </c>
      <c r="G1" s="219" t="s">
        <v>136</v>
      </c>
      <c r="H1" s="219" t="s">
        <v>1106</v>
      </c>
      <c r="I1" s="222" t="s">
        <v>1107</v>
      </c>
    </row>
    <row r="2" spans="1:10" hidden="1">
      <c r="A2" s="224" t="s">
        <v>1108</v>
      </c>
      <c r="B2" s="224" t="s">
        <v>1109</v>
      </c>
      <c r="C2" s="224" t="s">
        <v>1109</v>
      </c>
      <c r="D2" s="224" t="s">
        <v>1110</v>
      </c>
      <c r="E2" s="224" t="s">
        <v>1111</v>
      </c>
      <c r="F2" s="224" t="s">
        <v>302</v>
      </c>
      <c r="G2" s="225" t="s">
        <v>1112</v>
      </c>
      <c r="H2" s="225" t="s">
        <v>1113</v>
      </c>
      <c r="I2" s="222" t="s">
        <v>1114</v>
      </c>
    </row>
    <row r="3" spans="1:10" ht="31.15" hidden="1" customHeight="1">
      <c r="A3" s="226" t="s">
        <v>1115</v>
      </c>
      <c r="B3" s="226" t="s">
        <v>1116</v>
      </c>
      <c r="C3" s="225"/>
      <c r="D3" s="225"/>
      <c r="E3" s="226" t="s">
        <v>1116</v>
      </c>
      <c r="F3" s="227" t="s">
        <v>1117</v>
      </c>
      <c r="G3" s="225"/>
      <c r="H3" s="227" t="s">
        <v>1118</v>
      </c>
      <c r="I3" s="228" t="s">
        <v>1119</v>
      </c>
    </row>
    <row r="4" spans="1:10" ht="52.9" hidden="1">
      <c r="A4" s="229" t="s">
        <v>1120</v>
      </c>
      <c r="B4" s="229" t="s">
        <v>1121</v>
      </c>
      <c r="C4" s="229" t="s">
        <v>1121</v>
      </c>
      <c r="D4" s="230"/>
      <c r="E4" s="229" t="s">
        <v>1122</v>
      </c>
      <c r="F4" s="227" t="s">
        <v>228</v>
      </c>
      <c r="G4" s="225" t="s">
        <v>1123</v>
      </c>
      <c r="H4" s="227" t="s">
        <v>1118</v>
      </c>
      <c r="I4" s="228" t="s">
        <v>1124</v>
      </c>
    </row>
    <row r="5" spans="1:10" ht="52.9" hidden="1">
      <c r="A5" s="229" t="s">
        <v>1120</v>
      </c>
      <c r="B5" s="229" t="s">
        <v>1125</v>
      </c>
      <c r="C5" s="229" t="s">
        <v>1125</v>
      </c>
      <c r="D5" s="230"/>
      <c r="E5" s="229" t="s">
        <v>1126</v>
      </c>
      <c r="F5" s="227" t="s">
        <v>228</v>
      </c>
      <c r="G5" s="225" t="s">
        <v>1127</v>
      </c>
      <c r="H5" s="227" t="s">
        <v>1118</v>
      </c>
      <c r="I5" s="228" t="s">
        <v>1124</v>
      </c>
    </row>
    <row r="6" spans="1:10" ht="27.6" hidden="1" customHeight="1">
      <c r="A6" s="229" t="s">
        <v>1128</v>
      </c>
      <c r="B6" s="229" t="s">
        <v>1129</v>
      </c>
      <c r="C6" s="229" t="s">
        <v>1129</v>
      </c>
      <c r="D6" s="227"/>
      <c r="E6" s="229" t="s">
        <v>1129</v>
      </c>
      <c r="F6" s="227" t="s">
        <v>228</v>
      </c>
      <c r="G6" s="225" t="s">
        <v>1130</v>
      </c>
      <c r="H6" s="227" t="s">
        <v>1118</v>
      </c>
      <c r="I6" s="228" t="s">
        <v>1124</v>
      </c>
    </row>
    <row r="7" spans="1:10" hidden="1">
      <c r="A7" s="224" t="s">
        <v>1131</v>
      </c>
      <c r="B7" s="224" t="s">
        <v>1132</v>
      </c>
      <c r="C7" s="224" t="s">
        <v>1133</v>
      </c>
      <c r="D7" s="224" t="s">
        <v>1134</v>
      </c>
      <c r="E7" s="224" t="s">
        <v>1135</v>
      </c>
      <c r="F7" s="224" t="s">
        <v>302</v>
      </c>
      <c r="G7" s="225" t="s">
        <v>1136</v>
      </c>
      <c r="H7" s="225" t="s">
        <v>1113</v>
      </c>
      <c r="I7" s="222"/>
    </row>
    <row r="8" spans="1:10" hidden="1">
      <c r="A8" s="224" t="s">
        <v>1131</v>
      </c>
      <c r="B8" s="224" t="s">
        <v>1132</v>
      </c>
      <c r="C8" s="224" t="s">
        <v>1137</v>
      </c>
      <c r="D8" s="224" t="s">
        <v>1138</v>
      </c>
      <c r="E8" s="224" t="s">
        <v>1139</v>
      </c>
      <c r="F8" s="224" t="s">
        <v>302</v>
      </c>
      <c r="G8" s="225"/>
      <c r="H8" s="225" t="s">
        <v>1113</v>
      </c>
      <c r="I8" s="222" t="s">
        <v>1140</v>
      </c>
    </row>
    <row r="9" spans="1:10" hidden="1">
      <c r="A9" s="224" t="s">
        <v>1108</v>
      </c>
      <c r="B9" s="224" t="s">
        <v>1141</v>
      </c>
      <c r="C9" s="224" t="s">
        <v>1141</v>
      </c>
      <c r="D9" s="224" t="s">
        <v>1142</v>
      </c>
      <c r="E9" s="224" t="s">
        <v>1143</v>
      </c>
      <c r="F9" s="224" t="s">
        <v>302</v>
      </c>
      <c r="G9" s="225" t="s">
        <v>1144</v>
      </c>
      <c r="H9" s="225" t="s">
        <v>1113</v>
      </c>
      <c r="I9" s="222" t="s">
        <v>1114</v>
      </c>
    </row>
    <row r="10" spans="1:10" hidden="1">
      <c r="A10" s="333" t="s">
        <v>1131</v>
      </c>
      <c r="B10" s="333" t="s">
        <v>1145</v>
      </c>
      <c r="C10" s="333" t="s">
        <v>1146</v>
      </c>
      <c r="D10" s="333" t="s">
        <v>1147</v>
      </c>
      <c r="E10" s="333" t="s">
        <v>1148</v>
      </c>
      <c r="F10" s="333" t="s">
        <v>302</v>
      </c>
      <c r="G10" s="334" t="s">
        <v>1149</v>
      </c>
      <c r="H10" s="334" t="s">
        <v>1113</v>
      </c>
      <c r="I10" s="335" t="s">
        <v>1114</v>
      </c>
      <c r="J10" s="223" t="s">
        <v>1150</v>
      </c>
    </row>
    <row r="11" spans="1:10" hidden="1">
      <c r="A11" s="333" t="s">
        <v>1131</v>
      </c>
      <c r="B11" s="333" t="s">
        <v>1145</v>
      </c>
      <c r="C11" s="333" t="s">
        <v>1151</v>
      </c>
      <c r="D11" s="333" t="s">
        <v>1152</v>
      </c>
      <c r="E11" s="333" t="s">
        <v>1153</v>
      </c>
      <c r="F11" s="333" t="s">
        <v>302</v>
      </c>
      <c r="G11" s="334" t="s">
        <v>1154</v>
      </c>
      <c r="H11" s="334" t="s">
        <v>1113</v>
      </c>
      <c r="I11" s="335" t="s">
        <v>1114</v>
      </c>
      <c r="J11" s="223" t="s">
        <v>1150</v>
      </c>
    </row>
    <row r="12" spans="1:10" hidden="1">
      <c r="A12" s="224" t="s">
        <v>1131</v>
      </c>
      <c r="B12" s="224" t="s">
        <v>1145</v>
      </c>
      <c r="C12" s="224" t="s">
        <v>1155</v>
      </c>
      <c r="D12" s="224"/>
      <c r="E12" s="224" t="s">
        <v>1156</v>
      </c>
      <c r="F12" s="224" t="s">
        <v>302</v>
      </c>
      <c r="G12" s="225"/>
      <c r="H12" s="225" t="s">
        <v>1113</v>
      </c>
      <c r="I12" s="222" t="s">
        <v>1157</v>
      </c>
    </row>
    <row r="13" spans="1:10" hidden="1">
      <c r="A13" s="224" t="s">
        <v>1158</v>
      </c>
      <c r="B13" s="224" t="s">
        <v>1159</v>
      </c>
      <c r="C13" s="224" t="s">
        <v>1159</v>
      </c>
      <c r="D13" s="224" t="s">
        <v>1160</v>
      </c>
      <c r="E13" s="224" t="s">
        <v>1161</v>
      </c>
      <c r="F13" s="224" t="s">
        <v>302</v>
      </c>
      <c r="G13" s="225"/>
      <c r="H13" s="225" t="s">
        <v>1113</v>
      </c>
      <c r="I13" s="222"/>
    </row>
    <row r="14" spans="1:10" hidden="1">
      <c r="A14" s="224" t="s">
        <v>1131</v>
      </c>
      <c r="B14" s="224" t="s">
        <v>1162</v>
      </c>
      <c r="C14" s="224" t="s">
        <v>1162</v>
      </c>
      <c r="D14" s="224" t="s">
        <v>1163</v>
      </c>
      <c r="E14" s="224" t="s">
        <v>1164</v>
      </c>
      <c r="F14" s="224" t="s">
        <v>302</v>
      </c>
      <c r="G14" s="225" t="s">
        <v>1165</v>
      </c>
      <c r="H14" s="225" t="s">
        <v>1113</v>
      </c>
      <c r="I14" s="222"/>
    </row>
    <row r="15" spans="1:10" ht="39.6" hidden="1">
      <c r="A15" s="231" t="s">
        <v>1166</v>
      </c>
      <c r="B15" s="231" t="s">
        <v>1167</v>
      </c>
      <c r="C15" s="225"/>
      <c r="D15" s="225"/>
      <c r="E15" s="231" t="s">
        <v>1167</v>
      </c>
      <c r="F15" s="227" t="s">
        <v>284</v>
      </c>
      <c r="G15" s="225"/>
      <c r="H15" s="227" t="s">
        <v>1118</v>
      </c>
      <c r="I15" s="222" t="s">
        <v>1168</v>
      </c>
    </row>
    <row r="16" spans="1:10" hidden="1">
      <c r="A16" s="224" t="s">
        <v>1131</v>
      </c>
      <c r="B16" s="224" t="s">
        <v>1169</v>
      </c>
      <c r="C16" s="224" t="s">
        <v>1170</v>
      </c>
      <c r="D16" s="224"/>
      <c r="E16" s="224" t="s">
        <v>1171</v>
      </c>
      <c r="F16" s="224" t="s">
        <v>302</v>
      </c>
      <c r="G16" s="225" t="s">
        <v>1172</v>
      </c>
      <c r="H16" s="225" t="s">
        <v>1113</v>
      </c>
      <c r="I16" s="222" t="s">
        <v>1173</v>
      </c>
    </row>
    <row r="17" spans="1:10" hidden="1">
      <c r="A17" s="224" t="s">
        <v>1131</v>
      </c>
      <c r="B17" s="224" t="s">
        <v>1169</v>
      </c>
      <c r="C17" s="224" t="s">
        <v>1174</v>
      </c>
      <c r="D17" s="224" t="s">
        <v>1175</v>
      </c>
      <c r="E17" s="224" t="s">
        <v>240</v>
      </c>
      <c r="F17" s="224" t="s">
        <v>302</v>
      </c>
      <c r="G17" s="225" t="s">
        <v>1176</v>
      </c>
      <c r="H17" s="225" t="s">
        <v>1113</v>
      </c>
      <c r="I17" s="222"/>
    </row>
    <row r="18" spans="1:10" hidden="1">
      <c r="A18" s="224" t="s">
        <v>1131</v>
      </c>
      <c r="B18" s="224" t="s">
        <v>1169</v>
      </c>
      <c r="C18" s="224" t="s">
        <v>1177</v>
      </c>
      <c r="D18" s="224" t="s">
        <v>1178</v>
      </c>
      <c r="E18" s="224" t="s">
        <v>1179</v>
      </c>
      <c r="F18" s="224" t="s">
        <v>302</v>
      </c>
      <c r="G18" s="225" t="s">
        <v>1180</v>
      </c>
      <c r="H18" s="225" t="s">
        <v>1113</v>
      </c>
      <c r="I18" s="222" t="s">
        <v>1181</v>
      </c>
    </row>
    <row r="19" spans="1:10" hidden="1">
      <c r="A19" s="224" t="s">
        <v>1182</v>
      </c>
      <c r="B19" s="224" t="s">
        <v>1183</v>
      </c>
      <c r="C19" s="224" t="s">
        <v>1183</v>
      </c>
      <c r="D19" s="224" t="s">
        <v>1184</v>
      </c>
      <c r="E19" s="224" t="s">
        <v>1185</v>
      </c>
      <c r="F19" s="224" t="s">
        <v>302</v>
      </c>
      <c r="G19" s="225" t="s">
        <v>1186</v>
      </c>
      <c r="H19" s="225" t="s">
        <v>1113</v>
      </c>
      <c r="I19" s="222"/>
    </row>
    <row r="20" spans="1:10" hidden="1">
      <c r="A20" s="232" t="s">
        <v>1187</v>
      </c>
      <c r="B20" s="233" t="s">
        <v>1188</v>
      </c>
      <c r="C20" s="233" t="s">
        <v>1188</v>
      </c>
      <c r="D20" s="225"/>
      <c r="E20" s="233" t="s">
        <v>1189</v>
      </c>
      <c r="F20" s="227" t="s">
        <v>247</v>
      </c>
      <c r="G20" s="225" t="s">
        <v>1190</v>
      </c>
      <c r="H20" s="227" t="s">
        <v>1118</v>
      </c>
      <c r="I20" s="222"/>
    </row>
    <row r="21" spans="1:10" ht="13.9" hidden="1">
      <c r="A21" s="224" t="s">
        <v>1131</v>
      </c>
      <c r="B21" s="224" t="s">
        <v>1191</v>
      </c>
      <c r="C21" s="224" t="s">
        <v>1191</v>
      </c>
      <c r="D21" s="224" t="s">
        <v>1192</v>
      </c>
      <c r="E21" s="224" t="s">
        <v>1193</v>
      </c>
      <c r="F21" s="224" t="s">
        <v>302</v>
      </c>
      <c r="G21" s="225" t="s">
        <v>1194</v>
      </c>
      <c r="H21" s="225" t="s">
        <v>1113</v>
      </c>
      <c r="I21" s="222"/>
      <c r="J21" s="234"/>
    </row>
    <row r="22" spans="1:10" ht="52.9" hidden="1">
      <c r="A22" s="235" t="s">
        <v>1195</v>
      </c>
      <c r="B22" s="235" t="s">
        <v>1196</v>
      </c>
      <c r="C22" s="225"/>
      <c r="D22" s="225"/>
      <c r="E22" s="235" t="s">
        <v>1196</v>
      </c>
      <c r="F22" s="227" t="s">
        <v>1117</v>
      </c>
      <c r="G22" s="225" t="s">
        <v>1197</v>
      </c>
      <c r="H22" s="227" t="s">
        <v>1118</v>
      </c>
      <c r="I22" s="228" t="s">
        <v>1119</v>
      </c>
      <c r="J22" s="234"/>
    </row>
    <row r="23" spans="1:10" ht="13.9" hidden="1">
      <c r="A23" s="224" t="s">
        <v>1131</v>
      </c>
      <c r="B23" s="224" t="s">
        <v>1198</v>
      </c>
      <c r="C23" s="224" t="s">
        <v>1198</v>
      </c>
      <c r="D23" s="224" t="s">
        <v>1199</v>
      </c>
      <c r="E23" s="224" t="s">
        <v>1200</v>
      </c>
      <c r="F23" s="224" t="s">
        <v>302</v>
      </c>
      <c r="G23" s="225"/>
      <c r="H23" s="225" t="s">
        <v>1113</v>
      </c>
      <c r="I23" s="222"/>
      <c r="J23" s="234"/>
    </row>
    <row r="24" spans="1:10" ht="14.45" hidden="1">
      <c r="A24" s="224" t="s">
        <v>1131</v>
      </c>
      <c r="B24" s="224" t="s">
        <v>1198</v>
      </c>
      <c r="C24" s="224" t="s">
        <v>1198</v>
      </c>
      <c r="D24" s="224" t="s">
        <v>1201</v>
      </c>
      <c r="E24" s="224" t="s">
        <v>1200</v>
      </c>
      <c r="F24" s="224" t="s">
        <v>302</v>
      </c>
      <c r="G24" s="225"/>
      <c r="H24" s="225" t="s">
        <v>1113</v>
      </c>
      <c r="I24" s="222"/>
      <c r="J24" s="236"/>
    </row>
    <row r="25" spans="1:10" ht="13.9" hidden="1">
      <c r="A25" s="224" t="s">
        <v>1131</v>
      </c>
      <c r="B25" s="224" t="s">
        <v>1202</v>
      </c>
      <c r="C25" s="224" t="s">
        <v>1203</v>
      </c>
      <c r="D25" s="224" t="s">
        <v>1204</v>
      </c>
      <c r="E25" s="224" t="s">
        <v>1205</v>
      </c>
      <c r="F25" s="224" t="s">
        <v>302</v>
      </c>
      <c r="G25" s="225" t="s">
        <v>1206</v>
      </c>
      <c r="H25" s="225" t="s">
        <v>1113</v>
      </c>
      <c r="I25" s="222" t="s">
        <v>1207</v>
      </c>
      <c r="J25" s="234"/>
    </row>
    <row r="26" spans="1:10" ht="13.9" hidden="1">
      <c r="A26" s="224" t="s">
        <v>1131</v>
      </c>
      <c r="B26" s="224" t="s">
        <v>1202</v>
      </c>
      <c r="C26" s="224" t="s">
        <v>1203</v>
      </c>
      <c r="D26" s="224" t="s">
        <v>1208</v>
      </c>
      <c r="E26" s="224" t="s">
        <v>1205</v>
      </c>
      <c r="F26" s="224" t="s">
        <v>302</v>
      </c>
      <c r="G26" s="225" t="s">
        <v>1206</v>
      </c>
      <c r="H26" s="225" t="s">
        <v>1113</v>
      </c>
      <c r="I26" s="222" t="s">
        <v>1207</v>
      </c>
      <c r="J26" s="234"/>
    </row>
    <row r="27" spans="1:10" hidden="1">
      <c r="A27" s="224" t="s">
        <v>1131</v>
      </c>
      <c r="B27" s="224" t="s">
        <v>1202</v>
      </c>
      <c r="C27" s="224" t="s">
        <v>1203</v>
      </c>
      <c r="D27" s="224" t="s">
        <v>1209</v>
      </c>
      <c r="E27" s="224" t="s">
        <v>1205</v>
      </c>
      <c r="F27" s="224" t="s">
        <v>302</v>
      </c>
      <c r="G27" s="225" t="s">
        <v>1206</v>
      </c>
      <c r="H27" s="225" t="s">
        <v>1113</v>
      </c>
      <c r="I27" s="222" t="s">
        <v>1207</v>
      </c>
      <c r="J27" s="237"/>
    </row>
    <row r="28" spans="1:10" hidden="1">
      <c r="A28" s="224" t="s">
        <v>1131</v>
      </c>
      <c r="B28" s="224" t="s">
        <v>1202</v>
      </c>
      <c r="C28" s="224" t="s">
        <v>1203</v>
      </c>
      <c r="D28" s="230" t="s">
        <v>1210</v>
      </c>
      <c r="E28" s="224" t="s">
        <v>1205</v>
      </c>
      <c r="F28" s="224" t="s">
        <v>302</v>
      </c>
      <c r="G28" s="225" t="s">
        <v>1206</v>
      </c>
      <c r="H28" s="225" t="s">
        <v>1113</v>
      </c>
      <c r="I28" s="222" t="s">
        <v>1207</v>
      </c>
      <c r="J28" s="237"/>
    </row>
    <row r="29" spans="1:10" hidden="1">
      <c r="A29" s="224" t="s">
        <v>1131</v>
      </c>
      <c r="B29" s="224" t="s">
        <v>1202</v>
      </c>
      <c r="C29" s="224" t="s">
        <v>1203</v>
      </c>
      <c r="D29" s="230" t="s">
        <v>1211</v>
      </c>
      <c r="E29" s="224" t="s">
        <v>1205</v>
      </c>
      <c r="F29" s="224" t="s">
        <v>302</v>
      </c>
      <c r="G29" s="225" t="s">
        <v>1206</v>
      </c>
      <c r="H29" s="225" t="s">
        <v>1113</v>
      </c>
      <c r="I29" s="222" t="s">
        <v>1207</v>
      </c>
    </row>
    <row r="30" spans="1:10" hidden="1">
      <c r="A30" s="224" t="s">
        <v>1131</v>
      </c>
      <c r="B30" s="224" t="s">
        <v>1202</v>
      </c>
      <c r="C30" s="224" t="s">
        <v>1203</v>
      </c>
      <c r="D30" s="224" t="s">
        <v>1212</v>
      </c>
      <c r="E30" s="224" t="s">
        <v>1205</v>
      </c>
      <c r="F30" s="224" t="s">
        <v>302</v>
      </c>
      <c r="G30" s="225" t="s">
        <v>1206</v>
      </c>
      <c r="H30" s="225" t="s">
        <v>1113</v>
      </c>
      <c r="I30" s="222" t="s">
        <v>1207</v>
      </c>
    </row>
    <row r="31" spans="1:10" hidden="1">
      <c r="A31" s="224" t="s">
        <v>1131</v>
      </c>
      <c r="B31" s="224" t="s">
        <v>1202</v>
      </c>
      <c r="C31" s="224" t="s">
        <v>1202</v>
      </c>
      <c r="D31" s="224" t="s">
        <v>1202</v>
      </c>
      <c r="E31" s="224" t="s">
        <v>221</v>
      </c>
      <c r="F31" s="224" t="s">
        <v>302</v>
      </c>
      <c r="G31" s="225" t="s">
        <v>1213</v>
      </c>
      <c r="H31" s="225" t="s">
        <v>1113</v>
      </c>
      <c r="I31" s="222" t="s">
        <v>1207</v>
      </c>
    </row>
    <row r="32" spans="1:10" hidden="1">
      <c r="A32" s="224" t="s">
        <v>1131</v>
      </c>
      <c r="B32" s="224" t="s">
        <v>1202</v>
      </c>
      <c r="C32" s="224" t="s">
        <v>1146</v>
      </c>
      <c r="D32" s="224" t="s">
        <v>1214</v>
      </c>
      <c r="E32" s="224" t="s">
        <v>1215</v>
      </c>
      <c r="F32" s="224" t="s">
        <v>302</v>
      </c>
      <c r="G32" s="225" t="s">
        <v>1216</v>
      </c>
      <c r="H32" s="225" t="s">
        <v>1113</v>
      </c>
      <c r="I32" s="222" t="s">
        <v>1207</v>
      </c>
    </row>
    <row r="33" spans="1:10" hidden="1">
      <c r="A33" s="224" t="s">
        <v>1131</v>
      </c>
      <c r="B33" s="224" t="s">
        <v>1202</v>
      </c>
      <c r="C33" s="224" t="s">
        <v>1146</v>
      </c>
      <c r="D33" s="224" t="s">
        <v>1217</v>
      </c>
      <c r="E33" s="224" t="s">
        <v>1215</v>
      </c>
      <c r="F33" s="224" t="s">
        <v>302</v>
      </c>
      <c r="G33" s="225" t="s">
        <v>1216</v>
      </c>
      <c r="H33" s="225" t="s">
        <v>1113</v>
      </c>
      <c r="I33" s="222" t="s">
        <v>1207</v>
      </c>
    </row>
    <row r="34" spans="1:10" hidden="1">
      <c r="A34" s="224" t="s">
        <v>1131</v>
      </c>
      <c r="B34" s="224" t="s">
        <v>1202</v>
      </c>
      <c r="C34" s="224" t="s">
        <v>1146</v>
      </c>
      <c r="D34" s="224" t="s">
        <v>1218</v>
      </c>
      <c r="E34" s="224" t="s">
        <v>1215</v>
      </c>
      <c r="F34" s="224" t="s">
        <v>302</v>
      </c>
      <c r="G34" s="225" t="s">
        <v>1216</v>
      </c>
      <c r="H34" s="225" t="s">
        <v>1113</v>
      </c>
      <c r="I34" s="222" t="s">
        <v>1207</v>
      </c>
    </row>
    <row r="35" spans="1:10" hidden="1">
      <c r="A35" s="224" t="s">
        <v>1131</v>
      </c>
      <c r="B35" s="224" t="s">
        <v>1202</v>
      </c>
      <c r="C35" s="224" t="s">
        <v>1146</v>
      </c>
      <c r="D35" s="224" t="s">
        <v>1219</v>
      </c>
      <c r="E35" s="224" t="s">
        <v>1215</v>
      </c>
      <c r="F35" s="224" t="s">
        <v>302</v>
      </c>
      <c r="G35" s="225" t="s">
        <v>1216</v>
      </c>
      <c r="H35" s="225" t="s">
        <v>1113</v>
      </c>
      <c r="I35" s="222" t="s">
        <v>1207</v>
      </c>
    </row>
    <row r="36" spans="1:10" hidden="1">
      <c r="A36" s="224" t="s">
        <v>1131</v>
      </c>
      <c r="B36" s="224" t="s">
        <v>1202</v>
      </c>
      <c r="C36" s="224" t="s">
        <v>1146</v>
      </c>
      <c r="D36" s="224" t="s">
        <v>1220</v>
      </c>
      <c r="E36" s="224" t="s">
        <v>1215</v>
      </c>
      <c r="F36" s="224" t="s">
        <v>302</v>
      </c>
      <c r="G36" s="225" t="s">
        <v>1216</v>
      </c>
      <c r="H36" s="225" t="s">
        <v>1113</v>
      </c>
      <c r="I36" s="222" t="s">
        <v>1207</v>
      </c>
    </row>
    <row r="37" spans="1:10" hidden="1">
      <c r="A37" s="224" t="s">
        <v>1131</v>
      </c>
      <c r="B37" s="224" t="s">
        <v>1202</v>
      </c>
      <c r="C37" s="224" t="s">
        <v>1146</v>
      </c>
      <c r="D37" s="224" t="s">
        <v>1221</v>
      </c>
      <c r="E37" s="224" t="s">
        <v>1215</v>
      </c>
      <c r="F37" s="224" t="s">
        <v>302</v>
      </c>
      <c r="G37" s="225" t="s">
        <v>1216</v>
      </c>
      <c r="H37" s="225" t="s">
        <v>1113</v>
      </c>
      <c r="I37" s="222" t="s">
        <v>1140</v>
      </c>
    </row>
    <row r="38" spans="1:10" hidden="1">
      <c r="A38" s="224" t="s">
        <v>1131</v>
      </c>
      <c r="B38" s="224" t="s">
        <v>1202</v>
      </c>
      <c r="C38" s="224" t="s">
        <v>1146</v>
      </c>
      <c r="D38" s="230" t="s">
        <v>1222</v>
      </c>
      <c r="E38" s="224" t="s">
        <v>1215</v>
      </c>
      <c r="F38" s="224" t="s">
        <v>302</v>
      </c>
      <c r="G38" s="225" t="s">
        <v>1216</v>
      </c>
      <c r="H38" s="225" t="s">
        <v>1113</v>
      </c>
      <c r="I38" s="222" t="s">
        <v>1207</v>
      </c>
    </row>
    <row r="39" spans="1:10" hidden="1">
      <c r="A39" s="224" t="s">
        <v>1131</v>
      </c>
      <c r="B39" s="224" t="s">
        <v>1202</v>
      </c>
      <c r="C39" s="224" t="s">
        <v>1146</v>
      </c>
      <c r="D39" s="230" t="s">
        <v>1223</v>
      </c>
      <c r="E39" s="224" t="s">
        <v>1215</v>
      </c>
      <c r="F39" s="224" t="s">
        <v>302</v>
      </c>
      <c r="G39" s="225" t="s">
        <v>1216</v>
      </c>
      <c r="H39" s="225" t="s">
        <v>1113</v>
      </c>
      <c r="I39" s="222" t="s">
        <v>1207</v>
      </c>
    </row>
    <row r="40" spans="1:10" ht="22.9" hidden="1" customHeight="1">
      <c r="A40" s="224" t="s">
        <v>1131</v>
      </c>
      <c r="B40" s="224" t="s">
        <v>1202</v>
      </c>
      <c r="C40" s="224" t="s">
        <v>1146</v>
      </c>
      <c r="D40" s="224" t="s">
        <v>1224</v>
      </c>
      <c r="E40" s="224" t="s">
        <v>1215</v>
      </c>
      <c r="F40" s="224" t="s">
        <v>302</v>
      </c>
      <c r="G40" s="225" t="s">
        <v>1216</v>
      </c>
      <c r="H40" s="225" t="s">
        <v>1113</v>
      </c>
      <c r="I40" s="222" t="s">
        <v>1225</v>
      </c>
    </row>
    <row r="41" spans="1:10" ht="52.9" hidden="1">
      <c r="A41" s="238" t="s">
        <v>1226</v>
      </c>
      <c r="B41" s="238" t="s">
        <v>1227</v>
      </c>
      <c r="C41" s="238" t="s">
        <v>1227</v>
      </c>
      <c r="D41" s="225"/>
      <c r="E41" s="238" t="s">
        <v>1227</v>
      </c>
      <c r="F41" s="227" t="s">
        <v>228</v>
      </c>
      <c r="G41" s="225"/>
      <c r="H41" s="227" t="s">
        <v>1118</v>
      </c>
      <c r="I41" s="228" t="s">
        <v>1124</v>
      </c>
    </row>
    <row r="42" spans="1:10" hidden="1">
      <c r="A42" s="224" t="s">
        <v>1131</v>
      </c>
      <c r="B42" s="224" t="s">
        <v>1228</v>
      </c>
      <c r="C42" s="224" t="s">
        <v>1228</v>
      </c>
      <c r="D42" s="224" t="s">
        <v>1229</v>
      </c>
      <c r="E42" s="224" t="s">
        <v>1230</v>
      </c>
      <c r="F42" s="224" t="s">
        <v>302</v>
      </c>
      <c r="G42" s="225" t="s">
        <v>1231</v>
      </c>
      <c r="H42" s="225" t="s">
        <v>1113</v>
      </c>
      <c r="I42" s="222"/>
    </row>
    <row r="43" spans="1:10" hidden="1">
      <c r="A43" s="224" t="s">
        <v>1131</v>
      </c>
      <c r="B43" s="224" t="s">
        <v>1228</v>
      </c>
      <c r="C43" s="224" t="s">
        <v>1228</v>
      </c>
      <c r="D43" s="224" t="s">
        <v>1232</v>
      </c>
      <c r="E43" s="224" t="s">
        <v>1230</v>
      </c>
      <c r="F43" s="224" t="s">
        <v>302</v>
      </c>
      <c r="G43" s="225" t="s">
        <v>1231</v>
      </c>
      <c r="H43" s="225" t="s">
        <v>1113</v>
      </c>
      <c r="I43" s="222"/>
    </row>
    <row r="44" spans="1:10" ht="39.6" hidden="1">
      <c r="A44" s="224" t="s">
        <v>1131</v>
      </c>
      <c r="B44" s="224" t="s">
        <v>1233</v>
      </c>
      <c r="C44" s="224" t="s">
        <v>1233</v>
      </c>
      <c r="D44" s="224" t="s">
        <v>1234</v>
      </c>
      <c r="E44" s="224" t="s">
        <v>1235</v>
      </c>
      <c r="F44" s="224" t="s">
        <v>302</v>
      </c>
      <c r="G44" s="225" t="s">
        <v>1236</v>
      </c>
      <c r="H44" s="225" t="s">
        <v>1113</v>
      </c>
      <c r="I44" s="222" t="s">
        <v>1237</v>
      </c>
      <c r="J44" s="239"/>
    </row>
    <row r="45" spans="1:10" ht="39.6" hidden="1">
      <c r="A45" s="224" t="s">
        <v>1131</v>
      </c>
      <c r="B45" s="224" t="s">
        <v>1233</v>
      </c>
      <c r="C45" s="224" t="s">
        <v>1233</v>
      </c>
      <c r="D45" s="224" t="s">
        <v>1238</v>
      </c>
      <c r="E45" s="224" t="s">
        <v>1235</v>
      </c>
      <c r="F45" s="224" t="s">
        <v>302</v>
      </c>
      <c r="G45" s="225" t="s">
        <v>1236</v>
      </c>
      <c r="H45" s="225" t="s">
        <v>1113</v>
      </c>
      <c r="I45" s="222" t="s">
        <v>1237</v>
      </c>
      <c r="J45" s="239"/>
    </row>
    <row r="46" spans="1:10" ht="52.9" hidden="1">
      <c r="A46" s="229" t="s">
        <v>1120</v>
      </c>
      <c r="B46" s="229" t="s">
        <v>1239</v>
      </c>
      <c r="C46" s="229" t="s">
        <v>1239</v>
      </c>
      <c r="D46" s="230"/>
      <c r="E46" s="229" t="s">
        <v>1239</v>
      </c>
      <c r="F46" s="227" t="s">
        <v>228</v>
      </c>
      <c r="G46" s="225" t="s">
        <v>1240</v>
      </c>
      <c r="H46" s="227" t="s">
        <v>1118</v>
      </c>
      <c r="I46" s="228" t="s">
        <v>1124</v>
      </c>
      <c r="J46" s="239"/>
    </row>
    <row r="47" spans="1:10" ht="39.6" hidden="1">
      <c r="A47" s="231" t="s">
        <v>1166</v>
      </c>
      <c r="B47" s="231" t="s">
        <v>1241</v>
      </c>
      <c r="C47" s="225"/>
      <c r="D47" s="225"/>
      <c r="E47" s="231" t="s">
        <v>1241</v>
      </c>
      <c r="F47" s="227" t="s">
        <v>284</v>
      </c>
      <c r="G47" s="225"/>
      <c r="H47" s="227" t="s">
        <v>1118</v>
      </c>
      <c r="I47" s="222" t="s">
        <v>1168</v>
      </c>
      <c r="J47" s="239"/>
    </row>
    <row r="48" spans="1:10" ht="39.6" hidden="1">
      <c r="A48" s="231" t="s">
        <v>1166</v>
      </c>
      <c r="B48" s="231" t="s">
        <v>1242</v>
      </c>
      <c r="C48" s="225"/>
      <c r="D48" s="225"/>
      <c r="E48" s="231" t="s">
        <v>1242</v>
      </c>
      <c r="F48" s="227" t="s">
        <v>284</v>
      </c>
      <c r="G48" s="225"/>
      <c r="H48" s="227" t="s">
        <v>1118</v>
      </c>
      <c r="I48" s="222" t="s">
        <v>1168</v>
      </c>
      <c r="J48" s="239"/>
    </row>
    <row r="49" spans="1:10" ht="52.9" hidden="1">
      <c r="A49" s="233" t="s">
        <v>1243</v>
      </c>
      <c r="B49" s="233" t="s">
        <v>1244</v>
      </c>
      <c r="C49" s="225"/>
      <c r="D49" s="225"/>
      <c r="E49" s="233" t="s">
        <v>1244</v>
      </c>
      <c r="F49" s="227" t="s">
        <v>1117</v>
      </c>
      <c r="G49" s="225"/>
      <c r="H49" s="227" t="s">
        <v>1118</v>
      </c>
      <c r="I49" s="228" t="s">
        <v>1119</v>
      </c>
      <c r="J49" s="239"/>
    </row>
    <row r="50" spans="1:10" ht="14.25" customHeight="1">
      <c r="A50" s="238" t="s">
        <v>1245</v>
      </c>
      <c r="B50" s="238" t="s">
        <v>1246</v>
      </c>
      <c r="C50" s="238" t="s">
        <v>1246</v>
      </c>
      <c r="D50" s="225"/>
      <c r="E50" s="238" t="s">
        <v>1246</v>
      </c>
      <c r="F50" s="227" t="s">
        <v>228</v>
      </c>
      <c r="G50" s="225" t="s">
        <v>1247</v>
      </c>
      <c r="H50" s="227" t="s">
        <v>1118</v>
      </c>
      <c r="I50" s="228" t="s">
        <v>1124</v>
      </c>
      <c r="J50" s="240"/>
    </row>
    <row r="51" spans="1:10" hidden="1">
      <c r="A51" s="224" t="s">
        <v>1131</v>
      </c>
      <c r="B51" s="224" t="s">
        <v>1248</v>
      </c>
      <c r="C51" s="224" t="s">
        <v>1249</v>
      </c>
      <c r="D51" s="224" t="s">
        <v>1250</v>
      </c>
      <c r="E51" s="224" t="s">
        <v>1251</v>
      </c>
      <c r="F51" s="224" t="s">
        <v>302</v>
      </c>
      <c r="G51" s="225" t="s">
        <v>1252</v>
      </c>
      <c r="H51" s="225" t="s">
        <v>1113</v>
      </c>
      <c r="I51" s="222"/>
      <c r="J51" s="239"/>
    </row>
    <row r="52" spans="1:10" ht="52.9" hidden="1">
      <c r="A52" s="229" t="s">
        <v>1120</v>
      </c>
      <c r="B52" s="229" t="s">
        <v>1253</v>
      </c>
      <c r="C52" s="229" t="s">
        <v>1253</v>
      </c>
      <c r="D52" s="227"/>
      <c r="E52" s="229" t="s">
        <v>1253</v>
      </c>
      <c r="F52" s="227" t="s">
        <v>228</v>
      </c>
      <c r="G52" s="225" t="s">
        <v>1254</v>
      </c>
      <c r="H52" s="227" t="s">
        <v>1118</v>
      </c>
      <c r="I52" s="228" t="s">
        <v>1124</v>
      </c>
      <c r="J52" s="239"/>
    </row>
    <row r="53" spans="1:10" ht="39.6" hidden="1">
      <c r="A53" s="241" t="s">
        <v>1120</v>
      </c>
      <c r="B53" s="242" t="s">
        <v>1255</v>
      </c>
      <c r="C53" s="242" t="s">
        <v>1255</v>
      </c>
      <c r="D53" s="225"/>
      <c r="E53" s="242" t="s">
        <v>1256</v>
      </c>
      <c r="F53" s="227" t="s">
        <v>284</v>
      </c>
      <c r="G53" s="225" t="s">
        <v>1257</v>
      </c>
      <c r="H53" s="227" t="s">
        <v>1118</v>
      </c>
      <c r="I53" s="222" t="s">
        <v>1168</v>
      </c>
      <c r="J53" s="239"/>
    </row>
    <row r="54" spans="1:10" ht="39.6" hidden="1">
      <c r="A54" s="231" t="s">
        <v>1166</v>
      </c>
      <c r="B54" s="231" t="s">
        <v>1258</v>
      </c>
      <c r="C54" s="225"/>
      <c r="D54" s="225"/>
      <c r="E54" s="231" t="s">
        <v>1258</v>
      </c>
      <c r="F54" s="227" t="s">
        <v>284</v>
      </c>
      <c r="G54" s="225"/>
      <c r="H54" s="227" t="s">
        <v>1118</v>
      </c>
      <c r="I54" s="222" t="s">
        <v>1168</v>
      </c>
      <c r="J54" s="239"/>
    </row>
    <row r="55" spans="1:10" hidden="1">
      <c r="A55" s="224" t="s">
        <v>1131</v>
      </c>
      <c r="B55" s="224" t="s">
        <v>1259</v>
      </c>
      <c r="C55" s="224" t="s">
        <v>1260</v>
      </c>
      <c r="D55" s="224"/>
      <c r="E55" s="224" t="s">
        <v>1261</v>
      </c>
      <c r="F55" s="224" t="s">
        <v>302</v>
      </c>
      <c r="G55" s="225"/>
      <c r="H55" s="225" t="s">
        <v>1113</v>
      </c>
      <c r="I55" s="222"/>
      <c r="J55" s="239"/>
    </row>
    <row r="56" spans="1:10">
      <c r="A56" s="224" t="s">
        <v>1131</v>
      </c>
      <c r="B56" s="224" t="s">
        <v>1262</v>
      </c>
      <c r="C56" s="224" t="s">
        <v>1246</v>
      </c>
      <c r="D56" s="224" t="s">
        <v>1263</v>
      </c>
      <c r="E56" s="224" t="s">
        <v>1264</v>
      </c>
      <c r="F56" s="224" t="s">
        <v>302</v>
      </c>
      <c r="G56" s="225" t="s">
        <v>1247</v>
      </c>
      <c r="H56" s="225" t="s">
        <v>1113</v>
      </c>
      <c r="I56" s="222"/>
      <c r="J56" s="239"/>
    </row>
    <row r="57" spans="1:10" hidden="1">
      <c r="A57" s="224" t="s">
        <v>1131</v>
      </c>
      <c r="B57" s="224" t="s">
        <v>1262</v>
      </c>
      <c r="C57" s="224" t="s">
        <v>1265</v>
      </c>
      <c r="D57" s="224" t="s">
        <v>1266</v>
      </c>
      <c r="E57" s="224" t="s">
        <v>1267</v>
      </c>
      <c r="F57" s="224" t="s">
        <v>302</v>
      </c>
      <c r="G57" s="225" t="s">
        <v>1268</v>
      </c>
      <c r="H57" s="225" t="s">
        <v>1113</v>
      </c>
      <c r="I57" s="222"/>
      <c r="J57" s="239"/>
    </row>
    <row r="58" spans="1:10" hidden="1">
      <c r="A58" s="224" t="s">
        <v>1131</v>
      </c>
      <c r="B58" s="224" t="s">
        <v>1262</v>
      </c>
      <c r="C58" s="224" t="s">
        <v>1269</v>
      </c>
      <c r="D58" s="224" t="s">
        <v>1270</v>
      </c>
      <c r="E58" s="224" t="s">
        <v>1271</v>
      </c>
      <c r="F58" s="224" t="s">
        <v>302</v>
      </c>
      <c r="G58" s="225"/>
      <c r="H58" s="225" t="s">
        <v>1113</v>
      </c>
      <c r="I58" s="222"/>
      <c r="J58" s="239"/>
    </row>
    <row r="59" spans="1:10" ht="52.9" hidden="1">
      <c r="A59" s="230" t="s">
        <v>1120</v>
      </c>
      <c r="B59" s="230" t="s">
        <v>1272</v>
      </c>
      <c r="C59" s="230" t="s">
        <v>1272</v>
      </c>
      <c r="D59" s="230"/>
      <c r="E59" s="230" t="s">
        <v>1272</v>
      </c>
      <c r="F59" s="227" t="s">
        <v>228</v>
      </c>
      <c r="G59" s="225" t="s">
        <v>1273</v>
      </c>
      <c r="H59" s="227" t="s">
        <v>1118</v>
      </c>
      <c r="I59" s="228" t="s">
        <v>1124</v>
      </c>
      <c r="J59" s="239"/>
    </row>
    <row r="60" spans="1:10" ht="27" hidden="1" customHeight="1">
      <c r="A60" s="230" t="s">
        <v>1120</v>
      </c>
      <c r="B60" s="230" t="s">
        <v>1274</v>
      </c>
      <c r="C60" s="230" t="s">
        <v>1274</v>
      </c>
      <c r="D60" s="227"/>
      <c r="E60" s="230" t="s">
        <v>1274</v>
      </c>
      <c r="F60" s="227" t="s">
        <v>228</v>
      </c>
      <c r="G60" s="225" t="s">
        <v>1275</v>
      </c>
      <c r="H60" s="227" t="s">
        <v>1118</v>
      </c>
      <c r="I60" s="228" t="s">
        <v>1124</v>
      </c>
    </row>
    <row r="61" spans="1:10" hidden="1">
      <c r="A61" s="224" t="s">
        <v>1131</v>
      </c>
      <c r="B61" s="224" t="s">
        <v>1276</v>
      </c>
      <c r="C61" s="224" t="s">
        <v>1277</v>
      </c>
      <c r="D61" s="224" t="s">
        <v>1278</v>
      </c>
      <c r="E61" s="224" t="s">
        <v>1279</v>
      </c>
      <c r="F61" s="224" t="s">
        <v>302</v>
      </c>
      <c r="G61" s="225" t="s">
        <v>1280</v>
      </c>
      <c r="H61" s="225" t="s">
        <v>1113</v>
      </c>
      <c r="I61" s="222"/>
    </row>
    <row r="62" spans="1:10" hidden="1">
      <c r="A62" s="224" t="s">
        <v>1131</v>
      </c>
      <c r="B62" s="224" t="s">
        <v>1276</v>
      </c>
      <c r="C62" s="224" t="s">
        <v>1281</v>
      </c>
      <c r="D62" s="224" t="s">
        <v>1282</v>
      </c>
      <c r="E62" s="224" t="s">
        <v>267</v>
      </c>
      <c r="F62" s="224" t="s">
        <v>302</v>
      </c>
      <c r="G62" s="225" t="s">
        <v>268</v>
      </c>
      <c r="H62" s="225" t="s">
        <v>1113</v>
      </c>
      <c r="I62" s="222" t="s">
        <v>1283</v>
      </c>
    </row>
    <row r="63" spans="1:10" hidden="1">
      <c r="A63" s="224" t="s">
        <v>1131</v>
      </c>
      <c r="B63" s="224" t="s">
        <v>1276</v>
      </c>
      <c r="C63" s="224" t="s">
        <v>1281</v>
      </c>
      <c r="D63" s="224" t="s">
        <v>1284</v>
      </c>
      <c r="E63" s="224" t="s">
        <v>267</v>
      </c>
      <c r="F63" s="224" t="s">
        <v>302</v>
      </c>
      <c r="G63" s="225" t="s">
        <v>268</v>
      </c>
      <c r="H63" s="225" t="s">
        <v>1113</v>
      </c>
      <c r="I63" s="222" t="s">
        <v>1283</v>
      </c>
    </row>
    <row r="64" spans="1:10" ht="52.9" hidden="1">
      <c r="A64" s="226" t="s">
        <v>1285</v>
      </c>
      <c r="B64" s="243" t="s">
        <v>1286</v>
      </c>
      <c r="C64" s="225"/>
      <c r="D64" s="225"/>
      <c r="E64" s="243" t="s">
        <v>1286</v>
      </c>
      <c r="F64" s="227" t="s">
        <v>1117</v>
      </c>
      <c r="G64" s="225"/>
      <c r="H64" s="227" t="s">
        <v>1118</v>
      </c>
      <c r="I64" s="228" t="s">
        <v>1119</v>
      </c>
    </row>
    <row r="65" spans="1:10" ht="52.9" hidden="1">
      <c r="A65" s="233" t="s">
        <v>1285</v>
      </c>
      <c r="B65" s="233" t="s">
        <v>1286</v>
      </c>
      <c r="C65" s="225"/>
      <c r="D65" s="225"/>
      <c r="E65" s="233" t="s">
        <v>1286</v>
      </c>
      <c r="F65" s="227" t="s">
        <v>1117</v>
      </c>
      <c r="G65" s="225"/>
      <c r="H65" s="227" t="s">
        <v>1118</v>
      </c>
      <c r="I65" s="228" t="s">
        <v>1119</v>
      </c>
    </row>
    <row r="66" spans="1:10" hidden="1">
      <c r="A66" s="224" t="s">
        <v>1108</v>
      </c>
      <c r="B66" s="224" t="s">
        <v>1287</v>
      </c>
      <c r="C66" s="224" t="s">
        <v>1287</v>
      </c>
      <c r="D66" s="225"/>
      <c r="E66" s="224" t="s">
        <v>289</v>
      </c>
      <c r="F66" s="224" t="s">
        <v>302</v>
      </c>
      <c r="G66" s="225" t="s">
        <v>290</v>
      </c>
      <c r="H66" s="225" t="s">
        <v>1113</v>
      </c>
      <c r="I66" s="244" t="s">
        <v>1288</v>
      </c>
    </row>
    <row r="67" spans="1:10" hidden="1">
      <c r="A67" s="224" t="s">
        <v>1158</v>
      </c>
      <c r="B67" s="224" t="s">
        <v>1289</v>
      </c>
      <c r="C67" s="224" t="s">
        <v>1289</v>
      </c>
      <c r="D67" s="224" t="s">
        <v>1290</v>
      </c>
      <c r="E67" s="224" t="s">
        <v>1291</v>
      </c>
      <c r="F67" s="224" t="s">
        <v>302</v>
      </c>
      <c r="G67" s="225"/>
      <c r="H67" s="225" t="s">
        <v>1113</v>
      </c>
      <c r="I67" s="222" t="s">
        <v>1292</v>
      </c>
    </row>
    <row r="68" spans="1:10" hidden="1">
      <c r="A68" s="224" t="s">
        <v>1158</v>
      </c>
      <c r="B68" s="224" t="s">
        <v>1289</v>
      </c>
      <c r="C68" s="224" t="s">
        <v>1289</v>
      </c>
      <c r="D68" s="224" t="s">
        <v>1293</v>
      </c>
      <c r="E68" s="224" t="s">
        <v>1294</v>
      </c>
      <c r="F68" s="224" t="s">
        <v>302</v>
      </c>
      <c r="G68" s="225"/>
      <c r="H68" s="225" t="s">
        <v>1113</v>
      </c>
      <c r="I68" s="222"/>
    </row>
    <row r="69" spans="1:10" ht="39.6" hidden="1">
      <c r="A69" s="231" t="s">
        <v>1166</v>
      </c>
      <c r="B69" s="231" t="s">
        <v>1295</v>
      </c>
      <c r="C69" s="225"/>
      <c r="D69" s="225"/>
      <c r="E69" s="231" t="s">
        <v>1295</v>
      </c>
      <c r="F69" s="227" t="s">
        <v>284</v>
      </c>
      <c r="G69" s="225"/>
      <c r="H69" s="227" t="s">
        <v>1118</v>
      </c>
      <c r="I69" s="222" t="s">
        <v>1168</v>
      </c>
    </row>
    <row r="70" spans="1:10" ht="39.6" hidden="1">
      <c r="A70" s="231" t="s">
        <v>1166</v>
      </c>
      <c r="B70" s="231" t="s">
        <v>1295</v>
      </c>
      <c r="C70" s="225"/>
      <c r="D70" s="225"/>
      <c r="E70" s="231" t="s">
        <v>1295</v>
      </c>
      <c r="F70" s="227" t="s">
        <v>284</v>
      </c>
      <c r="G70" s="225"/>
      <c r="H70" s="227" t="s">
        <v>1118</v>
      </c>
      <c r="I70" s="222" t="s">
        <v>1168</v>
      </c>
    </row>
    <row r="71" spans="1:10" hidden="1">
      <c r="A71" s="224" t="s">
        <v>1131</v>
      </c>
      <c r="B71" s="224" t="s">
        <v>1296</v>
      </c>
      <c r="C71" s="224" t="s">
        <v>1296</v>
      </c>
      <c r="D71" s="224" t="s">
        <v>1297</v>
      </c>
      <c r="E71" s="224" t="s">
        <v>1298</v>
      </c>
      <c r="F71" s="224" t="s">
        <v>302</v>
      </c>
      <c r="G71" s="225" t="s">
        <v>1299</v>
      </c>
      <c r="H71" s="225" t="s">
        <v>1113</v>
      </c>
      <c r="I71" s="222" t="s">
        <v>1300</v>
      </c>
    </row>
    <row r="72" spans="1:10" hidden="1">
      <c r="A72" s="224" t="s">
        <v>1131</v>
      </c>
      <c r="B72" s="224" t="s">
        <v>1301</v>
      </c>
      <c r="C72" s="224" t="s">
        <v>1302</v>
      </c>
      <c r="D72" s="224" t="s">
        <v>1303</v>
      </c>
      <c r="E72" s="224" t="s">
        <v>302</v>
      </c>
      <c r="F72" s="224" t="s">
        <v>302</v>
      </c>
      <c r="G72" s="225" t="s">
        <v>222</v>
      </c>
      <c r="H72" s="225" t="s">
        <v>1113</v>
      </c>
      <c r="I72" s="222"/>
    </row>
    <row r="73" spans="1:10" hidden="1">
      <c r="A73" s="224" t="s">
        <v>1131</v>
      </c>
      <c r="B73" s="224" t="s">
        <v>1301</v>
      </c>
      <c r="C73" s="224" t="s">
        <v>1304</v>
      </c>
      <c r="D73" s="224" t="s">
        <v>1305</v>
      </c>
      <c r="E73" s="224" t="s">
        <v>340</v>
      </c>
      <c r="F73" s="224" t="s">
        <v>302</v>
      </c>
      <c r="G73" s="225" t="s">
        <v>341</v>
      </c>
      <c r="H73" s="225" t="s">
        <v>1113</v>
      </c>
      <c r="I73" s="222"/>
    </row>
    <row r="74" spans="1:10" hidden="1">
      <c r="A74" s="224" t="s">
        <v>1131</v>
      </c>
      <c r="B74" s="224" t="s">
        <v>1306</v>
      </c>
      <c r="C74" s="224" t="s">
        <v>1307</v>
      </c>
      <c r="D74" s="224" t="s">
        <v>1308</v>
      </c>
      <c r="E74" s="224" t="s">
        <v>1309</v>
      </c>
      <c r="F74" s="224" t="s">
        <v>302</v>
      </c>
      <c r="G74" s="225" t="s">
        <v>1310</v>
      </c>
      <c r="H74" s="225" t="s">
        <v>1113</v>
      </c>
      <c r="I74" s="245"/>
    </row>
    <row r="75" spans="1:10" hidden="1">
      <c r="A75" s="224" t="s">
        <v>1131</v>
      </c>
      <c r="B75" s="224" t="s">
        <v>1306</v>
      </c>
      <c r="C75" s="224" t="s">
        <v>1311</v>
      </c>
      <c r="D75" s="224"/>
      <c r="E75" s="224" t="s">
        <v>1312</v>
      </c>
      <c r="F75" s="224" t="s">
        <v>302</v>
      </c>
      <c r="G75" s="225" t="s">
        <v>1313</v>
      </c>
      <c r="H75" s="225" t="s">
        <v>1113</v>
      </c>
      <c r="I75" s="245"/>
    </row>
    <row r="76" spans="1:10" hidden="1">
      <c r="A76" s="224" t="s">
        <v>1131</v>
      </c>
      <c r="B76" s="224" t="s">
        <v>1306</v>
      </c>
      <c r="C76" s="224" t="s">
        <v>1314</v>
      </c>
      <c r="D76" s="224" t="s">
        <v>1315</v>
      </c>
      <c r="E76" s="224" t="s">
        <v>1316</v>
      </c>
      <c r="F76" s="224" t="s">
        <v>302</v>
      </c>
      <c r="G76" s="225" t="s">
        <v>1317</v>
      </c>
      <c r="H76" s="225" t="s">
        <v>1113</v>
      </c>
      <c r="I76" s="245"/>
      <c r="J76" s="240"/>
    </row>
    <row r="77" spans="1:10" ht="52.9" hidden="1">
      <c r="A77" s="229" t="s">
        <v>1120</v>
      </c>
      <c r="B77" s="229" t="s">
        <v>1318</v>
      </c>
      <c r="C77" s="229" t="s">
        <v>1318</v>
      </c>
      <c r="D77" s="227"/>
      <c r="E77" s="229" t="s">
        <v>1318</v>
      </c>
      <c r="F77" s="227" t="s">
        <v>228</v>
      </c>
      <c r="G77" s="225" t="s">
        <v>1319</v>
      </c>
      <c r="H77" s="227" t="s">
        <v>1118</v>
      </c>
      <c r="I77" s="228" t="s">
        <v>1124</v>
      </c>
      <c r="J77" s="239"/>
    </row>
    <row r="78" spans="1:10" hidden="1">
      <c r="A78" s="224" t="s">
        <v>1131</v>
      </c>
      <c r="B78" s="224" t="s">
        <v>1320</v>
      </c>
      <c r="C78" s="224" t="s">
        <v>1321</v>
      </c>
      <c r="D78" s="224" t="s">
        <v>1322</v>
      </c>
      <c r="E78" s="224" t="s">
        <v>1323</v>
      </c>
      <c r="F78" s="224" t="s">
        <v>302</v>
      </c>
      <c r="G78" s="225"/>
      <c r="H78" s="225" t="s">
        <v>1113</v>
      </c>
      <c r="I78" s="245"/>
      <c r="J78" s="239"/>
    </row>
    <row r="79" spans="1:10" ht="52.9" hidden="1">
      <c r="A79" s="238" t="s">
        <v>1120</v>
      </c>
      <c r="B79" s="238" t="s">
        <v>1324</v>
      </c>
      <c r="C79" s="238" t="s">
        <v>1324</v>
      </c>
      <c r="D79" s="227"/>
      <c r="E79" s="238" t="s">
        <v>1324</v>
      </c>
      <c r="F79" s="227" t="s">
        <v>228</v>
      </c>
      <c r="G79" s="225" t="s">
        <v>1325</v>
      </c>
      <c r="H79" s="227" t="s">
        <v>1118</v>
      </c>
      <c r="I79" s="228" t="s">
        <v>1124</v>
      </c>
      <c r="J79" s="239"/>
    </row>
    <row r="80" spans="1:10" ht="52.9" hidden="1">
      <c r="A80" s="235" t="s">
        <v>1326</v>
      </c>
      <c r="B80" s="235" t="s">
        <v>1327</v>
      </c>
      <c r="C80" s="225"/>
      <c r="D80" s="225"/>
      <c r="E80" s="235" t="s">
        <v>1327</v>
      </c>
      <c r="F80" s="227" t="s">
        <v>1117</v>
      </c>
      <c r="G80" s="225" t="s">
        <v>1328</v>
      </c>
      <c r="H80" s="227" t="s">
        <v>1118</v>
      </c>
      <c r="I80" s="228" t="s">
        <v>1119</v>
      </c>
      <c r="J80" s="239"/>
    </row>
    <row r="81" spans="1:10" ht="52.9" hidden="1">
      <c r="A81" s="246" t="s">
        <v>1329</v>
      </c>
      <c r="B81" s="229" t="s">
        <v>1330</v>
      </c>
      <c r="C81" s="229" t="s">
        <v>1330</v>
      </c>
      <c r="D81" s="227"/>
      <c r="E81" s="229" t="s">
        <v>1331</v>
      </c>
      <c r="F81" s="227" t="s">
        <v>228</v>
      </c>
      <c r="G81" s="225" t="s">
        <v>1332</v>
      </c>
      <c r="H81" s="227" t="s">
        <v>1118</v>
      </c>
      <c r="I81" s="228" t="s">
        <v>1124</v>
      </c>
      <c r="J81" s="239"/>
    </row>
    <row r="82" spans="1:10" ht="52.9" hidden="1">
      <c r="A82" s="226" t="s">
        <v>1333</v>
      </c>
      <c r="B82" s="226" t="s">
        <v>1334</v>
      </c>
      <c r="C82" s="225"/>
      <c r="D82" s="225"/>
      <c r="E82" s="226" t="s">
        <v>1334</v>
      </c>
      <c r="F82" s="227" t="s">
        <v>1117</v>
      </c>
      <c r="G82" s="225" t="s">
        <v>1335</v>
      </c>
      <c r="H82" s="227" t="s">
        <v>1118</v>
      </c>
      <c r="I82" s="222" t="s">
        <v>1119</v>
      </c>
      <c r="J82" s="239"/>
    </row>
    <row r="83" spans="1:10" ht="52.9" hidden="1">
      <c r="A83" s="238" t="s">
        <v>1336</v>
      </c>
      <c r="B83" s="238" t="s">
        <v>1337</v>
      </c>
      <c r="C83" s="238" t="s">
        <v>1337</v>
      </c>
      <c r="D83" s="225"/>
      <c r="E83" s="238" t="s">
        <v>1337</v>
      </c>
      <c r="F83" s="227" t="s">
        <v>228</v>
      </c>
      <c r="G83" s="225" t="s">
        <v>1338</v>
      </c>
      <c r="H83" s="227" t="s">
        <v>1118</v>
      </c>
      <c r="I83" s="228" t="s">
        <v>1124</v>
      </c>
      <c r="J83" s="239"/>
    </row>
    <row r="84" spans="1:10" ht="39.6" hidden="1">
      <c r="A84" s="231" t="s">
        <v>1166</v>
      </c>
      <c r="B84" s="231" t="s">
        <v>1339</v>
      </c>
      <c r="C84" s="225"/>
      <c r="D84" s="225"/>
      <c r="E84" s="231" t="s">
        <v>1339</v>
      </c>
      <c r="F84" s="227" t="s">
        <v>284</v>
      </c>
      <c r="G84" s="225"/>
      <c r="H84" s="227" t="s">
        <v>1118</v>
      </c>
      <c r="I84" s="222" t="s">
        <v>1168</v>
      </c>
      <c r="J84" s="239"/>
    </row>
    <row r="85" spans="1:10" ht="26.45" hidden="1">
      <c r="A85" s="231" t="s">
        <v>1166</v>
      </c>
      <c r="B85" s="231" t="s">
        <v>1340</v>
      </c>
      <c r="C85" s="225"/>
      <c r="D85" s="225"/>
      <c r="E85" s="231" t="s">
        <v>1340</v>
      </c>
      <c r="F85" s="227" t="s">
        <v>284</v>
      </c>
      <c r="G85" s="225"/>
      <c r="H85" s="227" t="s">
        <v>1118</v>
      </c>
      <c r="I85" s="222" t="s">
        <v>1341</v>
      </c>
      <c r="J85" s="239"/>
    </row>
    <row r="86" spans="1:10" hidden="1">
      <c r="A86" s="247" t="s">
        <v>1187</v>
      </c>
      <c r="B86" s="247" t="s">
        <v>1342</v>
      </c>
      <c r="C86" s="247" t="s">
        <v>1342</v>
      </c>
      <c r="D86" s="225"/>
      <c r="E86" s="247" t="s">
        <v>1342</v>
      </c>
      <c r="F86" s="227" t="s">
        <v>247</v>
      </c>
      <c r="G86" s="225" t="s">
        <v>1343</v>
      </c>
      <c r="H86" s="227" t="s">
        <v>1118</v>
      </c>
      <c r="I86" s="222"/>
      <c r="J86" s="239"/>
    </row>
    <row r="87" spans="1:10" ht="52.9" hidden="1">
      <c r="A87" s="229" t="s">
        <v>1226</v>
      </c>
      <c r="B87" s="229" t="s">
        <v>1344</v>
      </c>
      <c r="C87" s="229" t="s">
        <v>1344</v>
      </c>
      <c r="D87" s="227"/>
      <c r="E87" s="229" t="s">
        <v>1344</v>
      </c>
      <c r="F87" s="227" t="s">
        <v>228</v>
      </c>
      <c r="G87" s="225" t="s">
        <v>1345</v>
      </c>
      <c r="H87" s="227" t="s">
        <v>1118</v>
      </c>
      <c r="I87" s="228" t="s">
        <v>1124</v>
      </c>
      <c r="J87" s="239"/>
    </row>
    <row r="88" spans="1:10" ht="52.9" hidden="1">
      <c r="A88" s="248" t="s">
        <v>1336</v>
      </c>
      <c r="B88" s="248" t="s">
        <v>1346</v>
      </c>
      <c r="C88" s="248" t="s">
        <v>1346</v>
      </c>
      <c r="D88" s="227"/>
      <c r="E88" s="248" t="s">
        <v>1346</v>
      </c>
      <c r="F88" s="227" t="s">
        <v>228</v>
      </c>
      <c r="G88" s="225" t="s">
        <v>1347</v>
      </c>
      <c r="H88" s="227" t="s">
        <v>1118</v>
      </c>
      <c r="I88" s="228" t="s">
        <v>1124</v>
      </c>
      <c r="J88" s="239"/>
    </row>
    <row r="89" spans="1:10" hidden="1">
      <c r="A89" s="224" t="s">
        <v>1108</v>
      </c>
      <c r="B89" s="224" t="s">
        <v>1348</v>
      </c>
      <c r="C89" s="224" t="s">
        <v>1348</v>
      </c>
      <c r="D89" s="224" t="s">
        <v>1349</v>
      </c>
      <c r="E89" s="224" t="s">
        <v>1350</v>
      </c>
      <c r="F89" s="224" t="s">
        <v>302</v>
      </c>
      <c r="G89" s="225" t="s">
        <v>1351</v>
      </c>
      <c r="H89" s="225" t="s">
        <v>1113</v>
      </c>
      <c r="I89" s="222"/>
      <c r="J89" s="239"/>
    </row>
    <row r="90" spans="1:10" hidden="1">
      <c r="A90" s="224" t="s">
        <v>1131</v>
      </c>
      <c r="B90" s="224" t="s">
        <v>1352</v>
      </c>
      <c r="C90" s="224" t="s">
        <v>1352</v>
      </c>
      <c r="D90" s="224" t="s">
        <v>1353</v>
      </c>
      <c r="E90" s="224" t="s">
        <v>1354</v>
      </c>
      <c r="F90" s="224" t="s">
        <v>302</v>
      </c>
      <c r="G90" s="225" t="s">
        <v>1355</v>
      </c>
      <c r="H90" s="225" t="s">
        <v>1113</v>
      </c>
      <c r="I90" s="245"/>
      <c r="J90" s="239"/>
    </row>
    <row r="91" spans="1:10" hidden="1">
      <c r="A91" s="224" t="s">
        <v>1131</v>
      </c>
      <c r="B91" s="224" t="s">
        <v>1356</v>
      </c>
      <c r="C91" s="224" t="s">
        <v>1356</v>
      </c>
      <c r="D91" s="224" t="s">
        <v>1357</v>
      </c>
      <c r="E91" s="224" t="s">
        <v>1358</v>
      </c>
      <c r="F91" s="224" t="s">
        <v>302</v>
      </c>
      <c r="G91" s="225"/>
      <c r="H91" s="225" t="s">
        <v>1113</v>
      </c>
      <c r="I91" s="245"/>
      <c r="J91" s="239"/>
    </row>
    <row r="92" spans="1:10" hidden="1">
      <c r="A92" s="224" t="s">
        <v>1131</v>
      </c>
      <c r="B92" s="224" t="s">
        <v>1356</v>
      </c>
      <c r="C92" s="224" t="s">
        <v>1356</v>
      </c>
      <c r="D92" s="224" t="s">
        <v>1359</v>
      </c>
      <c r="E92" s="224" t="s">
        <v>1358</v>
      </c>
      <c r="F92" s="224" t="s">
        <v>302</v>
      </c>
      <c r="G92" s="225"/>
      <c r="H92" s="225" t="s">
        <v>1113</v>
      </c>
      <c r="I92" s="249"/>
    </row>
    <row r="93" spans="1:10" hidden="1">
      <c r="A93" s="224" t="s">
        <v>1131</v>
      </c>
      <c r="B93" s="224" t="s">
        <v>1360</v>
      </c>
      <c r="C93" s="224" t="s">
        <v>1360</v>
      </c>
      <c r="D93" s="224"/>
      <c r="E93" s="224" t="s">
        <v>1361</v>
      </c>
      <c r="F93" s="224" t="s">
        <v>302</v>
      </c>
      <c r="G93" s="225"/>
      <c r="H93" s="225" t="s">
        <v>1113</v>
      </c>
      <c r="I93" s="245" t="s">
        <v>1362</v>
      </c>
    </row>
    <row r="94" spans="1:10" ht="52.9" hidden="1">
      <c r="A94" s="230" t="s">
        <v>1120</v>
      </c>
      <c r="B94" s="230" t="s">
        <v>1363</v>
      </c>
      <c r="C94" s="230" t="s">
        <v>1363</v>
      </c>
      <c r="D94" s="227"/>
      <c r="E94" s="230" t="s">
        <v>1363</v>
      </c>
      <c r="F94" s="227" t="s">
        <v>228</v>
      </c>
      <c r="G94" s="225" t="s">
        <v>1364</v>
      </c>
      <c r="H94" s="227" t="s">
        <v>1118</v>
      </c>
      <c r="I94" s="228" t="s">
        <v>1124</v>
      </c>
    </row>
    <row r="95" spans="1:10" ht="39.6" hidden="1">
      <c r="A95" s="250" t="s">
        <v>1166</v>
      </c>
      <c r="B95" s="250" t="s">
        <v>1365</v>
      </c>
      <c r="C95" s="225"/>
      <c r="D95" s="225"/>
      <c r="E95" s="250" t="s">
        <v>1366</v>
      </c>
      <c r="F95" s="227" t="s">
        <v>284</v>
      </c>
      <c r="G95" s="225" t="s">
        <v>1367</v>
      </c>
      <c r="H95" s="227" t="s">
        <v>1118</v>
      </c>
      <c r="I95" s="222" t="s">
        <v>1168</v>
      </c>
    </row>
    <row r="96" spans="1:10" ht="39.6" hidden="1">
      <c r="A96" s="231" t="s">
        <v>1166</v>
      </c>
      <c r="B96" s="231" t="s">
        <v>1368</v>
      </c>
      <c r="C96" s="225"/>
      <c r="D96" s="225"/>
      <c r="E96" s="231" t="s">
        <v>1368</v>
      </c>
      <c r="F96" s="227" t="s">
        <v>284</v>
      </c>
      <c r="G96" s="225"/>
      <c r="H96" s="227" t="s">
        <v>1118</v>
      </c>
      <c r="I96" s="222" t="s">
        <v>1168</v>
      </c>
    </row>
    <row r="97" spans="1:9" ht="52.9" hidden="1">
      <c r="A97" s="233" t="s">
        <v>1243</v>
      </c>
      <c r="B97" s="233" t="s">
        <v>1369</v>
      </c>
      <c r="C97" s="225"/>
      <c r="D97" s="225" t="s">
        <v>1370</v>
      </c>
      <c r="E97" s="233" t="s">
        <v>1369</v>
      </c>
      <c r="F97" s="227" t="s">
        <v>1117</v>
      </c>
      <c r="G97" s="225" t="s">
        <v>1371</v>
      </c>
      <c r="H97" s="227" t="s">
        <v>1118</v>
      </c>
      <c r="I97" s="228" t="s">
        <v>1119</v>
      </c>
    </row>
    <row r="98" spans="1:9" hidden="1">
      <c r="A98" s="224" t="s">
        <v>1131</v>
      </c>
      <c r="B98" s="224" t="s">
        <v>1372</v>
      </c>
      <c r="C98" s="224" t="s">
        <v>1373</v>
      </c>
      <c r="D98" s="224" t="s">
        <v>1374</v>
      </c>
      <c r="E98" s="224" t="s">
        <v>1375</v>
      </c>
      <c r="F98" s="224" t="s">
        <v>302</v>
      </c>
      <c r="G98" s="225"/>
      <c r="H98" s="225" t="s">
        <v>1113</v>
      </c>
      <c r="I98" s="245"/>
    </row>
    <row r="99" spans="1:9" ht="52.9" hidden="1">
      <c r="A99" s="230" t="s">
        <v>1120</v>
      </c>
      <c r="B99" s="230" t="s">
        <v>1376</v>
      </c>
      <c r="C99" s="230" t="s">
        <v>1376</v>
      </c>
      <c r="D99" s="227"/>
      <c r="E99" s="230" t="s">
        <v>1376</v>
      </c>
      <c r="F99" s="227" t="s">
        <v>228</v>
      </c>
      <c r="G99" s="225" t="s">
        <v>1377</v>
      </c>
      <c r="H99" s="227" t="s">
        <v>1118</v>
      </c>
      <c r="I99" s="228" t="s">
        <v>1124</v>
      </c>
    </row>
    <row r="100" spans="1:9" hidden="1">
      <c r="A100" s="224" t="s">
        <v>1131</v>
      </c>
      <c r="B100" s="230" t="s">
        <v>1378</v>
      </c>
      <c r="C100" s="230" t="s">
        <v>1378</v>
      </c>
      <c r="D100" s="230" t="s">
        <v>1379</v>
      </c>
      <c r="E100" s="230" t="s">
        <v>1378</v>
      </c>
      <c r="F100" s="224" t="s">
        <v>302</v>
      </c>
      <c r="G100" s="225" t="s">
        <v>1380</v>
      </c>
      <c r="H100" s="225" t="s">
        <v>1113</v>
      </c>
      <c r="I100" s="222" t="s">
        <v>1283</v>
      </c>
    </row>
    <row r="101" spans="1:9" hidden="1">
      <c r="A101" s="224" t="s">
        <v>1131</v>
      </c>
      <c r="B101" s="230" t="s">
        <v>1378</v>
      </c>
      <c r="C101" s="230" t="s">
        <v>1378</v>
      </c>
      <c r="D101" s="230" t="s">
        <v>1381</v>
      </c>
      <c r="E101" s="230" t="s">
        <v>1378</v>
      </c>
      <c r="F101" s="224" t="s">
        <v>302</v>
      </c>
      <c r="G101" s="225" t="s">
        <v>1380</v>
      </c>
      <c r="H101" s="225" t="s">
        <v>1113</v>
      </c>
      <c r="I101" s="222" t="s">
        <v>1283</v>
      </c>
    </row>
    <row r="102" spans="1:9" hidden="1">
      <c r="A102" s="224" t="s">
        <v>1131</v>
      </c>
      <c r="B102" s="224" t="s">
        <v>1382</v>
      </c>
      <c r="C102" s="224" t="s">
        <v>1382</v>
      </c>
      <c r="D102" s="224" t="s">
        <v>1383</v>
      </c>
      <c r="E102" s="224" t="s">
        <v>1384</v>
      </c>
      <c r="F102" s="224" t="s">
        <v>302</v>
      </c>
      <c r="G102" s="225"/>
      <c r="H102" s="225" t="s">
        <v>1113</v>
      </c>
      <c r="I102" s="222" t="s">
        <v>1283</v>
      </c>
    </row>
    <row r="103" spans="1:9" hidden="1">
      <c r="A103" s="224" t="s">
        <v>1131</v>
      </c>
      <c r="B103" s="224" t="s">
        <v>1382</v>
      </c>
      <c r="C103" s="224" t="s">
        <v>1385</v>
      </c>
      <c r="D103" s="224"/>
      <c r="E103" s="224" t="s">
        <v>1386</v>
      </c>
      <c r="F103" s="224" t="s">
        <v>302</v>
      </c>
      <c r="G103" s="225"/>
      <c r="H103" s="225" t="s">
        <v>1113</v>
      </c>
      <c r="I103" s="222" t="s">
        <v>1283</v>
      </c>
    </row>
    <row r="104" spans="1:9" hidden="1">
      <c r="A104" s="224" t="s">
        <v>1131</v>
      </c>
      <c r="B104" s="224" t="s">
        <v>1382</v>
      </c>
      <c r="C104" s="224" t="s">
        <v>1387</v>
      </c>
      <c r="D104" s="224"/>
      <c r="E104" s="224" t="s">
        <v>1388</v>
      </c>
      <c r="F104" s="224" t="s">
        <v>302</v>
      </c>
      <c r="G104" s="225"/>
      <c r="H104" s="225" t="s">
        <v>1113</v>
      </c>
      <c r="I104" s="222" t="s">
        <v>1283</v>
      </c>
    </row>
    <row r="105" spans="1:9" hidden="1">
      <c r="A105" s="233" t="s">
        <v>1187</v>
      </c>
      <c r="B105" s="233" t="s">
        <v>1389</v>
      </c>
      <c r="C105" s="233" t="s">
        <v>1389</v>
      </c>
      <c r="D105" s="225"/>
      <c r="E105" s="233" t="s">
        <v>1389</v>
      </c>
      <c r="F105" s="227" t="s">
        <v>247</v>
      </c>
      <c r="G105" s="225" t="s">
        <v>1390</v>
      </c>
      <c r="H105" s="227" t="s">
        <v>1118</v>
      </c>
      <c r="I105" s="222"/>
    </row>
    <row r="106" spans="1:9" hidden="1">
      <c r="A106" s="235" t="s">
        <v>1391</v>
      </c>
      <c r="B106" s="235" t="s">
        <v>1392</v>
      </c>
      <c r="C106" s="225"/>
      <c r="D106" s="225"/>
      <c r="E106" s="235" t="s">
        <v>1392</v>
      </c>
      <c r="F106" s="227" t="s">
        <v>284</v>
      </c>
      <c r="G106" s="225"/>
      <c r="H106" s="227" t="s">
        <v>1118</v>
      </c>
      <c r="I106" s="222" t="s">
        <v>1393</v>
      </c>
    </row>
    <row r="107" spans="1:9" ht="52.9" hidden="1">
      <c r="A107" s="230" t="s">
        <v>1120</v>
      </c>
      <c r="B107" s="230" t="s">
        <v>1394</v>
      </c>
      <c r="C107" s="230" t="s">
        <v>1394</v>
      </c>
      <c r="D107" s="227"/>
      <c r="E107" s="230" t="s">
        <v>1394</v>
      </c>
      <c r="F107" s="227" t="s">
        <v>228</v>
      </c>
      <c r="G107" s="225" t="s">
        <v>1395</v>
      </c>
      <c r="H107" s="227" t="s">
        <v>1118</v>
      </c>
      <c r="I107" s="228" t="s">
        <v>1124</v>
      </c>
    </row>
    <row r="108" spans="1:9" ht="39.6" hidden="1">
      <c r="A108" s="224" t="s">
        <v>1131</v>
      </c>
      <c r="B108" s="224" t="s">
        <v>1396</v>
      </c>
      <c r="C108" s="224" t="s">
        <v>1397</v>
      </c>
      <c r="D108" s="224" t="s">
        <v>1398</v>
      </c>
      <c r="E108" s="224" t="s">
        <v>1399</v>
      </c>
      <c r="F108" s="224" t="s">
        <v>302</v>
      </c>
      <c r="G108" s="225" t="s">
        <v>1400</v>
      </c>
      <c r="H108" s="225" t="s">
        <v>1113</v>
      </c>
      <c r="I108" s="222" t="s">
        <v>1401</v>
      </c>
    </row>
    <row r="109" spans="1:9" hidden="1">
      <c r="A109" s="224" t="s">
        <v>1131</v>
      </c>
      <c r="B109" s="224" t="s">
        <v>1396</v>
      </c>
      <c r="C109" s="224" t="s">
        <v>1396</v>
      </c>
      <c r="D109" s="224" t="s">
        <v>1402</v>
      </c>
      <c r="E109" s="224" t="s">
        <v>1396</v>
      </c>
      <c r="F109" s="224" t="s">
        <v>302</v>
      </c>
      <c r="G109" s="225" t="s">
        <v>1403</v>
      </c>
      <c r="H109" s="225" t="s">
        <v>1113</v>
      </c>
      <c r="I109" s="222"/>
    </row>
    <row r="110" spans="1:9" ht="39.6" hidden="1">
      <c r="A110" s="224" t="s">
        <v>1131</v>
      </c>
      <c r="B110" s="224" t="s">
        <v>1396</v>
      </c>
      <c r="C110" s="224" t="s">
        <v>1396</v>
      </c>
      <c r="D110" s="224" t="s">
        <v>1404</v>
      </c>
      <c r="E110" s="224" t="s">
        <v>1396</v>
      </c>
      <c r="F110" s="224" t="s">
        <v>302</v>
      </c>
      <c r="G110" s="225" t="s">
        <v>1403</v>
      </c>
      <c r="H110" s="225" t="s">
        <v>1113</v>
      </c>
      <c r="I110" s="245" t="s">
        <v>1401</v>
      </c>
    </row>
    <row r="111" spans="1:9" hidden="1">
      <c r="A111" s="224" t="s">
        <v>1131</v>
      </c>
      <c r="B111" s="224" t="s">
        <v>1396</v>
      </c>
      <c r="C111" s="224" t="s">
        <v>1396</v>
      </c>
      <c r="D111" s="224" t="s">
        <v>1405</v>
      </c>
      <c r="E111" s="224" t="s">
        <v>1396</v>
      </c>
      <c r="F111" s="224" t="s">
        <v>302</v>
      </c>
      <c r="G111" s="225" t="s">
        <v>1403</v>
      </c>
      <c r="H111" s="225" t="s">
        <v>1113</v>
      </c>
      <c r="I111" s="222"/>
    </row>
    <row r="112" spans="1:9" hidden="1">
      <c r="A112" s="224" t="s">
        <v>1131</v>
      </c>
      <c r="B112" s="224" t="s">
        <v>1406</v>
      </c>
      <c r="C112" s="224" t="s">
        <v>1407</v>
      </c>
      <c r="D112" s="224" t="s">
        <v>1408</v>
      </c>
      <c r="E112" s="224" t="s">
        <v>1409</v>
      </c>
      <c r="F112" s="224" t="s">
        <v>302</v>
      </c>
      <c r="G112" s="225" t="s">
        <v>1410</v>
      </c>
      <c r="H112" s="225" t="s">
        <v>1113</v>
      </c>
      <c r="I112" s="222"/>
    </row>
    <row r="113" spans="1:9" hidden="1">
      <c r="A113" s="224" t="s">
        <v>1131</v>
      </c>
      <c r="B113" s="224" t="s">
        <v>1406</v>
      </c>
      <c r="C113" s="224" t="s">
        <v>1411</v>
      </c>
      <c r="D113" s="224"/>
      <c r="E113" s="224" t="s">
        <v>1412</v>
      </c>
      <c r="F113" s="224" t="s">
        <v>302</v>
      </c>
      <c r="G113" s="225"/>
      <c r="H113" s="225" t="s">
        <v>1113</v>
      </c>
      <c r="I113" s="222"/>
    </row>
    <row r="114" spans="1:9" ht="26.45" hidden="1">
      <c r="A114" s="224" t="s">
        <v>1131</v>
      </c>
      <c r="B114" s="224" t="s">
        <v>1406</v>
      </c>
      <c r="C114" s="224" t="s">
        <v>1413</v>
      </c>
      <c r="D114" s="224"/>
      <c r="E114" s="621" t="s">
        <v>1414</v>
      </c>
      <c r="F114" s="224" t="s">
        <v>302</v>
      </c>
      <c r="G114" s="225"/>
      <c r="H114" s="225" t="s">
        <v>1113</v>
      </c>
      <c r="I114" s="620" t="s">
        <v>1415</v>
      </c>
    </row>
    <row r="115" spans="1:9" hidden="1">
      <c r="A115" s="224" t="s">
        <v>1131</v>
      </c>
      <c r="B115" s="224" t="s">
        <v>1406</v>
      </c>
      <c r="C115" s="224" t="s">
        <v>1416</v>
      </c>
      <c r="D115" s="224"/>
      <c r="E115" s="224" t="s">
        <v>1417</v>
      </c>
      <c r="F115" s="224" t="s">
        <v>302</v>
      </c>
      <c r="G115" s="225"/>
      <c r="H115" s="225" t="s">
        <v>1113</v>
      </c>
      <c r="I115" s="222"/>
    </row>
    <row r="116" spans="1:9" hidden="1">
      <c r="A116" s="224" t="s">
        <v>1131</v>
      </c>
      <c r="B116" s="224" t="s">
        <v>1406</v>
      </c>
      <c r="C116" s="224" t="s">
        <v>1418</v>
      </c>
      <c r="D116" s="224"/>
      <c r="E116" s="224" t="s">
        <v>1419</v>
      </c>
      <c r="F116" s="224" t="s">
        <v>302</v>
      </c>
      <c r="G116" s="225"/>
      <c r="H116" s="225" t="s">
        <v>1113</v>
      </c>
      <c r="I116" s="222"/>
    </row>
    <row r="117" spans="1:9" ht="39.6" hidden="1">
      <c r="A117" s="231" t="s">
        <v>1166</v>
      </c>
      <c r="B117" s="231" t="s">
        <v>1420</v>
      </c>
      <c r="C117" s="225"/>
      <c r="D117" s="225"/>
      <c r="E117" s="231" t="s">
        <v>1420</v>
      </c>
      <c r="F117" s="227" t="s">
        <v>284</v>
      </c>
      <c r="G117" s="225"/>
      <c r="H117" s="227" t="s">
        <v>1118</v>
      </c>
      <c r="I117" s="222" t="s">
        <v>1168</v>
      </c>
    </row>
    <row r="118" spans="1:9" ht="52.9" hidden="1">
      <c r="A118" s="225"/>
      <c r="B118" s="225"/>
      <c r="C118" s="225" t="s">
        <v>190</v>
      </c>
      <c r="D118" s="225"/>
      <c r="E118" s="225" t="s">
        <v>190</v>
      </c>
      <c r="F118" s="225" t="s">
        <v>1421</v>
      </c>
      <c r="G118" s="225" t="s">
        <v>191</v>
      </c>
      <c r="H118" s="225" t="s">
        <v>1118</v>
      </c>
      <c r="I118" s="222" t="s">
        <v>1422</v>
      </c>
    </row>
    <row r="119" spans="1:9" hidden="1">
      <c r="A119" s="225"/>
      <c r="B119" s="225"/>
      <c r="C119" s="225" t="s">
        <v>1423</v>
      </c>
      <c r="D119" s="225"/>
      <c r="E119" s="225" t="s">
        <v>1423</v>
      </c>
      <c r="F119" s="225" t="s">
        <v>1421</v>
      </c>
      <c r="G119" s="225" t="s">
        <v>1424</v>
      </c>
      <c r="H119" s="225" t="s">
        <v>1113</v>
      </c>
      <c r="I119" s="222"/>
    </row>
    <row r="120" spans="1:9" ht="66" hidden="1">
      <c r="A120" s="225"/>
      <c r="B120" s="225"/>
      <c r="C120" s="225" t="s">
        <v>247</v>
      </c>
      <c r="D120" s="225"/>
      <c r="E120" s="225" t="s">
        <v>247</v>
      </c>
      <c r="F120" s="225" t="s">
        <v>1421</v>
      </c>
      <c r="G120" s="225" t="s">
        <v>274</v>
      </c>
      <c r="H120" s="225" t="s">
        <v>1118</v>
      </c>
      <c r="I120" s="222" t="s">
        <v>1425</v>
      </c>
    </row>
    <row r="121" spans="1:9" ht="52.9" hidden="1">
      <c r="A121" s="225"/>
      <c r="B121" s="225"/>
      <c r="C121" s="225" t="s">
        <v>228</v>
      </c>
      <c r="D121" s="225"/>
      <c r="E121" s="225" t="s">
        <v>228</v>
      </c>
      <c r="F121" s="225" t="s">
        <v>1421</v>
      </c>
      <c r="G121" s="225" t="s">
        <v>227</v>
      </c>
      <c r="H121" s="225" t="s">
        <v>1118</v>
      </c>
      <c r="I121" s="228" t="s">
        <v>1124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1113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1421</v>
      </c>
      <c r="G123" s="225" t="s">
        <v>285</v>
      </c>
      <c r="H123" s="225" t="s">
        <v>1118</v>
      </c>
      <c r="I123" s="222" t="s">
        <v>1168</v>
      </c>
    </row>
    <row r="124" spans="1:9" ht="52.9" hidden="1">
      <c r="A124" s="225"/>
      <c r="B124" s="225"/>
      <c r="C124" s="225" t="s">
        <v>1117</v>
      </c>
      <c r="D124" s="225"/>
      <c r="E124" s="225" t="s">
        <v>1117</v>
      </c>
      <c r="F124" s="225" t="s">
        <v>1421</v>
      </c>
      <c r="G124" s="225" t="s">
        <v>1426</v>
      </c>
      <c r="H124" s="225" t="s">
        <v>1118</v>
      </c>
      <c r="I124" s="228" t="s">
        <v>1119</v>
      </c>
    </row>
    <row r="125" spans="1:9" ht="26.45" hidden="1">
      <c r="A125" s="225"/>
      <c r="B125" s="225"/>
      <c r="C125" s="225" t="s">
        <v>332</v>
      </c>
      <c r="D125" s="225"/>
      <c r="E125" s="225" t="s">
        <v>332</v>
      </c>
      <c r="F125" s="225" t="s">
        <v>1421</v>
      </c>
      <c r="G125" s="225" t="s">
        <v>333</v>
      </c>
      <c r="H125" s="225" t="s">
        <v>1113</v>
      </c>
      <c r="I125" s="222" t="s">
        <v>1427</v>
      </c>
    </row>
    <row r="126" spans="1:9" hidden="1">
      <c r="A126" s="225"/>
      <c r="B126" s="225"/>
      <c r="C126" s="225" t="s">
        <v>340</v>
      </c>
      <c r="D126" s="225"/>
      <c r="E126" s="225" t="s">
        <v>340</v>
      </c>
      <c r="F126" s="225" t="s">
        <v>1421</v>
      </c>
      <c r="G126" s="225" t="s">
        <v>341</v>
      </c>
      <c r="H126" s="225" t="s">
        <v>1113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EFDA580E-5B99-4E39-BF61-7B9CD649049D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DEBBF7C1-C659-4363-B8FA-4A2BE141707C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F8DC6759-52EC-4DB7-BDE6-5395BCB46543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1C9B3EA0-742D-4718-814D-93CD1848C9A5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2" t="s">
        <v>1428</v>
      </c>
      <c r="B1" s="703" t="s">
        <v>1429</v>
      </c>
      <c r="C1" s="703" t="s">
        <v>1430</v>
      </c>
      <c r="D1" s="703" t="s">
        <v>1431</v>
      </c>
    </row>
    <row r="2" spans="1:4" ht="47.45" customHeight="1" thickBot="1">
      <c r="A2" s="704" t="s">
        <v>1432</v>
      </c>
      <c r="B2" s="502" t="s">
        <v>1433</v>
      </c>
      <c r="C2" s="502" t="s">
        <v>1434</v>
      </c>
      <c r="D2" s="502" t="s">
        <v>1435</v>
      </c>
    </row>
    <row r="3" spans="1:4" ht="15" thickBot="1">
      <c r="A3" s="1217" t="s">
        <v>1436</v>
      </c>
      <c r="B3" s="1217" t="s">
        <v>1437</v>
      </c>
      <c r="C3" s="502" t="s">
        <v>1434</v>
      </c>
      <c r="D3" s="502" t="s">
        <v>1438</v>
      </c>
    </row>
    <row r="4" spans="1:4" ht="15" thickBot="1">
      <c r="A4" s="1218"/>
      <c r="B4" s="1218"/>
      <c r="C4" s="502" t="s">
        <v>1434</v>
      </c>
      <c r="D4" s="502" t="s">
        <v>1439</v>
      </c>
    </row>
    <row r="5" spans="1:4" ht="15" thickBot="1">
      <c r="A5" s="1218"/>
      <c r="B5" s="1218"/>
      <c r="C5" s="502" t="s">
        <v>1434</v>
      </c>
      <c r="D5" s="502" t="s">
        <v>1440</v>
      </c>
    </row>
    <row r="6" spans="1:4" ht="15" thickBot="1">
      <c r="A6" s="1218"/>
      <c r="B6" s="1218"/>
      <c r="C6" s="502" t="s">
        <v>1434</v>
      </c>
      <c r="D6" s="502" t="s">
        <v>1441</v>
      </c>
    </row>
    <row r="7" spans="1:4" ht="15" thickBot="1">
      <c r="A7" s="1218"/>
      <c r="B7" s="1218"/>
      <c r="C7" s="502" t="s">
        <v>1434</v>
      </c>
      <c r="D7" s="502" t="s">
        <v>1442</v>
      </c>
    </row>
    <row r="8" spans="1:4" ht="15" thickBot="1">
      <c r="A8" s="1218"/>
      <c r="B8" s="1218"/>
      <c r="C8" s="502" t="s">
        <v>1434</v>
      </c>
      <c r="D8" s="502" t="s">
        <v>1443</v>
      </c>
    </row>
    <row r="9" spans="1:4" ht="15" thickBot="1">
      <c r="A9" s="1218"/>
      <c r="B9" s="1218"/>
      <c r="C9" s="502" t="s">
        <v>1434</v>
      </c>
      <c r="D9" s="502" t="s">
        <v>1444</v>
      </c>
    </row>
    <row r="10" spans="1:4" ht="15" thickBot="1">
      <c r="A10" s="1218"/>
      <c r="B10" s="1218"/>
      <c r="C10" s="502" t="s">
        <v>1445</v>
      </c>
      <c r="D10" s="502" t="s">
        <v>1446</v>
      </c>
    </row>
    <row r="11" spans="1:4" ht="15" thickBot="1">
      <c r="A11" s="1218"/>
      <c r="B11" s="1218"/>
      <c r="C11" s="502" t="s">
        <v>1434</v>
      </c>
      <c r="D11" s="502" t="s">
        <v>1447</v>
      </c>
    </row>
    <row r="12" spans="1:4" ht="15" thickBot="1">
      <c r="A12" s="1219"/>
      <c r="B12" s="1219"/>
      <c r="C12" s="502" t="s">
        <v>1434</v>
      </c>
      <c r="D12" s="502" t="s">
        <v>1448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1449</v>
      </c>
      <c r="H2" s="604" t="s">
        <v>352</v>
      </c>
    </row>
    <row r="3" spans="1:8" ht="15.75" customHeight="1"/>
    <row r="4" spans="1:8" ht="16.5" customHeight="1">
      <c r="B4" s="146"/>
      <c r="C4" s="147" t="s">
        <v>1450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607</v>
      </c>
      <c r="C6" s="162" t="s">
        <v>1451</v>
      </c>
      <c r="D6" s="332" t="s">
        <v>1452</v>
      </c>
      <c r="E6" s="163" t="s">
        <v>1453</v>
      </c>
      <c r="F6" s="163" t="s">
        <v>1454</v>
      </c>
      <c r="G6" s="587" t="s">
        <v>1455</v>
      </c>
      <c r="H6" s="459" t="s">
        <v>1456</v>
      </c>
    </row>
    <row r="7" spans="1:8" s="146" customFormat="1" ht="24.75" customHeight="1">
      <c r="A7" s="363"/>
      <c r="B7" s="386"/>
      <c r="C7" s="676"/>
      <c r="D7" s="332" t="s">
        <v>1457</v>
      </c>
      <c r="E7" s="163" t="s">
        <v>252</v>
      </c>
      <c r="F7" s="163" t="s">
        <v>145</v>
      </c>
      <c r="G7" s="587"/>
      <c r="H7" s="459"/>
    </row>
    <row r="8" spans="1:8" ht="15.75" hidden="1" customHeight="1">
      <c r="A8" s="362" t="s">
        <v>1458</v>
      </c>
      <c r="B8" s="356" t="s">
        <v>1459</v>
      </c>
      <c r="C8" s="353" t="s">
        <v>1460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1461</v>
      </c>
      <c r="B9" s="356" t="s">
        <v>1459</v>
      </c>
      <c r="C9" s="353" t="s">
        <v>1462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1461</v>
      </c>
      <c r="B10" s="356" t="s">
        <v>1459</v>
      </c>
      <c r="C10" s="353" t="s">
        <v>1463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1464</v>
      </c>
      <c r="B11" s="427" t="s">
        <v>1465</v>
      </c>
      <c r="C11" s="353" t="s">
        <v>1466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1461</v>
      </c>
      <c r="B12" s="356" t="s">
        <v>1459</v>
      </c>
      <c r="C12" s="353" t="s">
        <v>1467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1468</v>
      </c>
      <c r="B13" s="361" t="s">
        <v>1469</v>
      </c>
      <c r="C13" s="408" t="s">
        <v>1470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1459</v>
      </c>
      <c r="C14" s="353" t="s">
        <v>1471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1459</v>
      </c>
      <c r="C15" s="320" t="s">
        <v>1472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1459</v>
      </c>
      <c r="C16" s="320" t="s">
        <v>1473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1459</v>
      </c>
      <c r="C17" s="320" t="s">
        <v>1474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1459</v>
      </c>
      <c r="C18" s="320" t="s">
        <v>1475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1459</v>
      </c>
      <c r="C19" s="320" t="s">
        <v>1476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1459</v>
      </c>
      <c r="C20" s="320" t="s">
        <v>1477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415</v>
      </c>
      <c r="C21" s="479" t="s">
        <v>1478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1459</v>
      </c>
      <c r="C22" s="320" t="s">
        <v>1479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1459</v>
      </c>
      <c r="C23" s="320" t="s">
        <v>1480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1459</v>
      </c>
      <c r="C24" s="320" t="s">
        <v>1481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1459</v>
      </c>
      <c r="C25" s="320" t="s">
        <v>1482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1483</v>
      </c>
      <c r="B26" s="216" t="s">
        <v>415</v>
      </c>
      <c r="C26" s="320" t="s">
        <v>1484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1468</v>
      </c>
      <c r="B27" s="153" t="s">
        <v>1485</v>
      </c>
      <c r="C27" s="320" t="s">
        <v>1486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1468</v>
      </c>
      <c r="B28" s="153" t="s">
        <v>1485</v>
      </c>
      <c r="C28" s="320" t="s">
        <v>1487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1485</v>
      </c>
      <c r="C29" s="320" t="s">
        <v>1488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1485</v>
      </c>
      <c r="C30" s="320" t="s">
        <v>1489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1485</v>
      </c>
      <c r="C31" s="320" t="s">
        <v>1490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1491</v>
      </c>
      <c r="B32" s="426" t="s">
        <v>1492</v>
      </c>
      <c r="C32" s="320" t="s">
        <v>1493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1485</v>
      </c>
      <c r="C33" s="320" t="s">
        <v>1494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1485</v>
      </c>
      <c r="C34" s="320" t="s">
        <v>1495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1485</v>
      </c>
      <c r="C35" s="320" t="s">
        <v>1496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1485</v>
      </c>
      <c r="C36" s="320" t="s">
        <v>1497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1485</v>
      </c>
      <c r="C37" s="320" t="s">
        <v>1498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1485</v>
      </c>
      <c r="C38" s="320" t="s">
        <v>1499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1491</v>
      </c>
      <c r="B39" s="153" t="s">
        <v>1500</v>
      </c>
      <c r="C39" s="320" t="s">
        <v>1501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1491</v>
      </c>
      <c r="B40" s="153" t="s">
        <v>1500</v>
      </c>
      <c r="C40" s="320" t="s">
        <v>1502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1503</v>
      </c>
      <c r="B41" s="153" t="s">
        <v>691</v>
      </c>
      <c r="C41" s="320" t="s">
        <v>1504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1503</v>
      </c>
      <c r="B42" s="164" t="s">
        <v>691</v>
      </c>
      <c r="C42" s="155" t="s">
        <v>1505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1503</v>
      </c>
      <c r="B43" s="153" t="s">
        <v>691</v>
      </c>
      <c r="C43" s="320" t="s">
        <v>1506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1503</v>
      </c>
      <c r="B44" s="153" t="s">
        <v>691</v>
      </c>
      <c r="C44" s="320" t="s">
        <v>1507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1503</v>
      </c>
      <c r="B45" s="153" t="s">
        <v>691</v>
      </c>
      <c r="C45" s="320" t="s">
        <v>1508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691</v>
      </c>
      <c r="C46" s="320" t="s">
        <v>1509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691</v>
      </c>
      <c r="C47" s="320" t="s">
        <v>1510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691</v>
      </c>
      <c r="C48" s="320" t="s">
        <v>1511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1512</v>
      </c>
      <c r="B49" s="426" t="s">
        <v>1513</v>
      </c>
      <c r="C49" s="320" t="s">
        <v>1514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1515</v>
      </c>
      <c r="B50" s="577" t="s">
        <v>415</v>
      </c>
      <c r="C50" s="320" t="s">
        <v>1516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1517</v>
      </c>
      <c r="B51" s="426" t="s">
        <v>1492</v>
      </c>
      <c r="C51" s="320" t="s">
        <v>1518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1517</v>
      </c>
      <c r="B52" s="426" t="s">
        <v>1492</v>
      </c>
      <c r="C52" s="320" t="s">
        <v>1519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1517</v>
      </c>
      <c r="B53" s="426" t="s">
        <v>1492</v>
      </c>
      <c r="C53" s="320" t="s">
        <v>1520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1521</v>
      </c>
      <c r="B54" s="426" t="s">
        <v>1492</v>
      </c>
      <c r="C54" s="320" t="s">
        <v>1522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1523</v>
      </c>
      <c r="B55" s="426" t="s">
        <v>1492</v>
      </c>
      <c r="C55" s="320" t="s">
        <v>1524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1492</v>
      </c>
      <c r="C56" s="320" t="s">
        <v>1525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1492</v>
      </c>
      <c r="C57" s="320" t="s">
        <v>1526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1492</v>
      </c>
      <c r="C58" s="320" t="s">
        <v>1527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1492</v>
      </c>
      <c r="C59" s="320" t="s">
        <v>1528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1492</v>
      </c>
      <c r="C60" s="320" t="s">
        <v>1529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1492</v>
      </c>
      <c r="C61" s="320" t="s">
        <v>1530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1492</v>
      </c>
      <c r="C62" s="320" t="s">
        <v>1531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1492</v>
      </c>
      <c r="C63" s="320" t="s">
        <v>1532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1492</v>
      </c>
      <c r="C64" s="320" t="s">
        <v>1533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1492</v>
      </c>
      <c r="C65" s="320" t="s">
        <v>1534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1492</v>
      </c>
      <c r="C66" s="320" t="s">
        <v>1535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1492</v>
      </c>
      <c r="C67" s="320" t="s">
        <v>1536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1492</v>
      </c>
      <c r="C68" s="320" t="s">
        <v>1537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1538</v>
      </c>
      <c r="B69" s="577" t="s">
        <v>1539</v>
      </c>
      <c r="C69" s="320" t="s">
        <v>1540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1541</v>
      </c>
      <c r="B70" s="577" t="s">
        <v>1539</v>
      </c>
      <c r="C70" s="320" t="s">
        <v>1542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1543</v>
      </c>
      <c r="B71" s="426" t="s">
        <v>1544</v>
      </c>
      <c r="C71" s="320" t="s">
        <v>1545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1543</v>
      </c>
      <c r="B72" s="426" t="s">
        <v>1544</v>
      </c>
      <c r="C72" s="320" t="s">
        <v>1546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1547</v>
      </c>
      <c r="B73" s="577" t="s">
        <v>415</v>
      </c>
      <c r="C73" s="320" t="s">
        <v>1548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1543</v>
      </c>
      <c r="B74" s="426" t="s">
        <v>1544</v>
      </c>
      <c r="C74" s="320" t="s">
        <v>1549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1543</v>
      </c>
      <c r="B75" s="426" t="s">
        <v>1544</v>
      </c>
      <c r="C75" s="320" t="s">
        <v>1550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1543</v>
      </c>
      <c r="B76" s="426" t="s">
        <v>1544</v>
      </c>
      <c r="C76" s="320" t="s">
        <v>1551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1544</v>
      </c>
      <c r="C77" s="320" t="s">
        <v>1552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1544</v>
      </c>
      <c r="C78" s="320" t="s">
        <v>1553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1544</v>
      </c>
      <c r="C79" s="320" t="s">
        <v>1554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1544</v>
      </c>
      <c r="C80" s="320" t="s">
        <v>1555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1544</v>
      </c>
      <c r="C81" s="320" t="s">
        <v>1556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1544</v>
      </c>
      <c r="C82" s="320" t="s">
        <v>1557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1544</v>
      </c>
      <c r="C83" s="320" t="s">
        <v>1558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1544</v>
      </c>
      <c r="C84" s="320" t="s">
        <v>1559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1560</v>
      </c>
    </row>
    <row r="85" spans="1:9" ht="15.75" hidden="1" customHeight="1">
      <c r="B85" s="426" t="s">
        <v>1544</v>
      </c>
      <c r="C85" s="320" t="s">
        <v>1561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1544</v>
      </c>
      <c r="C86" s="320" t="s">
        <v>1562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1544</v>
      </c>
      <c r="C87" s="320" t="s">
        <v>1563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1544</v>
      </c>
      <c r="C88" s="320" t="s">
        <v>1564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1544</v>
      </c>
      <c r="C89" s="320" t="s">
        <v>1565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553</v>
      </c>
      <c r="C91" s="146"/>
      <c r="D91" s="146"/>
      <c r="E91" s="146"/>
      <c r="F91" s="169"/>
    </row>
    <row r="92" spans="1:9" ht="16.5" hidden="1" customHeight="1">
      <c r="B92" s="146"/>
      <c r="C92" s="147" t="s">
        <v>1566</v>
      </c>
      <c r="D92" s="148"/>
      <c r="E92" s="148"/>
    </row>
    <row r="93" spans="1:9" s="146" customFormat="1" ht="33" hidden="1" customHeight="1">
      <c r="A93" s="210"/>
      <c r="B93" s="150"/>
      <c r="C93" s="151" t="s">
        <v>1567</v>
      </c>
      <c r="D93" s="403" t="s">
        <v>1452</v>
      </c>
      <c r="E93" s="163" t="s">
        <v>144</v>
      </c>
      <c r="F93" s="163" t="s">
        <v>1568</v>
      </c>
      <c r="G93" s="169"/>
    </row>
    <row r="94" spans="1:9" s="146" customFormat="1" ht="18" hidden="1" customHeight="1">
      <c r="A94" s="210"/>
      <c r="B94" s="152" t="s">
        <v>357</v>
      </c>
      <c r="C94" s="152" t="s">
        <v>358</v>
      </c>
      <c r="D94" s="348"/>
      <c r="E94" s="332" t="s">
        <v>252</v>
      </c>
      <c r="F94" s="332" t="s">
        <v>145</v>
      </c>
      <c r="G94" s="169"/>
    </row>
    <row r="95" spans="1:9" s="146" customFormat="1" ht="18" hidden="1" customHeight="1">
      <c r="A95" s="210" t="s">
        <v>1569</v>
      </c>
      <c r="B95" s="153" t="s">
        <v>1570</v>
      </c>
      <c r="C95" s="320" t="s">
        <v>1571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1572</v>
      </c>
      <c r="B96" s="216" t="s">
        <v>391</v>
      </c>
      <c r="C96" s="320" t="s">
        <v>1571</v>
      </c>
      <c r="D96" s="154">
        <f t="shared" ref="D96" si="143">D95+7</f>
        <v>43533</v>
      </c>
      <c r="E96" s="154"/>
      <c r="F96" s="154"/>
      <c r="G96" s="162" t="s">
        <v>1573</v>
      </c>
    </row>
    <row r="97" spans="1:12" s="146" customFormat="1" ht="17.25" hidden="1" customHeight="1">
      <c r="A97" s="362"/>
      <c r="B97" s="156" t="s">
        <v>1574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1575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1576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1567</v>
      </c>
      <c r="D103" s="403" t="s">
        <v>1452</v>
      </c>
      <c r="E103" s="163" t="s">
        <v>144</v>
      </c>
      <c r="F103" s="163" t="s">
        <v>1568</v>
      </c>
      <c r="I103" s="155"/>
      <c r="J103" s="155"/>
      <c r="K103" s="155"/>
    </row>
    <row r="104" spans="1:12" s="146" customFormat="1" ht="16.5" hidden="1" customHeight="1">
      <c r="A104" s="362"/>
      <c r="B104" s="152" t="s">
        <v>357</v>
      </c>
      <c r="C104" s="152" t="s">
        <v>358</v>
      </c>
      <c r="D104" s="348"/>
      <c r="E104" s="332" t="s">
        <v>252</v>
      </c>
      <c r="F104" s="332" t="s">
        <v>145</v>
      </c>
      <c r="I104" s="155"/>
      <c r="J104" s="155"/>
      <c r="K104" s="155"/>
    </row>
    <row r="105" spans="1:12" s="146" customFormat="1" ht="16.5" hidden="1" customHeight="1">
      <c r="A105" s="210"/>
      <c r="B105" s="153" t="s">
        <v>1577</v>
      </c>
      <c r="C105" s="320" t="s">
        <v>1578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1579</v>
      </c>
      <c r="C106" s="320" t="s">
        <v>1580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1581</v>
      </c>
      <c r="B107" s="153" t="s">
        <v>1582</v>
      </c>
      <c r="C107" s="320" t="s">
        <v>1583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1579</v>
      </c>
      <c r="C108" s="320" t="s">
        <v>1584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1574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553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554</v>
      </c>
      <c r="C112" s="193"/>
      <c r="D112" s="193"/>
      <c r="E112" s="194"/>
      <c r="F112" s="195" t="s">
        <v>1585</v>
      </c>
      <c r="G112" s="195"/>
      <c r="H112" s="193"/>
      <c r="I112" s="193"/>
      <c r="J112" s="195" t="s">
        <v>556</v>
      </c>
      <c r="K112" s="195"/>
      <c r="L112" s="195"/>
    </row>
    <row r="113" spans="2:12" s="159" customFormat="1" ht="15.75" customHeight="1">
      <c r="B113" s="197" t="s">
        <v>557</v>
      </c>
      <c r="C113" s="193"/>
      <c r="D113" s="198" t="s">
        <v>558</v>
      </c>
      <c r="E113" s="199"/>
      <c r="F113" s="197" t="s">
        <v>559</v>
      </c>
      <c r="G113" s="193"/>
      <c r="H113" s="198" t="s">
        <v>560</v>
      </c>
      <c r="I113" s="193"/>
      <c r="J113" s="197" t="s">
        <v>561</v>
      </c>
      <c r="K113" s="193"/>
      <c r="L113" s="198" t="s">
        <v>562</v>
      </c>
    </row>
    <row r="114" spans="2:12" s="159" customFormat="1" ht="15.75" customHeight="1">
      <c r="B114" s="414" t="s">
        <v>563</v>
      </c>
      <c r="C114" s="202"/>
      <c r="D114" s="570" t="s">
        <v>564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568</v>
      </c>
      <c r="K114" s="202" t="s">
        <v>1586</v>
      </c>
      <c r="L114" s="203" t="s">
        <v>569</v>
      </c>
    </row>
    <row r="115" spans="2:12" s="159" customFormat="1" ht="15.75" customHeight="1">
      <c r="B115" s="414" t="s">
        <v>577</v>
      </c>
      <c r="C115" s="202"/>
      <c r="D115" s="570" t="s">
        <v>578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575</v>
      </c>
      <c r="K115" s="202" t="s">
        <v>1587</v>
      </c>
      <c r="L115" s="203" t="s">
        <v>576</v>
      </c>
    </row>
    <row r="116" spans="2:12" s="159" customFormat="1" ht="15.75" customHeight="1">
      <c r="B116" s="201" t="s">
        <v>1588</v>
      </c>
      <c r="C116" s="202"/>
      <c r="D116" s="203" t="s">
        <v>1589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1590</v>
      </c>
      <c r="K116" s="202" t="s">
        <v>1591</v>
      </c>
      <c r="L116" s="203" t="s">
        <v>1592</v>
      </c>
    </row>
    <row r="117" spans="2:12" s="159" customFormat="1" ht="15.75" customHeight="1">
      <c r="B117" s="201" t="s">
        <v>570</v>
      </c>
      <c r="C117" s="202"/>
      <c r="D117" s="203" t="s">
        <v>571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589</v>
      </c>
      <c r="K117" s="202" t="s">
        <v>1593</v>
      </c>
      <c r="L117" s="203" t="s">
        <v>590</v>
      </c>
    </row>
    <row r="118" spans="2:12" s="159" customFormat="1" ht="15.75" customHeight="1">
      <c r="B118" s="414" t="s">
        <v>827</v>
      </c>
      <c r="C118" s="202"/>
      <c r="D118" s="570" t="s">
        <v>585</v>
      </c>
      <c r="E118" s="197"/>
      <c r="F118" s="201"/>
      <c r="G118" s="202"/>
      <c r="H118" s="203"/>
      <c r="I118" s="193"/>
      <c r="J118" s="201" t="s">
        <v>596</v>
      </c>
      <c r="K118" s="202" t="s">
        <v>1594</v>
      </c>
      <c r="L118" s="203" t="s">
        <v>597</v>
      </c>
    </row>
    <row r="119" spans="2:12" s="159" customFormat="1" ht="15.75" customHeight="1">
      <c r="B119" s="414" t="s">
        <v>1595</v>
      </c>
      <c r="C119" s="202"/>
      <c r="D119" s="570" t="s">
        <v>1596</v>
      </c>
      <c r="E119" s="197"/>
      <c r="F119" s="201"/>
      <c r="G119" s="202"/>
      <c r="H119" s="203"/>
      <c r="I119" s="193"/>
      <c r="J119" s="201" t="s">
        <v>1597</v>
      </c>
      <c r="K119" s="202" t="s">
        <v>1598</v>
      </c>
      <c r="L119" s="203" t="s">
        <v>1599</v>
      </c>
    </row>
    <row r="120" spans="2:12" s="159" customFormat="1" ht="15.75" customHeight="1">
      <c r="B120" s="414" t="s">
        <v>1600</v>
      </c>
      <c r="C120" s="202"/>
      <c r="D120" s="570" t="s">
        <v>1601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1602</v>
      </c>
      <c r="C123" s="193" t="s">
        <v>1603</v>
      </c>
      <c r="D123" s="205"/>
      <c r="E123" s="193"/>
      <c r="F123" s="193" t="s">
        <v>1604</v>
      </c>
      <c r="G123" s="206" t="s">
        <v>1605</v>
      </c>
      <c r="H123" s="196"/>
      <c r="I123" s="193"/>
      <c r="J123" s="193" t="s">
        <v>1604</v>
      </c>
      <c r="K123" s="193" t="s">
        <v>1606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1108</v>
      </c>
      <c r="B2" s="495" t="s">
        <v>1109</v>
      </c>
      <c r="C2" s="495" t="s">
        <v>1109</v>
      </c>
      <c r="D2" s="495" t="s">
        <v>1110</v>
      </c>
      <c r="E2" s="495" t="s">
        <v>1111</v>
      </c>
      <c r="F2" s="495" t="s">
        <v>302</v>
      </c>
      <c r="G2" s="496" t="s">
        <v>1112</v>
      </c>
      <c r="H2" s="496" t="s">
        <v>1113</v>
      </c>
      <c r="I2" s="497" t="s">
        <v>1114</v>
      </c>
    </row>
    <row r="3" spans="1:10" ht="52.9" hidden="1">
      <c r="A3" s="226" t="s">
        <v>1115</v>
      </c>
      <c r="B3" s="226" t="s">
        <v>1116</v>
      </c>
      <c r="C3" s="225"/>
      <c r="D3" s="225"/>
      <c r="E3" s="226" t="s">
        <v>1116</v>
      </c>
      <c r="F3" s="227" t="s">
        <v>1117</v>
      </c>
      <c r="G3" s="225"/>
      <c r="H3" s="227" t="s">
        <v>1118</v>
      </c>
      <c r="I3" s="228" t="s">
        <v>1119</v>
      </c>
    </row>
    <row r="4" spans="1:10" ht="52.9" hidden="1">
      <c r="A4" s="229" t="s">
        <v>1120</v>
      </c>
      <c r="B4" s="229" t="s">
        <v>1121</v>
      </c>
      <c r="C4" s="229" t="s">
        <v>1121</v>
      </c>
      <c r="D4" s="230"/>
      <c r="E4" s="229" t="s">
        <v>1122</v>
      </c>
      <c r="F4" s="227" t="s">
        <v>228</v>
      </c>
      <c r="G4" s="225" t="s">
        <v>1123</v>
      </c>
      <c r="H4" s="227" t="s">
        <v>1118</v>
      </c>
      <c r="I4" s="228" t="s">
        <v>1124</v>
      </c>
    </row>
    <row r="5" spans="1:10" ht="52.9" hidden="1">
      <c r="A5" s="229" t="s">
        <v>1120</v>
      </c>
      <c r="B5" s="229" t="s">
        <v>1125</v>
      </c>
      <c r="C5" s="229" t="s">
        <v>1125</v>
      </c>
      <c r="D5" s="230"/>
      <c r="E5" s="229" t="s">
        <v>1126</v>
      </c>
      <c r="F5" s="227" t="s">
        <v>228</v>
      </c>
      <c r="G5" s="225" t="s">
        <v>1127</v>
      </c>
      <c r="H5" s="227" t="s">
        <v>1118</v>
      </c>
      <c r="I5" s="228" t="s">
        <v>1124</v>
      </c>
    </row>
    <row r="6" spans="1:10" ht="52.9" hidden="1">
      <c r="A6" s="229" t="s">
        <v>1128</v>
      </c>
      <c r="B6" s="229" t="s">
        <v>1129</v>
      </c>
      <c r="C6" s="229" t="s">
        <v>1129</v>
      </c>
      <c r="D6" s="227"/>
      <c r="E6" s="229" t="s">
        <v>1129</v>
      </c>
      <c r="F6" s="227" t="s">
        <v>228</v>
      </c>
      <c r="G6" s="225" t="s">
        <v>1130</v>
      </c>
      <c r="H6" s="227" t="s">
        <v>1118</v>
      </c>
      <c r="I6" s="228" t="s">
        <v>1124</v>
      </c>
    </row>
    <row r="7" spans="1:10" hidden="1">
      <c r="A7" s="224" t="s">
        <v>1131</v>
      </c>
      <c r="B7" s="224" t="s">
        <v>1132</v>
      </c>
      <c r="C7" s="224" t="s">
        <v>1133</v>
      </c>
      <c r="D7" s="224" t="s">
        <v>1134</v>
      </c>
      <c r="E7" s="224" t="s">
        <v>1135</v>
      </c>
      <c r="F7" s="224" t="s">
        <v>302</v>
      </c>
      <c r="G7" s="225" t="s">
        <v>1136</v>
      </c>
      <c r="H7" s="225" t="s">
        <v>1113</v>
      </c>
      <c r="I7" s="222"/>
    </row>
    <row r="8" spans="1:10" hidden="1">
      <c r="A8" s="224" t="s">
        <v>1131</v>
      </c>
      <c r="B8" s="224" t="s">
        <v>1132</v>
      </c>
      <c r="C8" s="224" t="s">
        <v>1137</v>
      </c>
      <c r="D8" s="224" t="s">
        <v>1138</v>
      </c>
      <c r="E8" s="224" t="s">
        <v>1139</v>
      </c>
      <c r="F8" s="224" t="s">
        <v>302</v>
      </c>
      <c r="G8" s="225"/>
      <c r="H8" s="225" t="s">
        <v>1113</v>
      </c>
      <c r="I8" s="222" t="s">
        <v>1140</v>
      </c>
    </row>
    <row r="9" spans="1:10" hidden="1">
      <c r="A9" s="224" t="s">
        <v>1108</v>
      </c>
      <c r="B9" s="224" t="s">
        <v>1141</v>
      </c>
      <c r="C9" s="224" t="s">
        <v>1141</v>
      </c>
      <c r="D9" s="224" t="s">
        <v>1142</v>
      </c>
      <c r="E9" s="224" t="s">
        <v>1143</v>
      </c>
      <c r="F9" s="224" t="s">
        <v>302</v>
      </c>
      <c r="G9" s="225" t="s">
        <v>1144</v>
      </c>
      <c r="H9" s="225" t="s">
        <v>1113</v>
      </c>
      <c r="I9" s="222" t="s">
        <v>1114</v>
      </c>
    </row>
    <row r="10" spans="1:10" hidden="1">
      <c r="A10" s="333" t="s">
        <v>1131</v>
      </c>
      <c r="B10" s="333" t="s">
        <v>1145</v>
      </c>
      <c r="C10" s="333" t="s">
        <v>1146</v>
      </c>
      <c r="D10" s="333" t="s">
        <v>1147</v>
      </c>
      <c r="E10" s="333" t="s">
        <v>1148</v>
      </c>
      <c r="F10" s="333" t="s">
        <v>302</v>
      </c>
      <c r="G10" s="334" t="s">
        <v>1149</v>
      </c>
      <c r="H10" s="334" t="s">
        <v>1113</v>
      </c>
      <c r="I10" s="335" t="s">
        <v>1114</v>
      </c>
      <c r="J10" s="223" t="s">
        <v>1150</v>
      </c>
    </row>
    <row r="11" spans="1:10" hidden="1">
      <c r="A11" s="333" t="s">
        <v>1131</v>
      </c>
      <c r="B11" s="333" t="s">
        <v>1145</v>
      </c>
      <c r="C11" s="333" t="s">
        <v>1151</v>
      </c>
      <c r="D11" s="333" t="s">
        <v>1152</v>
      </c>
      <c r="E11" s="333" t="s">
        <v>1153</v>
      </c>
      <c r="F11" s="333" t="s">
        <v>302</v>
      </c>
      <c r="G11" s="334" t="s">
        <v>1154</v>
      </c>
      <c r="H11" s="334" t="s">
        <v>1113</v>
      </c>
      <c r="I11" s="335" t="s">
        <v>1114</v>
      </c>
      <c r="J11" s="223" t="s">
        <v>1150</v>
      </c>
    </row>
    <row r="12" spans="1:10" hidden="1">
      <c r="A12" s="224" t="s">
        <v>1131</v>
      </c>
      <c r="B12" s="224" t="s">
        <v>1145</v>
      </c>
      <c r="C12" s="224" t="s">
        <v>1155</v>
      </c>
      <c r="D12" s="224"/>
      <c r="E12" s="224" t="s">
        <v>1156</v>
      </c>
      <c r="F12" s="224" t="s">
        <v>302</v>
      </c>
      <c r="G12" s="225"/>
      <c r="H12" s="225" t="s">
        <v>1113</v>
      </c>
      <c r="I12" s="222" t="s">
        <v>1157</v>
      </c>
    </row>
    <row r="13" spans="1:10" hidden="1">
      <c r="A13" s="224" t="s">
        <v>1158</v>
      </c>
      <c r="B13" s="224" t="s">
        <v>1159</v>
      </c>
      <c r="C13" s="224" t="s">
        <v>1159</v>
      </c>
      <c r="D13" s="224" t="s">
        <v>1160</v>
      </c>
      <c r="E13" s="224" t="s">
        <v>1161</v>
      </c>
      <c r="F13" s="224" t="s">
        <v>302</v>
      </c>
      <c r="G13" s="225"/>
      <c r="H13" s="225" t="s">
        <v>1113</v>
      </c>
      <c r="I13" s="222"/>
    </row>
    <row r="14" spans="1:10" hidden="1">
      <c r="A14" s="224" t="s">
        <v>1131</v>
      </c>
      <c r="B14" s="224" t="s">
        <v>1162</v>
      </c>
      <c r="C14" s="224" t="s">
        <v>1162</v>
      </c>
      <c r="D14" s="224" t="s">
        <v>1163</v>
      </c>
      <c r="E14" s="224" t="s">
        <v>1164</v>
      </c>
      <c r="F14" s="224" t="s">
        <v>302</v>
      </c>
      <c r="G14" s="225" t="s">
        <v>1165</v>
      </c>
      <c r="H14" s="225" t="s">
        <v>1113</v>
      </c>
      <c r="I14" s="222"/>
    </row>
    <row r="15" spans="1:10" ht="39.6" hidden="1">
      <c r="A15" s="231" t="s">
        <v>1166</v>
      </c>
      <c r="B15" s="231" t="s">
        <v>1167</v>
      </c>
      <c r="C15" s="225"/>
      <c r="D15" s="225"/>
      <c r="E15" s="231" t="s">
        <v>1167</v>
      </c>
      <c r="F15" s="227" t="s">
        <v>284</v>
      </c>
      <c r="G15" s="225"/>
      <c r="H15" s="227" t="s">
        <v>1118</v>
      </c>
      <c r="I15" s="222" t="s">
        <v>1168</v>
      </c>
    </row>
    <row r="16" spans="1:10" hidden="1">
      <c r="A16" s="224" t="s">
        <v>1131</v>
      </c>
      <c r="B16" s="224" t="s">
        <v>1169</v>
      </c>
      <c r="C16" s="224" t="s">
        <v>1170</v>
      </c>
      <c r="D16" s="224"/>
      <c r="E16" s="224" t="s">
        <v>1171</v>
      </c>
      <c r="F16" s="224" t="s">
        <v>302</v>
      </c>
      <c r="G16" s="225" t="s">
        <v>1172</v>
      </c>
      <c r="H16" s="225" t="s">
        <v>1113</v>
      </c>
      <c r="I16" s="222" t="s">
        <v>1173</v>
      </c>
    </row>
    <row r="17" spans="1:10" hidden="1">
      <c r="A17" s="224" t="s">
        <v>1131</v>
      </c>
      <c r="B17" s="224" t="s">
        <v>1169</v>
      </c>
      <c r="C17" s="224" t="s">
        <v>1174</v>
      </c>
      <c r="D17" s="224" t="s">
        <v>1175</v>
      </c>
      <c r="E17" s="224" t="s">
        <v>240</v>
      </c>
      <c r="F17" s="224" t="s">
        <v>302</v>
      </c>
      <c r="G17" s="225" t="s">
        <v>1176</v>
      </c>
      <c r="H17" s="225" t="s">
        <v>1113</v>
      </c>
      <c r="I17" s="222"/>
    </row>
    <row r="18" spans="1:10" hidden="1">
      <c r="A18" s="224" t="s">
        <v>1131</v>
      </c>
      <c r="B18" s="224" t="s">
        <v>1169</v>
      </c>
      <c r="C18" s="224" t="s">
        <v>1177</v>
      </c>
      <c r="D18" s="224" t="s">
        <v>1178</v>
      </c>
      <c r="E18" s="224" t="s">
        <v>1179</v>
      </c>
      <c r="F18" s="224" t="s">
        <v>302</v>
      </c>
      <c r="G18" s="225" t="s">
        <v>1180</v>
      </c>
      <c r="H18" s="225" t="s">
        <v>1113</v>
      </c>
      <c r="I18" s="222" t="s">
        <v>1181</v>
      </c>
    </row>
    <row r="19" spans="1:10" hidden="1">
      <c r="A19" s="224" t="s">
        <v>1182</v>
      </c>
      <c r="B19" s="224" t="s">
        <v>1183</v>
      </c>
      <c r="C19" s="224" t="s">
        <v>1183</v>
      </c>
      <c r="D19" s="224" t="s">
        <v>1184</v>
      </c>
      <c r="E19" s="224" t="s">
        <v>1185</v>
      </c>
      <c r="F19" s="224" t="s">
        <v>302</v>
      </c>
      <c r="G19" s="225" t="s">
        <v>1186</v>
      </c>
      <c r="H19" s="225" t="s">
        <v>1113</v>
      </c>
      <c r="I19" s="222"/>
    </row>
    <row r="20" spans="1:10" hidden="1">
      <c r="A20" s="232" t="s">
        <v>1187</v>
      </c>
      <c r="B20" s="233" t="s">
        <v>1188</v>
      </c>
      <c r="C20" s="233" t="s">
        <v>1188</v>
      </c>
      <c r="D20" s="225"/>
      <c r="E20" s="233" t="s">
        <v>1189</v>
      </c>
      <c r="F20" s="227" t="s">
        <v>247</v>
      </c>
      <c r="G20" s="225" t="s">
        <v>1190</v>
      </c>
      <c r="H20" s="227" t="s">
        <v>1118</v>
      </c>
      <c r="I20" s="222"/>
    </row>
    <row r="21" spans="1:10" ht="13.9" hidden="1">
      <c r="A21" s="224" t="s">
        <v>1131</v>
      </c>
      <c r="B21" s="224" t="s">
        <v>1191</v>
      </c>
      <c r="C21" s="224" t="s">
        <v>1191</v>
      </c>
      <c r="D21" s="224" t="s">
        <v>1192</v>
      </c>
      <c r="E21" s="224" t="s">
        <v>1193</v>
      </c>
      <c r="F21" s="224" t="s">
        <v>302</v>
      </c>
      <c r="G21" s="225" t="s">
        <v>1194</v>
      </c>
      <c r="H21" s="225" t="s">
        <v>1113</v>
      </c>
      <c r="I21" s="222"/>
      <c r="J21" s="234"/>
    </row>
    <row r="22" spans="1:10" ht="52.9" hidden="1">
      <c r="A22" s="235" t="s">
        <v>1195</v>
      </c>
      <c r="B22" s="235" t="s">
        <v>1196</v>
      </c>
      <c r="C22" s="225"/>
      <c r="D22" s="225"/>
      <c r="E22" s="235" t="s">
        <v>1196</v>
      </c>
      <c r="F22" s="227" t="s">
        <v>1117</v>
      </c>
      <c r="G22" s="225" t="s">
        <v>1197</v>
      </c>
      <c r="H22" s="227" t="s">
        <v>1118</v>
      </c>
      <c r="I22" s="228" t="s">
        <v>1119</v>
      </c>
      <c r="J22" s="234"/>
    </row>
    <row r="23" spans="1:10" ht="13.9" hidden="1">
      <c r="A23" s="224" t="s">
        <v>1131</v>
      </c>
      <c r="B23" s="224" t="s">
        <v>1198</v>
      </c>
      <c r="C23" s="224" t="s">
        <v>1198</v>
      </c>
      <c r="D23" s="224" t="s">
        <v>1199</v>
      </c>
      <c r="E23" s="224" t="s">
        <v>1200</v>
      </c>
      <c r="F23" s="224" t="s">
        <v>302</v>
      </c>
      <c r="G23" s="225"/>
      <c r="H23" s="225" t="s">
        <v>1113</v>
      </c>
      <c r="I23" s="222"/>
      <c r="J23" s="234"/>
    </row>
    <row r="24" spans="1:10" ht="14.45" hidden="1">
      <c r="A24" s="224" t="s">
        <v>1131</v>
      </c>
      <c r="B24" s="224" t="s">
        <v>1198</v>
      </c>
      <c r="C24" s="224" t="s">
        <v>1198</v>
      </c>
      <c r="D24" s="224" t="s">
        <v>1201</v>
      </c>
      <c r="E24" s="224" t="s">
        <v>1200</v>
      </c>
      <c r="F24" s="224" t="s">
        <v>302</v>
      </c>
      <c r="G24" s="225"/>
      <c r="H24" s="225" t="s">
        <v>1113</v>
      </c>
      <c r="I24" s="222"/>
      <c r="J24" s="236"/>
    </row>
    <row r="25" spans="1:10" ht="13.9" hidden="1">
      <c r="A25" s="224" t="s">
        <v>1131</v>
      </c>
      <c r="B25" s="224" t="s">
        <v>1202</v>
      </c>
      <c r="C25" s="224" t="s">
        <v>1203</v>
      </c>
      <c r="D25" s="224" t="s">
        <v>1204</v>
      </c>
      <c r="E25" s="224" t="s">
        <v>1205</v>
      </c>
      <c r="F25" s="224" t="s">
        <v>302</v>
      </c>
      <c r="G25" s="225" t="s">
        <v>1206</v>
      </c>
      <c r="H25" s="225" t="s">
        <v>1113</v>
      </c>
      <c r="I25" s="222" t="s">
        <v>1207</v>
      </c>
      <c r="J25" s="234"/>
    </row>
    <row r="26" spans="1:10" ht="13.9" hidden="1">
      <c r="A26" s="224" t="s">
        <v>1131</v>
      </c>
      <c r="B26" s="224" t="s">
        <v>1202</v>
      </c>
      <c r="C26" s="224" t="s">
        <v>1203</v>
      </c>
      <c r="D26" s="224" t="s">
        <v>1208</v>
      </c>
      <c r="E26" s="224" t="s">
        <v>1205</v>
      </c>
      <c r="F26" s="224" t="s">
        <v>302</v>
      </c>
      <c r="G26" s="225" t="s">
        <v>1206</v>
      </c>
      <c r="H26" s="225" t="s">
        <v>1113</v>
      </c>
      <c r="I26" s="222" t="s">
        <v>1207</v>
      </c>
      <c r="J26" s="234"/>
    </row>
    <row r="27" spans="1:10" hidden="1">
      <c r="A27" s="224" t="s">
        <v>1131</v>
      </c>
      <c r="B27" s="224" t="s">
        <v>1202</v>
      </c>
      <c r="C27" s="224" t="s">
        <v>1203</v>
      </c>
      <c r="D27" s="224" t="s">
        <v>1209</v>
      </c>
      <c r="E27" s="224" t="s">
        <v>1205</v>
      </c>
      <c r="F27" s="224" t="s">
        <v>302</v>
      </c>
      <c r="G27" s="225" t="s">
        <v>1206</v>
      </c>
      <c r="H27" s="225" t="s">
        <v>1113</v>
      </c>
      <c r="I27" s="222" t="s">
        <v>1207</v>
      </c>
      <c r="J27" s="237"/>
    </row>
    <row r="28" spans="1:10" hidden="1">
      <c r="A28" s="224" t="s">
        <v>1131</v>
      </c>
      <c r="B28" s="224" t="s">
        <v>1202</v>
      </c>
      <c r="C28" s="224" t="s">
        <v>1203</v>
      </c>
      <c r="D28" s="230" t="s">
        <v>1210</v>
      </c>
      <c r="E28" s="224" t="s">
        <v>1205</v>
      </c>
      <c r="F28" s="224" t="s">
        <v>302</v>
      </c>
      <c r="G28" s="225" t="s">
        <v>1206</v>
      </c>
      <c r="H28" s="225" t="s">
        <v>1113</v>
      </c>
      <c r="I28" s="222" t="s">
        <v>1207</v>
      </c>
      <c r="J28" s="237"/>
    </row>
    <row r="29" spans="1:10" hidden="1">
      <c r="A29" s="224" t="s">
        <v>1131</v>
      </c>
      <c r="B29" s="224" t="s">
        <v>1202</v>
      </c>
      <c r="C29" s="224" t="s">
        <v>1203</v>
      </c>
      <c r="D29" s="230" t="s">
        <v>1211</v>
      </c>
      <c r="E29" s="224" t="s">
        <v>1205</v>
      </c>
      <c r="F29" s="224" t="s">
        <v>302</v>
      </c>
      <c r="G29" s="225" t="s">
        <v>1206</v>
      </c>
      <c r="H29" s="225" t="s">
        <v>1113</v>
      </c>
      <c r="I29" s="222" t="s">
        <v>1207</v>
      </c>
    </row>
    <row r="30" spans="1:10" hidden="1">
      <c r="A30" s="224" t="s">
        <v>1131</v>
      </c>
      <c r="B30" s="224" t="s">
        <v>1202</v>
      </c>
      <c r="C30" s="224" t="s">
        <v>1203</v>
      </c>
      <c r="D30" s="224" t="s">
        <v>1212</v>
      </c>
      <c r="E30" s="224" t="s">
        <v>1205</v>
      </c>
      <c r="F30" s="224" t="s">
        <v>302</v>
      </c>
      <c r="G30" s="225" t="s">
        <v>1206</v>
      </c>
      <c r="H30" s="225" t="s">
        <v>1113</v>
      </c>
      <c r="I30" s="222" t="s">
        <v>1207</v>
      </c>
    </row>
    <row r="31" spans="1:10" hidden="1">
      <c r="A31" s="224" t="s">
        <v>1131</v>
      </c>
      <c r="B31" s="224" t="s">
        <v>1202</v>
      </c>
      <c r="C31" s="224" t="s">
        <v>1202</v>
      </c>
      <c r="D31" s="224" t="s">
        <v>1202</v>
      </c>
      <c r="E31" s="224" t="s">
        <v>221</v>
      </c>
      <c r="F31" s="224" t="s">
        <v>302</v>
      </c>
      <c r="G31" s="225" t="s">
        <v>1213</v>
      </c>
      <c r="H31" s="225" t="s">
        <v>1113</v>
      </c>
      <c r="I31" s="222" t="s">
        <v>1207</v>
      </c>
    </row>
    <row r="32" spans="1:10" hidden="1">
      <c r="A32" s="224" t="s">
        <v>1131</v>
      </c>
      <c r="B32" s="224" t="s">
        <v>1202</v>
      </c>
      <c r="C32" s="224" t="s">
        <v>1146</v>
      </c>
      <c r="D32" s="224" t="s">
        <v>1214</v>
      </c>
      <c r="E32" s="224" t="s">
        <v>1215</v>
      </c>
      <c r="F32" s="224" t="s">
        <v>302</v>
      </c>
      <c r="G32" s="225" t="s">
        <v>1216</v>
      </c>
      <c r="H32" s="225" t="s">
        <v>1113</v>
      </c>
      <c r="I32" s="222" t="s">
        <v>1207</v>
      </c>
    </row>
    <row r="33" spans="1:10" hidden="1">
      <c r="A33" s="224" t="s">
        <v>1131</v>
      </c>
      <c r="B33" s="224" t="s">
        <v>1202</v>
      </c>
      <c r="C33" s="224" t="s">
        <v>1146</v>
      </c>
      <c r="D33" s="224" t="s">
        <v>1217</v>
      </c>
      <c r="E33" s="224" t="s">
        <v>1215</v>
      </c>
      <c r="F33" s="224" t="s">
        <v>302</v>
      </c>
      <c r="G33" s="225" t="s">
        <v>1216</v>
      </c>
      <c r="H33" s="225" t="s">
        <v>1113</v>
      </c>
      <c r="I33" s="222" t="s">
        <v>1207</v>
      </c>
    </row>
    <row r="34" spans="1:10" hidden="1">
      <c r="A34" s="224" t="s">
        <v>1131</v>
      </c>
      <c r="B34" s="224" t="s">
        <v>1202</v>
      </c>
      <c r="C34" s="224" t="s">
        <v>1146</v>
      </c>
      <c r="D34" s="224" t="s">
        <v>1218</v>
      </c>
      <c r="E34" s="224" t="s">
        <v>1215</v>
      </c>
      <c r="F34" s="224" t="s">
        <v>302</v>
      </c>
      <c r="G34" s="225" t="s">
        <v>1216</v>
      </c>
      <c r="H34" s="225" t="s">
        <v>1113</v>
      </c>
      <c r="I34" s="222" t="s">
        <v>1207</v>
      </c>
    </row>
    <row r="35" spans="1:10" hidden="1">
      <c r="A35" s="224" t="s">
        <v>1131</v>
      </c>
      <c r="B35" s="224" t="s">
        <v>1202</v>
      </c>
      <c r="C35" s="224" t="s">
        <v>1146</v>
      </c>
      <c r="D35" s="224" t="s">
        <v>1219</v>
      </c>
      <c r="E35" s="224" t="s">
        <v>1215</v>
      </c>
      <c r="F35" s="224" t="s">
        <v>302</v>
      </c>
      <c r="G35" s="225" t="s">
        <v>1216</v>
      </c>
      <c r="H35" s="225" t="s">
        <v>1113</v>
      </c>
      <c r="I35" s="222" t="s">
        <v>1207</v>
      </c>
    </row>
    <row r="36" spans="1:10" hidden="1">
      <c r="A36" s="224" t="s">
        <v>1131</v>
      </c>
      <c r="B36" s="224" t="s">
        <v>1202</v>
      </c>
      <c r="C36" s="224" t="s">
        <v>1146</v>
      </c>
      <c r="D36" s="224" t="s">
        <v>1220</v>
      </c>
      <c r="E36" s="224" t="s">
        <v>1215</v>
      </c>
      <c r="F36" s="224" t="s">
        <v>302</v>
      </c>
      <c r="G36" s="225" t="s">
        <v>1216</v>
      </c>
      <c r="H36" s="225" t="s">
        <v>1113</v>
      </c>
      <c r="I36" s="222" t="s">
        <v>1207</v>
      </c>
    </row>
    <row r="37" spans="1:10" hidden="1">
      <c r="A37" s="224" t="s">
        <v>1131</v>
      </c>
      <c r="B37" s="224" t="s">
        <v>1202</v>
      </c>
      <c r="C37" s="224" t="s">
        <v>1146</v>
      </c>
      <c r="D37" s="224" t="s">
        <v>1221</v>
      </c>
      <c r="E37" s="224" t="s">
        <v>1215</v>
      </c>
      <c r="F37" s="224" t="s">
        <v>302</v>
      </c>
      <c r="G37" s="225" t="s">
        <v>1216</v>
      </c>
      <c r="H37" s="225" t="s">
        <v>1113</v>
      </c>
      <c r="I37" s="222" t="s">
        <v>1140</v>
      </c>
    </row>
    <row r="38" spans="1:10" hidden="1">
      <c r="A38" s="224" t="s">
        <v>1131</v>
      </c>
      <c r="B38" s="224" t="s">
        <v>1202</v>
      </c>
      <c r="C38" s="224" t="s">
        <v>1146</v>
      </c>
      <c r="D38" s="230" t="s">
        <v>1222</v>
      </c>
      <c r="E38" s="224" t="s">
        <v>1215</v>
      </c>
      <c r="F38" s="224" t="s">
        <v>302</v>
      </c>
      <c r="G38" s="225" t="s">
        <v>1216</v>
      </c>
      <c r="H38" s="225" t="s">
        <v>1113</v>
      </c>
      <c r="I38" s="222" t="s">
        <v>1207</v>
      </c>
    </row>
    <row r="39" spans="1:10" hidden="1">
      <c r="A39" s="224" t="s">
        <v>1131</v>
      </c>
      <c r="B39" s="224" t="s">
        <v>1202</v>
      </c>
      <c r="C39" s="224" t="s">
        <v>1146</v>
      </c>
      <c r="D39" s="230" t="s">
        <v>1223</v>
      </c>
      <c r="E39" s="224" t="s">
        <v>1215</v>
      </c>
      <c r="F39" s="224" t="s">
        <v>302</v>
      </c>
      <c r="G39" s="225" t="s">
        <v>1216</v>
      </c>
      <c r="H39" s="225" t="s">
        <v>1113</v>
      </c>
      <c r="I39" s="222" t="s">
        <v>1207</v>
      </c>
    </row>
    <row r="40" spans="1:10" ht="52.9" hidden="1">
      <c r="A40" s="224" t="s">
        <v>1131</v>
      </c>
      <c r="B40" s="224" t="s">
        <v>1202</v>
      </c>
      <c r="C40" s="224" t="s">
        <v>1146</v>
      </c>
      <c r="D40" s="224" t="s">
        <v>1224</v>
      </c>
      <c r="E40" s="224" t="s">
        <v>1215</v>
      </c>
      <c r="F40" s="224" t="s">
        <v>302</v>
      </c>
      <c r="G40" s="225" t="s">
        <v>1216</v>
      </c>
      <c r="H40" s="225" t="s">
        <v>1113</v>
      </c>
      <c r="I40" s="222" t="s">
        <v>1225</v>
      </c>
    </row>
    <row r="41" spans="1:10" ht="52.9" hidden="1">
      <c r="A41" s="238" t="s">
        <v>1226</v>
      </c>
      <c r="B41" s="238" t="s">
        <v>1227</v>
      </c>
      <c r="C41" s="238" t="s">
        <v>1227</v>
      </c>
      <c r="D41" s="225"/>
      <c r="E41" s="238" t="s">
        <v>1227</v>
      </c>
      <c r="F41" s="227" t="s">
        <v>228</v>
      </c>
      <c r="G41" s="225"/>
      <c r="H41" s="227" t="s">
        <v>1118</v>
      </c>
      <c r="I41" s="228" t="s">
        <v>1124</v>
      </c>
    </row>
    <row r="42" spans="1:10" hidden="1">
      <c r="A42" s="224" t="s">
        <v>1131</v>
      </c>
      <c r="B42" s="224" t="s">
        <v>1228</v>
      </c>
      <c r="C42" s="224" t="s">
        <v>1228</v>
      </c>
      <c r="D42" s="224" t="s">
        <v>1229</v>
      </c>
      <c r="E42" s="224" t="s">
        <v>1230</v>
      </c>
      <c r="F42" s="224" t="s">
        <v>302</v>
      </c>
      <c r="G42" s="225" t="s">
        <v>1231</v>
      </c>
      <c r="H42" s="225" t="s">
        <v>1113</v>
      </c>
      <c r="I42" s="222"/>
    </row>
    <row r="43" spans="1:10" hidden="1">
      <c r="A43" s="224" t="s">
        <v>1131</v>
      </c>
      <c r="B43" s="224" t="s">
        <v>1228</v>
      </c>
      <c r="C43" s="224" t="s">
        <v>1228</v>
      </c>
      <c r="D43" s="224" t="s">
        <v>1232</v>
      </c>
      <c r="E43" s="224" t="s">
        <v>1230</v>
      </c>
      <c r="F43" s="224" t="s">
        <v>302</v>
      </c>
      <c r="G43" s="225" t="s">
        <v>1231</v>
      </c>
      <c r="H43" s="225" t="s">
        <v>1113</v>
      </c>
      <c r="I43" s="222"/>
    </row>
    <row r="44" spans="1:10" ht="39.6" hidden="1">
      <c r="A44" s="224" t="s">
        <v>1131</v>
      </c>
      <c r="B44" s="224" t="s">
        <v>1233</v>
      </c>
      <c r="C44" s="224" t="s">
        <v>1233</v>
      </c>
      <c r="D44" s="224" t="s">
        <v>1234</v>
      </c>
      <c r="E44" s="224" t="s">
        <v>1235</v>
      </c>
      <c r="F44" s="224" t="s">
        <v>302</v>
      </c>
      <c r="G44" s="225" t="s">
        <v>1236</v>
      </c>
      <c r="H44" s="225" t="s">
        <v>1113</v>
      </c>
      <c r="I44" s="222" t="s">
        <v>1237</v>
      </c>
      <c r="J44" s="239"/>
    </row>
    <row r="45" spans="1:10" ht="39.6" hidden="1">
      <c r="A45" s="224" t="s">
        <v>1131</v>
      </c>
      <c r="B45" s="224" t="s">
        <v>1233</v>
      </c>
      <c r="C45" s="224" t="s">
        <v>1233</v>
      </c>
      <c r="D45" s="224" t="s">
        <v>1238</v>
      </c>
      <c r="E45" s="224" t="s">
        <v>1235</v>
      </c>
      <c r="F45" s="224" t="s">
        <v>302</v>
      </c>
      <c r="G45" s="225" t="s">
        <v>1236</v>
      </c>
      <c r="H45" s="225" t="s">
        <v>1113</v>
      </c>
      <c r="I45" s="222" t="s">
        <v>1237</v>
      </c>
      <c r="J45" s="239"/>
    </row>
    <row r="46" spans="1:10" ht="52.9" hidden="1">
      <c r="A46" s="229" t="s">
        <v>1120</v>
      </c>
      <c r="B46" s="229" t="s">
        <v>1239</v>
      </c>
      <c r="C46" s="229" t="s">
        <v>1239</v>
      </c>
      <c r="D46" s="230"/>
      <c r="E46" s="229" t="s">
        <v>1239</v>
      </c>
      <c r="F46" s="227" t="s">
        <v>228</v>
      </c>
      <c r="G46" s="225" t="s">
        <v>1240</v>
      </c>
      <c r="H46" s="227" t="s">
        <v>1118</v>
      </c>
      <c r="I46" s="228" t="s">
        <v>1124</v>
      </c>
      <c r="J46" s="239"/>
    </row>
    <row r="47" spans="1:10" ht="39.6" hidden="1">
      <c r="A47" s="231" t="s">
        <v>1166</v>
      </c>
      <c r="B47" s="231" t="s">
        <v>1241</v>
      </c>
      <c r="C47" s="225"/>
      <c r="D47" s="225"/>
      <c r="E47" s="231" t="s">
        <v>1241</v>
      </c>
      <c r="F47" s="227" t="s">
        <v>284</v>
      </c>
      <c r="G47" s="225"/>
      <c r="H47" s="227" t="s">
        <v>1118</v>
      </c>
      <c r="I47" s="222" t="s">
        <v>1168</v>
      </c>
      <c r="J47" s="239"/>
    </row>
    <row r="48" spans="1:10" ht="39.6" hidden="1">
      <c r="A48" s="231" t="s">
        <v>1166</v>
      </c>
      <c r="B48" s="231" t="s">
        <v>1242</v>
      </c>
      <c r="C48" s="225"/>
      <c r="D48" s="225"/>
      <c r="E48" s="231" t="s">
        <v>1242</v>
      </c>
      <c r="F48" s="227" t="s">
        <v>284</v>
      </c>
      <c r="G48" s="225"/>
      <c r="H48" s="227" t="s">
        <v>1118</v>
      </c>
      <c r="I48" s="222" t="s">
        <v>1168</v>
      </c>
      <c r="J48" s="239"/>
    </row>
    <row r="49" spans="1:10" ht="52.9" hidden="1">
      <c r="A49" s="233" t="s">
        <v>1243</v>
      </c>
      <c r="B49" s="233" t="s">
        <v>1244</v>
      </c>
      <c r="C49" s="225"/>
      <c r="D49" s="225"/>
      <c r="E49" s="233" t="s">
        <v>1244</v>
      </c>
      <c r="F49" s="227" t="s">
        <v>1117</v>
      </c>
      <c r="G49" s="225"/>
      <c r="H49" s="227" t="s">
        <v>1118</v>
      </c>
      <c r="I49" s="228" t="s">
        <v>1119</v>
      </c>
      <c r="J49" s="239"/>
    </row>
    <row r="50" spans="1:10" ht="14.25" hidden="1" customHeight="1">
      <c r="A50" s="238" t="s">
        <v>1245</v>
      </c>
      <c r="B50" s="238" t="s">
        <v>1246</v>
      </c>
      <c r="C50" s="238" t="s">
        <v>1246</v>
      </c>
      <c r="D50" s="225"/>
      <c r="E50" s="238" t="s">
        <v>1246</v>
      </c>
      <c r="F50" s="227" t="s">
        <v>228</v>
      </c>
      <c r="G50" s="225" t="s">
        <v>1247</v>
      </c>
      <c r="H50" s="227" t="s">
        <v>1118</v>
      </c>
      <c r="I50" s="228" t="s">
        <v>1124</v>
      </c>
      <c r="J50" s="240"/>
    </row>
    <row r="51" spans="1:10" hidden="1">
      <c r="A51" s="224" t="s">
        <v>1131</v>
      </c>
      <c r="B51" s="224" t="s">
        <v>1248</v>
      </c>
      <c r="C51" s="224" t="s">
        <v>1249</v>
      </c>
      <c r="D51" s="224" t="s">
        <v>1250</v>
      </c>
      <c r="E51" s="224" t="s">
        <v>1251</v>
      </c>
      <c r="F51" s="224" t="s">
        <v>302</v>
      </c>
      <c r="G51" s="225" t="s">
        <v>1252</v>
      </c>
      <c r="H51" s="225" t="s">
        <v>1113</v>
      </c>
      <c r="I51" s="222"/>
      <c r="J51" s="239"/>
    </row>
    <row r="52" spans="1:10" ht="52.9" hidden="1">
      <c r="A52" s="229" t="s">
        <v>1120</v>
      </c>
      <c r="B52" s="229" t="s">
        <v>1253</v>
      </c>
      <c r="C52" s="229" t="s">
        <v>1253</v>
      </c>
      <c r="D52" s="227"/>
      <c r="E52" s="229" t="s">
        <v>1253</v>
      </c>
      <c r="F52" s="227" t="s">
        <v>228</v>
      </c>
      <c r="G52" s="225" t="s">
        <v>1254</v>
      </c>
      <c r="H52" s="227" t="s">
        <v>1118</v>
      </c>
      <c r="I52" s="228" t="s">
        <v>1124</v>
      </c>
      <c r="J52" s="239"/>
    </row>
    <row r="53" spans="1:10" ht="39.6" hidden="1">
      <c r="A53" s="241" t="s">
        <v>1120</v>
      </c>
      <c r="B53" s="242" t="s">
        <v>1255</v>
      </c>
      <c r="C53" s="242" t="s">
        <v>1255</v>
      </c>
      <c r="D53" s="225"/>
      <c r="E53" s="242" t="s">
        <v>1256</v>
      </c>
      <c r="F53" s="227" t="s">
        <v>284</v>
      </c>
      <c r="G53" s="225" t="s">
        <v>1257</v>
      </c>
      <c r="H53" s="227" t="s">
        <v>1118</v>
      </c>
      <c r="I53" s="222" t="s">
        <v>1168</v>
      </c>
      <c r="J53" s="239"/>
    </row>
    <row r="54" spans="1:10" ht="39.6" hidden="1">
      <c r="A54" s="231" t="s">
        <v>1166</v>
      </c>
      <c r="B54" s="231" t="s">
        <v>1258</v>
      </c>
      <c r="C54" s="225"/>
      <c r="D54" s="225"/>
      <c r="E54" s="231" t="s">
        <v>1258</v>
      </c>
      <c r="F54" s="227" t="s">
        <v>284</v>
      </c>
      <c r="G54" s="225"/>
      <c r="H54" s="227" t="s">
        <v>1118</v>
      </c>
      <c r="I54" s="222" t="s">
        <v>1168</v>
      </c>
      <c r="J54" s="239"/>
    </row>
    <row r="55" spans="1:10" hidden="1">
      <c r="A55" s="224" t="s">
        <v>1131</v>
      </c>
      <c r="B55" s="224" t="s">
        <v>1259</v>
      </c>
      <c r="C55" s="224" t="s">
        <v>1260</v>
      </c>
      <c r="D55" s="224"/>
      <c r="E55" s="224" t="s">
        <v>1261</v>
      </c>
      <c r="F55" s="224" t="s">
        <v>302</v>
      </c>
      <c r="G55" s="225"/>
      <c r="H55" s="225" t="s">
        <v>1113</v>
      </c>
      <c r="I55" s="222"/>
      <c r="J55" s="239"/>
    </row>
    <row r="56" spans="1:10" hidden="1">
      <c r="A56" s="224" t="s">
        <v>1131</v>
      </c>
      <c r="B56" s="224" t="s">
        <v>1262</v>
      </c>
      <c r="C56" s="224" t="s">
        <v>1246</v>
      </c>
      <c r="D56" s="224" t="s">
        <v>1263</v>
      </c>
      <c r="E56" s="224" t="s">
        <v>1264</v>
      </c>
      <c r="F56" s="224" t="s">
        <v>302</v>
      </c>
      <c r="G56" s="225" t="s">
        <v>1247</v>
      </c>
      <c r="H56" s="225" t="s">
        <v>1113</v>
      </c>
      <c r="I56" s="222"/>
      <c r="J56" s="239"/>
    </row>
    <row r="57" spans="1:10" hidden="1">
      <c r="A57" s="224" t="s">
        <v>1131</v>
      </c>
      <c r="B57" s="224" t="s">
        <v>1262</v>
      </c>
      <c r="C57" s="224" t="s">
        <v>1265</v>
      </c>
      <c r="D57" s="224" t="s">
        <v>1266</v>
      </c>
      <c r="E57" s="224" t="s">
        <v>1267</v>
      </c>
      <c r="F57" s="224" t="s">
        <v>302</v>
      </c>
      <c r="G57" s="225" t="s">
        <v>1268</v>
      </c>
      <c r="H57" s="225" t="s">
        <v>1113</v>
      </c>
      <c r="I57" s="222"/>
      <c r="J57" s="239"/>
    </row>
    <row r="58" spans="1:10" hidden="1">
      <c r="A58" s="224" t="s">
        <v>1131</v>
      </c>
      <c r="B58" s="224" t="s">
        <v>1262</v>
      </c>
      <c r="C58" s="224" t="s">
        <v>1269</v>
      </c>
      <c r="D58" s="224" t="s">
        <v>1270</v>
      </c>
      <c r="E58" s="224" t="s">
        <v>1271</v>
      </c>
      <c r="F58" s="224" t="s">
        <v>302</v>
      </c>
      <c r="G58" s="225"/>
      <c r="H58" s="225" t="s">
        <v>1113</v>
      </c>
      <c r="I58" s="222"/>
      <c r="J58" s="239"/>
    </row>
    <row r="59" spans="1:10" ht="52.9" hidden="1">
      <c r="A59" s="230" t="s">
        <v>1120</v>
      </c>
      <c r="B59" s="230" t="s">
        <v>1272</v>
      </c>
      <c r="C59" s="230" t="s">
        <v>1272</v>
      </c>
      <c r="D59" s="230"/>
      <c r="E59" s="230" t="s">
        <v>1272</v>
      </c>
      <c r="F59" s="227" t="s">
        <v>228</v>
      </c>
      <c r="G59" s="225" t="s">
        <v>1273</v>
      </c>
      <c r="H59" s="227" t="s">
        <v>1118</v>
      </c>
      <c r="I59" s="228" t="s">
        <v>1124</v>
      </c>
      <c r="J59" s="239"/>
    </row>
    <row r="60" spans="1:10" ht="52.9" hidden="1">
      <c r="A60" s="230" t="s">
        <v>1120</v>
      </c>
      <c r="B60" s="230" t="s">
        <v>1274</v>
      </c>
      <c r="C60" s="230" t="s">
        <v>1274</v>
      </c>
      <c r="D60" s="227"/>
      <c r="E60" s="230" t="s">
        <v>1274</v>
      </c>
      <c r="F60" s="227" t="s">
        <v>228</v>
      </c>
      <c r="G60" s="225" t="s">
        <v>1275</v>
      </c>
      <c r="H60" s="227" t="s">
        <v>1118</v>
      </c>
      <c r="I60" s="228" t="s">
        <v>1124</v>
      </c>
    </row>
    <row r="61" spans="1:10" hidden="1">
      <c r="A61" s="224" t="s">
        <v>1131</v>
      </c>
      <c r="B61" s="224" t="s">
        <v>1276</v>
      </c>
      <c r="C61" s="224" t="s">
        <v>1277</v>
      </c>
      <c r="D61" s="224" t="s">
        <v>1278</v>
      </c>
      <c r="E61" s="224" t="s">
        <v>1279</v>
      </c>
      <c r="F61" s="224" t="s">
        <v>302</v>
      </c>
      <c r="G61" s="225" t="s">
        <v>1280</v>
      </c>
      <c r="H61" s="225" t="s">
        <v>1113</v>
      </c>
      <c r="I61" s="222"/>
    </row>
    <row r="62" spans="1:10" hidden="1">
      <c r="A62" s="224" t="s">
        <v>1131</v>
      </c>
      <c r="B62" s="224" t="s">
        <v>1276</v>
      </c>
      <c r="C62" s="224" t="s">
        <v>1281</v>
      </c>
      <c r="D62" s="224" t="s">
        <v>1282</v>
      </c>
      <c r="E62" s="224" t="s">
        <v>267</v>
      </c>
      <c r="F62" s="224" t="s">
        <v>302</v>
      </c>
      <c r="G62" s="225" t="s">
        <v>268</v>
      </c>
      <c r="H62" s="225" t="s">
        <v>1113</v>
      </c>
      <c r="I62" s="222" t="s">
        <v>1283</v>
      </c>
    </row>
    <row r="63" spans="1:10" hidden="1">
      <c r="A63" s="224" t="s">
        <v>1131</v>
      </c>
      <c r="B63" s="224" t="s">
        <v>1276</v>
      </c>
      <c r="C63" s="224" t="s">
        <v>1281</v>
      </c>
      <c r="D63" s="224" t="s">
        <v>1284</v>
      </c>
      <c r="E63" s="224" t="s">
        <v>267</v>
      </c>
      <c r="F63" s="224" t="s">
        <v>302</v>
      </c>
      <c r="G63" s="225" t="s">
        <v>268</v>
      </c>
      <c r="H63" s="225" t="s">
        <v>1113</v>
      </c>
      <c r="I63" s="222" t="s">
        <v>1283</v>
      </c>
    </row>
    <row r="64" spans="1:10" ht="52.9" hidden="1">
      <c r="A64" s="226" t="s">
        <v>1285</v>
      </c>
      <c r="B64" s="243" t="s">
        <v>1286</v>
      </c>
      <c r="C64" s="225"/>
      <c r="D64" s="225"/>
      <c r="E64" s="243" t="s">
        <v>1286</v>
      </c>
      <c r="F64" s="227" t="s">
        <v>1117</v>
      </c>
      <c r="G64" s="225"/>
      <c r="H64" s="227" t="s">
        <v>1118</v>
      </c>
      <c r="I64" s="228" t="s">
        <v>1119</v>
      </c>
    </row>
    <row r="65" spans="1:10" ht="52.9" hidden="1">
      <c r="A65" s="233" t="s">
        <v>1285</v>
      </c>
      <c r="B65" s="233" t="s">
        <v>1286</v>
      </c>
      <c r="C65" s="225"/>
      <c r="D65" s="225"/>
      <c r="E65" s="233" t="s">
        <v>1286</v>
      </c>
      <c r="F65" s="227" t="s">
        <v>1117</v>
      </c>
      <c r="G65" s="225"/>
      <c r="H65" s="227" t="s">
        <v>1118</v>
      </c>
      <c r="I65" s="228" t="s">
        <v>1119</v>
      </c>
    </row>
    <row r="66" spans="1:10" hidden="1">
      <c r="A66" s="224" t="s">
        <v>1108</v>
      </c>
      <c r="B66" s="224" t="s">
        <v>1287</v>
      </c>
      <c r="C66" s="224" t="s">
        <v>1287</v>
      </c>
      <c r="D66" s="225"/>
      <c r="E66" s="224" t="s">
        <v>289</v>
      </c>
      <c r="F66" s="224" t="s">
        <v>302</v>
      </c>
      <c r="G66" s="225" t="s">
        <v>290</v>
      </c>
      <c r="H66" s="225" t="s">
        <v>1113</v>
      </c>
      <c r="I66" s="244" t="s">
        <v>1288</v>
      </c>
    </row>
    <row r="67" spans="1:10" hidden="1">
      <c r="A67" s="224" t="s">
        <v>1158</v>
      </c>
      <c r="B67" s="224" t="s">
        <v>1289</v>
      </c>
      <c r="C67" s="224" t="s">
        <v>1289</v>
      </c>
      <c r="D67" s="224" t="s">
        <v>1290</v>
      </c>
      <c r="E67" s="224" t="s">
        <v>1291</v>
      </c>
      <c r="F67" s="224" t="s">
        <v>302</v>
      </c>
      <c r="G67" s="225"/>
      <c r="H67" s="225" t="s">
        <v>1113</v>
      </c>
      <c r="I67" s="222" t="s">
        <v>1292</v>
      </c>
    </row>
    <row r="68" spans="1:10" hidden="1">
      <c r="A68" s="224" t="s">
        <v>1158</v>
      </c>
      <c r="B68" s="224" t="s">
        <v>1289</v>
      </c>
      <c r="C68" s="224" t="s">
        <v>1289</v>
      </c>
      <c r="D68" s="224" t="s">
        <v>1293</v>
      </c>
      <c r="E68" s="224" t="s">
        <v>1294</v>
      </c>
      <c r="F68" s="224" t="s">
        <v>302</v>
      </c>
      <c r="G68" s="225"/>
      <c r="H68" s="225" t="s">
        <v>1113</v>
      </c>
      <c r="I68" s="222"/>
    </row>
    <row r="69" spans="1:10" ht="39.6" hidden="1">
      <c r="A69" s="231" t="s">
        <v>1166</v>
      </c>
      <c r="B69" s="231" t="s">
        <v>1295</v>
      </c>
      <c r="C69" s="225"/>
      <c r="D69" s="225"/>
      <c r="E69" s="231" t="s">
        <v>1295</v>
      </c>
      <c r="F69" s="227" t="s">
        <v>284</v>
      </c>
      <c r="G69" s="225"/>
      <c r="H69" s="227" t="s">
        <v>1118</v>
      </c>
      <c r="I69" s="222" t="s">
        <v>1168</v>
      </c>
    </row>
    <row r="70" spans="1:10" ht="39.6" hidden="1">
      <c r="A70" s="231" t="s">
        <v>1166</v>
      </c>
      <c r="B70" s="231" t="s">
        <v>1295</v>
      </c>
      <c r="C70" s="225"/>
      <c r="D70" s="225"/>
      <c r="E70" s="231" t="s">
        <v>1295</v>
      </c>
      <c r="F70" s="227" t="s">
        <v>284</v>
      </c>
      <c r="G70" s="225"/>
      <c r="H70" s="227" t="s">
        <v>1118</v>
      </c>
      <c r="I70" s="222" t="s">
        <v>1168</v>
      </c>
    </row>
    <row r="71" spans="1:10" hidden="1">
      <c r="A71" s="224" t="s">
        <v>1131</v>
      </c>
      <c r="B71" s="224" t="s">
        <v>1296</v>
      </c>
      <c r="C71" s="224" t="s">
        <v>1296</v>
      </c>
      <c r="D71" s="224" t="s">
        <v>1297</v>
      </c>
      <c r="E71" s="224" t="s">
        <v>1298</v>
      </c>
      <c r="F71" s="224" t="s">
        <v>302</v>
      </c>
      <c r="G71" s="225" t="s">
        <v>1299</v>
      </c>
      <c r="H71" s="225" t="s">
        <v>1113</v>
      </c>
      <c r="I71" s="222" t="s">
        <v>1300</v>
      </c>
    </row>
    <row r="72" spans="1:10" hidden="1">
      <c r="A72" s="224" t="s">
        <v>1131</v>
      </c>
      <c r="B72" s="224" t="s">
        <v>1301</v>
      </c>
      <c r="C72" s="224" t="s">
        <v>1302</v>
      </c>
      <c r="D72" s="224" t="s">
        <v>1303</v>
      </c>
      <c r="E72" s="224" t="s">
        <v>302</v>
      </c>
      <c r="F72" s="224" t="s">
        <v>302</v>
      </c>
      <c r="G72" s="225" t="s">
        <v>222</v>
      </c>
      <c r="H72" s="225" t="s">
        <v>1113</v>
      </c>
      <c r="I72" s="222"/>
    </row>
    <row r="73" spans="1:10" hidden="1">
      <c r="A73" s="224" t="s">
        <v>1131</v>
      </c>
      <c r="B73" s="224" t="s">
        <v>1301</v>
      </c>
      <c r="C73" s="224" t="s">
        <v>1304</v>
      </c>
      <c r="D73" s="224" t="s">
        <v>1305</v>
      </c>
      <c r="E73" s="224" t="s">
        <v>340</v>
      </c>
      <c r="F73" s="224" t="s">
        <v>302</v>
      </c>
      <c r="G73" s="225" t="s">
        <v>341</v>
      </c>
      <c r="H73" s="225" t="s">
        <v>1113</v>
      </c>
      <c r="I73" s="222"/>
    </row>
    <row r="74" spans="1:10" hidden="1">
      <c r="A74" s="224" t="s">
        <v>1131</v>
      </c>
      <c r="B74" s="224" t="s">
        <v>1306</v>
      </c>
      <c r="C74" s="224" t="s">
        <v>1307</v>
      </c>
      <c r="D74" s="224" t="s">
        <v>1308</v>
      </c>
      <c r="E74" s="224" t="s">
        <v>1309</v>
      </c>
      <c r="F74" s="224" t="s">
        <v>302</v>
      </c>
      <c r="G74" s="225" t="s">
        <v>1310</v>
      </c>
      <c r="H74" s="225" t="s">
        <v>1113</v>
      </c>
      <c r="I74" s="245"/>
    </row>
    <row r="75" spans="1:10" hidden="1">
      <c r="A75" s="224" t="s">
        <v>1131</v>
      </c>
      <c r="B75" s="224" t="s">
        <v>1306</v>
      </c>
      <c r="C75" s="224" t="s">
        <v>1311</v>
      </c>
      <c r="D75" s="224"/>
      <c r="E75" s="224" t="s">
        <v>1312</v>
      </c>
      <c r="F75" s="224" t="s">
        <v>302</v>
      </c>
      <c r="G75" s="225" t="s">
        <v>1313</v>
      </c>
      <c r="H75" s="225" t="s">
        <v>1113</v>
      </c>
      <c r="I75" s="245"/>
    </row>
    <row r="76" spans="1:10" hidden="1">
      <c r="A76" s="224" t="s">
        <v>1131</v>
      </c>
      <c r="B76" s="224" t="s">
        <v>1306</v>
      </c>
      <c r="C76" s="224" t="s">
        <v>1314</v>
      </c>
      <c r="D76" s="224" t="s">
        <v>1315</v>
      </c>
      <c r="E76" s="224" t="s">
        <v>1316</v>
      </c>
      <c r="F76" s="224" t="s">
        <v>302</v>
      </c>
      <c r="G76" s="225" t="s">
        <v>1317</v>
      </c>
      <c r="H76" s="225" t="s">
        <v>1113</v>
      </c>
      <c r="I76" s="245"/>
      <c r="J76" s="240"/>
    </row>
    <row r="77" spans="1:10" ht="52.9" hidden="1">
      <c r="A77" s="229" t="s">
        <v>1120</v>
      </c>
      <c r="B77" s="229" t="s">
        <v>1318</v>
      </c>
      <c r="C77" s="229" t="s">
        <v>1318</v>
      </c>
      <c r="D77" s="227"/>
      <c r="E77" s="229" t="s">
        <v>1318</v>
      </c>
      <c r="F77" s="227" t="s">
        <v>228</v>
      </c>
      <c r="G77" s="225" t="s">
        <v>1319</v>
      </c>
      <c r="H77" s="227" t="s">
        <v>1118</v>
      </c>
      <c r="I77" s="228" t="s">
        <v>1124</v>
      </c>
      <c r="J77" s="239"/>
    </row>
    <row r="78" spans="1:10" hidden="1">
      <c r="A78" s="224" t="s">
        <v>1131</v>
      </c>
      <c r="B78" s="224" t="s">
        <v>1320</v>
      </c>
      <c r="C78" s="224" t="s">
        <v>1321</v>
      </c>
      <c r="D78" s="224" t="s">
        <v>1322</v>
      </c>
      <c r="E78" s="224" t="s">
        <v>1323</v>
      </c>
      <c r="F78" s="224" t="s">
        <v>302</v>
      </c>
      <c r="G78" s="225"/>
      <c r="H78" s="225" t="s">
        <v>1113</v>
      </c>
      <c r="I78" s="245"/>
      <c r="J78" s="239"/>
    </row>
    <row r="79" spans="1:10" ht="52.9" hidden="1">
      <c r="A79" s="238" t="s">
        <v>1120</v>
      </c>
      <c r="B79" s="238" t="s">
        <v>1324</v>
      </c>
      <c r="C79" s="238" t="s">
        <v>1324</v>
      </c>
      <c r="D79" s="227"/>
      <c r="E79" s="238" t="s">
        <v>1324</v>
      </c>
      <c r="F79" s="227" t="s">
        <v>228</v>
      </c>
      <c r="G79" s="225" t="s">
        <v>1325</v>
      </c>
      <c r="H79" s="227" t="s">
        <v>1118</v>
      </c>
      <c r="I79" s="228" t="s">
        <v>1124</v>
      </c>
      <c r="J79" s="239"/>
    </row>
    <row r="80" spans="1:10" ht="52.9" hidden="1">
      <c r="A80" s="235" t="s">
        <v>1326</v>
      </c>
      <c r="B80" s="235" t="s">
        <v>1327</v>
      </c>
      <c r="C80" s="225"/>
      <c r="D80" s="225"/>
      <c r="E80" s="235" t="s">
        <v>1327</v>
      </c>
      <c r="F80" s="227" t="s">
        <v>1117</v>
      </c>
      <c r="G80" s="225" t="s">
        <v>1328</v>
      </c>
      <c r="H80" s="227" t="s">
        <v>1118</v>
      </c>
      <c r="I80" s="228" t="s">
        <v>1119</v>
      </c>
      <c r="J80" s="239"/>
    </row>
    <row r="81" spans="1:10" ht="52.9" hidden="1">
      <c r="A81" s="246" t="s">
        <v>1329</v>
      </c>
      <c r="B81" s="229" t="s">
        <v>1330</v>
      </c>
      <c r="C81" s="229" t="s">
        <v>1330</v>
      </c>
      <c r="D81" s="227"/>
      <c r="E81" s="229" t="s">
        <v>1331</v>
      </c>
      <c r="F81" s="227" t="s">
        <v>228</v>
      </c>
      <c r="G81" s="225" t="s">
        <v>1332</v>
      </c>
      <c r="H81" s="227" t="s">
        <v>1118</v>
      </c>
      <c r="I81" s="228" t="s">
        <v>1124</v>
      </c>
      <c r="J81" s="239"/>
    </row>
    <row r="82" spans="1:10" ht="52.9" hidden="1">
      <c r="A82" s="226" t="s">
        <v>1333</v>
      </c>
      <c r="B82" s="226" t="s">
        <v>1334</v>
      </c>
      <c r="C82" s="225"/>
      <c r="D82" s="225"/>
      <c r="E82" s="226" t="s">
        <v>1334</v>
      </c>
      <c r="F82" s="227" t="s">
        <v>1117</v>
      </c>
      <c r="G82" s="225" t="s">
        <v>1335</v>
      </c>
      <c r="H82" s="227" t="s">
        <v>1118</v>
      </c>
      <c r="I82" s="222" t="s">
        <v>1119</v>
      </c>
      <c r="J82" s="239"/>
    </row>
    <row r="83" spans="1:10" ht="52.9" hidden="1">
      <c r="A83" s="238" t="s">
        <v>1336</v>
      </c>
      <c r="B83" s="238" t="s">
        <v>1337</v>
      </c>
      <c r="C83" s="238" t="s">
        <v>1337</v>
      </c>
      <c r="D83" s="225"/>
      <c r="E83" s="238" t="s">
        <v>1337</v>
      </c>
      <c r="F83" s="227" t="s">
        <v>228</v>
      </c>
      <c r="G83" s="225" t="s">
        <v>1338</v>
      </c>
      <c r="H83" s="227" t="s">
        <v>1118</v>
      </c>
      <c r="I83" s="228" t="s">
        <v>1124</v>
      </c>
      <c r="J83" s="239"/>
    </row>
    <row r="84" spans="1:10" ht="39.6" hidden="1">
      <c r="A84" s="231" t="s">
        <v>1166</v>
      </c>
      <c r="B84" s="231" t="s">
        <v>1339</v>
      </c>
      <c r="C84" s="225"/>
      <c r="D84" s="225"/>
      <c r="E84" s="231" t="s">
        <v>1339</v>
      </c>
      <c r="F84" s="227" t="s">
        <v>284</v>
      </c>
      <c r="G84" s="225"/>
      <c r="H84" s="227" t="s">
        <v>1118</v>
      </c>
      <c r="I84" s="222" t="s">
        <v>1168</v>
      </c>
      <c r="J84" s="239"/>
    </row>
    <row r="85" spans="1:10" ht="26.45" hidden="1">
      <c r="A85" s="231" t="s">
        <v>1166</v>
      </c>
      <c r="B85" s="231" t="s">
        <v>1340</v>
      </c>
      <c r="C85" s="225"/>
      <c r="D85" s="225"/>
      <c r="E85" s="231" t="s">
        <v>1340</v>
      </c>
      <c r="F85" s="227" t="s">
        <v>284</v>
      </c>
      <c r="G85" s="225"/>
      <c r="H85" s="227" t="s">
        <v>1118</v>
      </c>
      <c r="I85" s="222" t="s">
        <v>1341</v>
      </c>
      <c r="J85" s="239"/>
    </row>
    <row r="86" spans="1:10" hidden="1">
      <c r="A86" s="247" t="s">
        <v>1187</v>
      </c>
      <c r="B86" s="247" t="s">
        <v>1342</v>
      </c>
      <c r="C86" s="247" t="s">
        <v>1342</v>
      </c>
      <c r="D86" s="225"/>
      <c r="E86" s="247" t="s">
        <v>1342</v>
      </c>
      <c r="F86" s="227" t="s">
        <v>247</v>
      </c>
      <c r="G86" s="225" t="s">
        <v>1343</v>
      </c>
      <c r="H86" s="227" t="s">
        <v>1118</v>
      </c>
      <c r="I86" s="222"/>
      <c r="J86" s="239"/>
    </row>
    <row r="87" spans="1:10" ht="52.9" hidden="1">
      <c r="A87" s="229" t="s">
        <v>1226</v>
      </c>
      <c r="B87" s="229" t="s">
        <v>1344</v>
      </c>
      <c r="C87" s="229" t="s">
        <v>1344</v>
      </c>
      <c r="D87" s="227"/>
      <c r="E87" s="229" t="s">
        <v>1344</v>
      </c>
      <c r="F87" s="227" t="s">
        <v>228</v>
      </c>
      <c r="G87" s="225" t="s">
        <v>1345</v>
      </c>
      <c r="H87" s="227" t="s">
        <v>1118</v>
      </c>
      <c r="I87" s="228" t="s">
        <v>1124</v>
      </c>
      <c r="J87" s="239"/>
    </row>
    <row r="88" spans="1:10" ht="52.9" hidden="1">
      <c r="A88" s="248" t="s">
        <v>1336</v>
      </c>
      <c r="B88" s="248" t="s">
        <v>1346</v>
      </c>
      <c r="C88" s="248" t="s">
        <v>1346</v>
      </c>
      <c r="D88" s="227"/>
      <c r="E88" s="248" t="s">
        <v>1346</v>
      </c>
      <c r="F88" s="227" t="s">
        <v>228</v>
      </c>
      <c r="G88" s="225" t="s">
        <v>1347</v>
      </c>
      <c r="H88" s="227" t="s">
        <v>1118</v>
      </c>
      <c r="I88" s="228" t="s">
        <v>1124</v>
      </c>
      <c r="J88" s="239"/>
    </row>
    <row r="89" spans="1:10" hidden="1">
      <c r="A89" s="224" t="s">
        <v>1108</v>
      </c>
      <c r="B89" s="224" t="s">
        <v>1348</v>
      </c>
      <c r="C89" s="224" t="s">
        <v>1348</v>
      </c>
      <c r="D89" s="224" t="s">
        <v>1349</v>
      </c>
      <c r="E89" s="224" t="s">
        <v>1350</v>
      </c>
      <c r="F89" s="224" t="s">
        <v>302</v>
      </c>
      <c r="G89" s="225" t="s">
        <v>1351</v>
      </c>
      <c r="H89" s="225" t="s">
        <v>1113</v>
      </c>
      <c r="I89" s="222"/>
      <c r="J89" s="239"/>
    </row>
    <row r="90" spans="1:10" hidden="1">
      <c r="A90" s="224" t="s">
        <v>1131</v>
      </c>
      <c r="B90" s="224" t="s">
        <v>1352</v>
      </c>
      <c r="C90" s="224" t="s">
        <v>1352</v>
      </c>
      <c r="D90" s="224" t="s">
        <v>1353</v>
      </c>
      <c r="E90" s="224" t="s">
        <v>1354</v>
      </c>
      <c r="F90" s="224" t="s">
        <v>302</v>
      </c>
      <c r="G90" s="225" t="s">
        <v>1355</v>
      </c>
      <c r="H90" s="225" t="s">
        <v>1113</v>
      </c>
      <c r="I90" s="245"/>
      <c r="J90" s="239"/>
    </row>
    <row r="91" spans="1:10" hidden="1">
      <c r="A91" s="224" t="s">
        <v>1131</v>
      </c>
      <c r="B91" s="224" t="s">
        <v>1356</v>
      </c>
      <c r="C91" s="224" t="s">
        <v>1356</v>
      </c>
      <c r="D91" s="224" t="s">
        <v>1357</v>
      </c>
      <c r="E91" s="224" t="s">
        <v>1358</v>
      </c>
      <c r="F91" s="224" t="s">
        <v>302</v>
      </c>
      <c r="G91" s="225"/>
      <c r="H91" s="225" t="s">
        <v>1113</v>
      </c>
      <c r="I91" s="245"/>
      <c r="J91" s="239"/>
    </row>
    <row r="92" spans="1:10" hidden="1">
      <c r="A92" s="224" t="s">
        <v>1131</v>
      </c>
      <c r="B92" s="224" t="s">
        <v>1356</v>
      </c>
      <c r="C92" s="224" t="s">
        <v>1356</v>
      </c>
      <c r="D92" s="224" t="s">
        <v>1359</v>
      </c>
      <c r="E92" s="224" t="s">
        <v>1358</v>
      </c>
      <c r="F92" s="224" t="s">
        <v>302</v>
      </c>
      <c r="G92" s="225"/>
      <c r="H92" s="225" t="s">
        <v>1113</v>
      </c>
      <c r="I92" s="249"/>
    </row>
    <row r="93" spans="1:10" hidden="1">
      <c r="A93" s="224" t="s">
        <v>1131</v>
      </c>
      <c r="B93" s="224" t="s">
        <v>1360</v>
      </c>
      <c r="C93" s="224" t="s">
        <v>1360</v>
      </c>
      <c r="D93" s="224"/>
      <c r="E93" s="224" t="s">
        <v>1361</v>
      </c>
      <c r="F93" s="224" t="s">
        <v>302</v>
      </c>
      <c r="G93" s="225"/>
      <c r="H93" s="225" t="s">
        <v>1113</v>
      </c>
      <c r="I93" s="245" t="s">
        <v>1362</v>
      </c>
    </row>
    <row r="94" spans="1:10" ht="52.9" hidden="1">
      <c r="A94" s="230" t="s">
        <v>1120</v>
      </c>
      <c r="B94" s="230" t="s">
        <v>1363</v>
      </c>
      <c r="C94" s="230" t="s">
        <v>1363</v>
      </c>
      <c r="D94" s="227"/>
      <c r="E94" s="230" t="s">
        <v>1363</v>
      </c>
      <c r="F94" s="227" t="s">
        <v>228</v>
      </c>
      <c r="G94" s="225" t="s">
        <v>1364</v>
      </c>
      <c r="H94" s="227" t="s">
        <v>1118</v>
      </c>
      <c r="I94" s="228" t="s">
        <v>1124</v>
      </c>
    </row>
    <row r="95" spans="1:10" ht="39.6" hidden="1">
      <c r="A95" s="250" t="s">
        <v>1166</v>
      </c>
      <c r="B95" s="250" t="s">
        <v>1365</v>
      </c>
      <c r="C95" s="225"/>
      <c r="D95" s="225"/>
      <c r="E95" s="250" t="s">
        <v>1366</v>
      </c>
      <c r="F95" s="227" t="s">
        <v>284</v>
      </c>
      <c r="G95" s="225" t="s">
        <v>1367</v>
      </c>
      <c r="H95" s="227" t="s">
        <v>1118</v>
      </c>
      <c r="I95" s="222" t="s">
        <v>1168</v>
      </c>
    </row>
    <row r="96" spans="1:10" ht="39.6" hidden="1">
      <c r="A96" s="231" t="s">
        <v>1166</v>
      </c>
      <c r="B96" s="231" t="s">
        <v>1368</v>
      </c>
      <c r="C96" s="225"/>
      <c r="D96" s="225"/>
      <c r="E96" s="231" t="s">
        <v>1368</v>
      </c>
      <c r="F96" s="227" t="s">
        <v>284</v>
      </c>
      <c r="G96" s="225"/>
      <c r="H96" s="227" t="s">
        <v>1118</v>
      </c>
      <c r="I96" s="222" t="s">
        <v>1168</v>
      </c>
    </row>
    <row r="97" spans="1:9" ht="52.9" hidden="1">
      <c r="A97" s="233" t="s">
        <v>1243</v>
      </c>
      <c r="B97" s="233" t="s">
        <v>1369</v>
      </c>
      <c r="C97" s="225"/>
      <c r="D97" s="225" t="s">
        <v>1370</v>
      </c>
      <c r="E97" s="233" t="s">
        <v>1369</v>
      </c>
      <c r="F97" s="227" t="s">
        <v>1117</v>
      </c>
      <c r="G97" s="225" t="s">
        <v>1371</v>
      </c>
      <c r="H97" s="227" t="s">
        <v>1118</v>
      </c>
      <c r="I97" s="228" t="s">
        <v>1119</v>
      </c>
    </row>
    <row r="98" spans="1:9" hidden="1">
      <c r="A98" s="224" t="s">
        <v>1131</v>
      </c>
      <c r="B98" s="224" t="s">
        <v>1372</v>
      </c>
      <c r="C98" s="224" t="s">
        <v>1373</v>
      </c>
      <c r="D98" s="224" t="s">
        <v>1374</v>
      </c>
      <c r="E98" s="224" t="s">
        <v>1375</v>
      </c>
      <c r="F98" s="224" t="s">
        <v>302</v>
      </c>
      <c r="G98" s="225"/>
      <c r="H98" s="225" t="s">
        <v>1113</v>
      </c>
      <c r="I98" s="245"/>
    </row>
    <row r="99" spans="1:9" ht="52.9" hidden="1">
      <c r="A99" s="230" t="s">
        <v>1120</v>
      </c>
      <c r="B99" s="230" t="s">
        <v>1376</v>
      </c>
      <c r="C99" s="230" t="s">
        <v>1376</v>
      </c>
      <c r="D99" s="227"/>
      <c r="E99" s="230" t="s">
        <v>1376</v>
      </c>
      <c r="F99" s="227" t="s">
        <v>228</v>
      </c>
      <c r="G99" s="225" t="s">
        <v>1377</v>
      </c>
      <c r="H99" s="227" t="s">
        <v>1118</v>
      </c>
      <c r="I99" s="228" t="s">
        <v>1124</v>
      </c>
    </row>
    <row r="100" spans="1:9" hidden="1">
      <c r="A100" s="224" t="s">
        <v>1131</v>
      </c>
      <c r="B100" s="230" t="s">
        <v>1378</v>
      </c>
      <c r="C100" s="230" t="s">
        <v>1378</v>
      </c>
      <c r="D100" s="230" t="s">
        <v>1379</v>
      </c>
      <c r="E100" s="230" t="s">
        <v>1378</v>
      </c>
      <c r="F100" s="224" t="s">
        <v>302</v>
      </c>
      <c r="G100" s="225" t="s">
        <v>1380</v>
      </c>
      <c r="H100" s="225" t="s">
        <v>1113</v>
      </c>
      <c r="I100" s="222" t="s">
        <v>1283</v>
      </c>
    </row>
    <row r="101" spans="1:9" hidden="1">
      <c r="A101" s="224" t="s">
        <v>1131</v>
      </c>
      <c r="B101" s="230" t="s">
        <v>1378</v>
      </c>
      <c r="C101" s="230" t="s">
        <v>1378</v>
      </c>
      <c r="D101" s="230" t="s">
        <v>1381</v>
      </c>
      <c r="E101" s="230" t="s">
        <v>1378</v>
      </c>
      <c r="F101" s="224" t="s">
        <v>302</v>
      </c>
      <c r="G101" s="225" t="s">
        <v>1380</v>
      </c>
      <c r="H101" s="225" t="s">
        <v>1113</v>
      </c>
      <c r="I101" s="222" t="s">
        <v>1283</v>
      </c>
    </row>
    <row r="102" spans="1:9" hidden="1">
      <c r="A102" s="224" t="s">
        <v>1131</v>
      </c>
      <c r="B102" s="224" t="s">
        <v>1382</v>
      </c>
      <c r="C102" s="224" t="s">
        <v>1382</v>
      </c>
      <c r="D102" s="224" t="s">
        <v>1383</v>
      </c>
      <c r="E102" s="224" t="s">
        <v>1384</v>
      </c>
      <c r="F102" s="224" t="s">
        <v>302</v>
      </c>
      <c r="G102" s="225"/>
      <c r="H102" s="225" t="s">
        <v>1113</v>
      </c>
      <c r="I102" s="222" t="s">
        <v>1283</v>
      </c>
    </row>
    <row r="103" spans="1:9" hidden="1">
      <c r="A103" s="224" t="s">
        <v>1131</v>
      </c>
      <c r="B103" s="224" t="s">
        <v>1382</v>
      </c>
      <c r="C103" s="224" t="s">
        <v>1385</v>
      </c>
      <c r="D103" s="224"/>
      <c r="E103" s="224" t="s">
        <v>1386</v>
      </c>
      <c r="F103" s="224" t="s">
        <v>302</v>
      </c>
      <c r="G103" s="225"/>
      <c r="H103" s="225" t="s">
        <v>1113</v>
      </c>
      <c r="I103" s="222" t="s">
        <v>1283</v>
      </c>
    </row>
    <row r="104" spans="1:9" hidden="1">
      <c r="A104" s="224" t="s">
        <v>1131</v>
      </c>
      <c r="B104" s="224" t="s">
        <v>1382</v>
      </c>
      <c r="C104" s="224" t="s">
        <v>1387</v>
      </c>
      <c r="D104" s="224"/>
      <c r="E104" s="224" t="s">
        <v>1388</v>
      </c>
      <c r="F104" s="224" t="s">
        <v>302</v>
      </c>
      <c r="G104" s="225"/>
      <c r="H104" s="225" t="s">
        <v>1113</v>
      </c>
      <c r="I104" s="222" t="s">
        <v>1283</v>
      </c>
    </row>
    <row r="105" spans="1:9" hidden="1">
      <c r="A105" s="233" t="s">
        <v>1187</v>
      </c>
      <c r="B105" s="233" t="s">
        <v>1389</v>
      </c>
      <c r="C105" s="233" t="s">
        <v>1389</v>
      </c>
      <c r="D105" s="225"/>
      <c r="E105" s="233" t="s">
        <v>1389</v>
      </c>
      <c r="F105" s="227" t="s">
        <v>247</v>
      </c>
      <c r="G105" s="225" t="s">
        <v>1390</v>
      </c>
      <c r="H105" s="227" t="s">
        <v>1118</v>
      </c>
      <c r="I105" s="222"/>
    </row>
    <row r="106" spans="1:9" hidden="1">
      <c r="A106" s="491" t="s">
        <v>1391</v>
      </c>
      <c r="B106" s="491" t="s">
        <v>1392</v>
      </c>
      <c r="C106" s="492"/>
      <c r="D106" s="492"/>
      <c r="E106" s="491" t="s">
        <v>1392</v>
      </c>
      <c r="F106" s="493" t="s">
        <v>284</v>
      </c>
      <c r="G106" s="492"/>
      <c r="H106" s="493" t="s">
        <v>1118</v>
      </c>
      <c r="I106" s="494" t="s">
        <v>1393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1607</v>
      </c>
      <c r="B108" s="495" t="s">
        <v>1396</v>
      </c>
      <c r="C108" s="495" t="s">
        <v>1397</v>
      </c>
      <c r="D108" s="495" t="s">
        <v>1398</v>
      </c>
      <c r="E108" s="495" t="s">
        <v>1399</v>
      </c>
      <c r="F108" s="495" t="s">
        <v>302</v>
      </c>
      <c r="G108" s="496" t="s">
        <v>1400</v>
      </c>
      <c r="H108" s="496" t="s">
        <v>1113</v>
      </c>
      <c r="I108" s="497" t="s">
        <v>1401</v>
      </c>
    </row>
    <row r="109" spans="1:9" hidden="1">
      <c r="A109" s="224" t="s">
        <v>1131</v>
      </c>
      <c r="B109" s="224" t="s">
        <v>1396</v>
      </c>
      <c r="C109" s="224" t="s">
        <v>1396</v>
      </c>
      <c r="D109" s="224" t="s">
        <v>1402</v>
      </c>
      <c r="E109" s="224" t="s">
        <v>1396</v>
      </c>
      <c r="F109" s="224" t="s">
        <v>302</v>
      </c>
      <c r="G109" s="225" t="s">
        <v>1403</v>
      </c>
      <c r="H109" s="225" t="s">
        <v>1113</v>
      </c>
      <c r="I109" s="222"/>
    </row>
    <row r="110" spans="1:9" ht="39.6" hidden="1">
      <c r="A110" s="224" t="s">
        <v>1131</v>
      </c>
      <c r="B110" s="224" t="s">
        <v>1396</v>
      </c>
      <c r="C110" s="224" t="s">
        <v>1396</v>
      </c>
      <c r="D110" s="224" t="s">
        <v>1404</v>
      </c>
      <c r="E110" s="224" t="s">
        <v>1396</v>
      </c>
      <c r="F110" s="224" t="s">
        <v>302</v>
      </c>
      <c r="G110" s="225" t="s">
        <v>1403</v>
      </c>
      <c r="H110" s="225" t="s">
        <v>1113</v>
      </c>
      <c r="I110" s="245" t="s">
        <v>1401</v>
      </c>
    </row>
    <row r="111" spans="1:9" hidden="1">
      <c r="A111" s="224" t="s">
        <v>1131</v>
      </c>
      <c r="B111" s="224" t="s">
        <v>1396</v>
      </c>
      <c r="C111" s="224" t="s">
        <v>1396</v>
      </c>
      <c r="D111" s="224" t="s">
        <v>1405</v>
      </c>
      <c r="E111" s="224" t="s">
        <v>1396</v>
      </c>
      <c r="F111" s="224" t="s">
        <v>302</v>
      </c>
      <c r="G111" s="225" t="s">
        <v>1403</v>
      </c>
      <c r="H111" s="225" t="s">
        <v>1113</v>
      </c>
      <c r="I111" s="222"/>
    </row>
    <row r="112" spans="1:9" hidden="1">
      <c r="A112" s="224" t="s">
        <v>1131</v>
      </c>
      <c r="B112" s="224" t="s">
        <v>1406</v>
      </c>
      <c r="C112" s="224" t="s">
        <v>1407</v>
      </c>
      <c r="D112" s="224" t="s">
        <v>1408</v>
      </c>
      <c r="E112" s="224" t="s">
        <v>1409</v>
      </c>
      <c r="F112" s="224" t="s">
        <v>302</v>
      </c>
      <c r="G112" s="225" t="s">
        <v>1410</v>
      </c>
      <c r="H112" s="225" t="s">
        <v>1113</v>
      </c>
      <c r="I112" s="222"/>
    </row>
    <row r="113" spans="1:9" hidden="1">
      <c r="A113" s="224" t="s">
        <v>1131</v>
      </c>
      <c r="B113" s="224" t="s">
        <v>1406</v>
      </c>
      <c r="C113" s="224" t="s">
        <v>1411</v>
      </c>
      <c r="D113" s="224"/>
      <c r="E113" s="224" t="s">
        <v>1412</v>
      </c>
      <c r="F113" s="224" t="s">
        <v>302</v>
      </c>
      <c r="G113" s="225"/>
      <c r="H113" s="225" t="s">
        <v>1113</v>
      </c>
      <c r="I113" s="222"/>
    </row>
    <row r="114" spans="1:9" hidden="1">
      <c r="A114" s="224" t="s">
        <v>1131</v>
      </c>
      <c r="B114" s="224" t="s">
        <v>1406</v>
      </c>
      <c r="C114" s="224" t="s">
        <v>1413</v>
      </c>
      <c r="D114" s="224"/>
      <c r="E114" s="224" t="s">
        <v>1414</v>
      </c>
      <c r="F114" s="224" t="s">
        <v>302</v>
      </c>
      <c r="G114" s="225"/>
      <c r="H114" s="225" t="s">
        <v>1113</v>
      </c>
      <c r="I114" s="222"/>
    </row>
    <row r="115" spans="1:9" hidden="1">
      <c r="A115" s="224" t="s">
        <v>1131</v>
      </c>
      <c r="B115" s="224" t="s">
        <v>1406</v>
      </c>
      <c r="C115" s="224" t="s">
        <v>1416</v>
      </c>
      <c r="D115" s="224"/>
      <c r="E115" s="224" t="s">
        <v>1417</v>
      </c>
      <c r="F115" s="224" t="s">
        <v>302</v>
      </c>
      <c r="G115" s="225"/>
      <c r="H115" s="225" t="s">
        <v>1113</v>
      </c>
      <c r="I115" s="222"/>
    </row>
    <row r="116" spans="1:9" hidden="1">
      <c r="A116" s="224" t="s">
        <v>1131</v>
      </c>
      <c r="B116" s="224" t="s">
        <v>1406</v>
      </c>
      <c r="C116" s="224" t="s">
        <v>1418</v>
      </c>
      <c r="D116" s="224"/>
      <c r="E116" s="224" t="s">
        <v>1419</v>
      </c>
      <c r="F116" s="224" t="s">
        <v>302</v>
      </c>
      <c r="G116" s="225"/>
      <c r="H116" s="225" t="s">
        <v>1113</v>
      </c>
      <c r="I116" s="222"/>
    </row>
    <row r="117" spans="1:9" ht="39.6" hidden="1">
      <c r="A117" s="231" t="s">
        <v>1166</v>
      </c>
      <c r="B117" s="231" t="s">
        <v>1420</v>
      </c>
      <c r="C117" s="225"/>
      <c r="D117" s="225"/>
      <c r="E117" s="231" t="s">
        <v>1420</v>
      </c>
      <c r="F117" s="227" t="s">
        <v>284</v>
      </c>
      <c r="G117" s="225"/>
      <c r="H117" s="227" t="s">
        <v>1118</v>
      </c>
      <c r="I117" s="222" t="s">
        <v>1168</v>
      </c>
    </row>
    <row r="118" spans="1:9" ht="52.9" hidden="1">
      <c r="A118" s="225"/>
      <c r="B118" s="225"/>
      <c r="C118" s="225" t="s">
        <v>190</v>
      </c>
      <c r="D118" s="225"/>
      <c r="E118" s="225" t="s">
        <v>190</v>
      </c>
      <c r="F118" s="225" t="s">
        <v>1421</v>
      </c>
      <c r="G118" s="225" t="s">
        <v>191</v>
      </c>
      <c r="H118" s="225" t="s">
        <v>1118</v>
      </c>
      <c r="I118" s="222" t="s">
        <v>1422</v>
      </c>
    </row>
    <row r="119" spans="1:9" hidden="1">
      <c r="A119" s="225"/>
      <c r="B119" s="225"/>
      <c r="C119" s="225" t="s">
        <v>1423</v>
      </c>
      <c r="D119" s="225"/>
      <c r="E119" s="225" t="s">
        <v>1423</v>
      </c>
      <c r="F119" s="225" t="s">
        <v>1421</v>
      </c>
      <c r="G119" s="225" t="s">
        <v>1424</v>
      </c>
      <c r="H119" s="225" t="s">
        <v>1113</v>
      </c>
      <c r="I119" s="222"/>
    </row>
    <row r="120" spans="1:9" ht="66" hidden="1">
      <c r="A120" s="225"/>
      <c r="B120" s="225"/>
      <c r="C120" s="225" t="s">
        <v>247</v>
      </c>
      <c r="D120" s="225"/>
      <c r="E120" s="225" t="s">
        <v>247</v>
      </c>
      <c r="F120" s="225" t="s">
        <v>1421</v>
      </c>
      <c r="G120" s="225" t="s">
        <v>274</v>
      </c>
      <c r="H120" s="225" t="s">
        <v>1118</v>
      </c>
      <c r="I120" s="222" t="s">
        <v>1425</v>
      </c>
    </row>
    <row r="121" spans="1:9" ht="52.9" hidden="1">
      <c r="A121" s="225"/>
      <c r="B121" s="225"/>
      <c r="C121" s="225" t="s">
        <v>228</v>
      </c>
      <c r="D121" s="225"/>
      <c r="E121" s="225" t="s">
        <v>228</v>
      </c>
      <c r="F121" s="225" t="s">
        <v>1421</v>
      </c>
      <c r="G121" s="225" t="s">
        <v>227</v>
      </c>
      <c r="H121" s="225" t="s">
        <v>1118</v>
      </c>
      <c r="I121" s="228" t="s">
        <v>1124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1113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1421</v>
      </c>
      <c r="G123" s="225" t="s">
        <v>285</v>
      </c>
      <c r="H123" s="225" t="s">
        <v>1118</v>
      </c>
      <c r="I123" s="222" t="s">
        <v>1168</v>
      </c>
    </row>
    <row r="124" spans="1:9" ht="52.9" hidden="1">
      <c r="A124" s="225"/>
      <c r="B124" s="225"/>
      <c r="C124" s="225" t="s">
        <v>1117</v>
      </c>
      <c r="D124" s="225"/>
      <c r="E124" s="225" t="s">
        <v>1117</v>
      </c>
      <c r="F124" s="225" t="s">
        <v>1421</v>
      </c>
      <c r="G124" s="225" t="s">
        <v>1426</v>
      </c>
      <c r="H124" s="225" t="s">
        <v>1118</v>
      </c>
      <c r="I124" s="228" t="s">
        <v>1119</v>
      </c>
    </row>
    <row r="125" spans="1:9" ht="26.45" hidden="1">
      <c r="A125" s="225"/>
      <c r="B125" s="225"/>
      <c r="C125" s="225" t="s">
        <v>332</v>
      </c>
      <c r="D125" s="225"/>
      <c r="E125" s="225" t="s">
        <v>332</v>
      </c>
      <c r="F125" s="225" t="s">
        <v>1421</v>
      </c>
      <c r="G125" s="225" t="s">
        <v>333</v>
      </c>
      <c r="H125" s="225" t="s">
        <v>1113</v>
      </c>
      <c r="I125" s="222" t="s">
        <v>1427</v>
      </c>
    </row>
    <row r="126" spans="1:9" ht="13.9" hidden="1" thickBot="1">
      <c r="A126" s="225"/>
      <c r="B126" s="225"/>
      <c r="C126" s="225" t="s">
        <v>340</v>
      </c>
      <c r="D126" s="225"/>
      <c r="E126" s="225" t="s">
        <v>340</v>
      </c>
      <c r="F126" s="225" t="s">
        <v>1421</v>
      </c>
      <c r="G126" s="225" t="s">
        <v>341</v>
      </c>
      <c r="H126" s="225" t="s">
        <v>1113</v>
      </c>
      <c r="I126" s="222"/>
    </row>
    <row r="127" spans="1:9" s="682" customFormat="1" ht="14.45">
      <c r="A127" s="680" t="s">
        <v>1608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1609</v>
      </c>
      <c r="B128"/>
      <c r="C128"/>
      <c r="D128"/>
      <c r="E128"/>
      <c r="F128"/>
      <c r="G128"/>
    </row>
    <row r="130" spans="1:7" ht="14.45">
      <c r="A130" s="506" t="s">
        <v>1610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8" t="s">
        <v>1611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1612</v>
      </c>
    </row>
    <row r="133" spans="1:7" ht="15" thickBot="1">
      <c r="A133" s="500" t="s">
        <v>1613</v>
      </c>
      <c r="B133" s="501" t="s">
        <v>1614</v>
      </c>
      <c r="C133" s="501" t="s">
        <v>1615</v>
      </c>
      <c r="D133" s="502"/>
      <c r="E133" s="501"/>
      <c r="F133" s="501"/>
      <c r="G133" s="503"/>
    </row>
    <row r="134" spans="1:7" ht="15" thickBot="1">
      <c r="A134" s="500" t="s">
        <v>1616</v>
      </c>
      <c r="B134" s="501" t="s">
        <v>1614</v>
      </c>
      <c r="C134" s="501" t="s">
        <v>1615</v>
      </c>
      <c r="D134" s="502"/>
      <c r="E134" s="501"/>
      <c r="F134" s="501"/>
      <c r="G134" s="503"/>
    </row>
    <row r="135" spans="1:7" ht="43.9" thickBot="1">
      <c r="A135" s="500" t="s">
        <v>1617</v>
      </c>
      <c r="B135" s="529" t="s">
        <v>1615</v>
      </c>
      <c r="C135" s="501" t="s">
        <v>1614</v>
      </c>
      <c r="D135" s="502" t="s">
        <v>1618</v>
      </c>
      <c r="E135" s="501"/>
      <c r="F135" s="504"/>
      <c r="G135" s="502" t="s">
        <v>1619</v>
      </c>
    </row>
    <row r="136" spans="1:7" ht="43.9" thickBot="1">
      <c r="A136" s="500" t="s">
        <v>1620</v>
      </c>
      <c r="B136" s="501" t="s">
        <v>1621</v>
      </c>
      <c r="C136" s="501"/>
      <c r="D136" s="503"/>
      <c r="E136" s="501"/>
      <c r="F136" s="504"/>
      <c r="G136" s="502" t="s">
        <v>1622</v>
      </c>
    </row>
    <row r="137" spans="1:7" ht="15" thickBot="1">
      <c r="A137" s="500" t="s">
        <v>1623</v>
      </c>
      <c r="B137" s="529" t="s">
        <v>1615</v>
      </c>
      <c r="C137" s="501" t="s">
        <v>1624</v>
      </c>
      <c r="D137" s="502" t="s">
        <v>1621</v>
      </c>
      <c r="E137" s="501" t="s">
        <v>1614</v>
      </c>
      <c r="F137" s="504"/>
      <c r="G137" s="503"/>
    </row>
    <row r="138" spans="1:7" ht="15" thickBot="1">
      <c r="A138" s="500" t="s">
        <v>1625</v>
      </c>
      <c r="B138" s="501" t="s">
        <v>1614</v>
      </c>
      <c r="C138" s="501" t="s">
        <v>1621</v>
      </c>
      <c r="D138" s="502"/>
      <c r="E138" s="501"/>
      <c r="F138" s="501"/>
      <c r="G138" s="503"/>
    </row>
    <row r="139" spans="1:7" ht="15" thickBot="1">
      <c r="A139" s="500" t="s">
        <v>1626</v>
      </c>
      <c r="B139" s="501" t="s">
        <v>1615</v>
      </c>
      <c r="C139" s="501" t="s">
        <v>1624</v>
      </c>
      <c r="D139" s="502" t="s">
        <v>1614</v>
      </c>
      <c r="E139" s="501" t="s">
        <v>1621</v>
      </c>
      <c r="F139" s="504"/>
      <c r="G139" s="503"/>
    </row>
    <row r="140" spans="1:7" ht="15" thickBot="1">
      <c r="A140" s="500" t="s">
        <v>1627</v>
      </c>
      <c r="B140" s="501" t="s">
        <v>1615</v>
      </c>
      <c r="C140" s="501" t="s">
        <v>1614</v>
      </c>
      <c r="D140" s="502" t="s">
        <v>1618</v>
      </c>
      <c r="E140" s="501" t="s">
        <v>1621</v>
      </c>
      <c r="F140" s="501"/>
      <c r="G140" s="503"/>
    </row>
    <row r="141" spans="1:7" ht="15" thickBot="1">
      <c r="A141" s="500" t="s">
        <v>1628</v>
      </c>
      <c r="B141" s="501" t="s">
        <v>1615</v>
      </c>
      <c r="C141" s="501" t="s">
        <v>1629</v>
      </c>
      <c r="D141" s="502" t="s">
        <v>1630</v>
      </c>
      <c r="E141" s="501" t="s">
        <v>1618</v>
      </c>
      <c r="F141" s="504"/>
      <c r="G141" s="503"/>
    </row>
    <row r="142" spans="1:7" ht="15" thickBot="1">
      <c r="A142" s="500" t="s">
        <v>1631</v>
      </c>
      <c r="B142" s="501" t="s">
        <v>1615</v>
      </c>
      <c r="C142" s="501" t="s">
        <v>1618</v>
      </c>
      <c r="D142" s="503"/>
      <c r="E142" s="501"/>
      <c r="F142" s="504"/>
      <c r="G142" s="503"/>
    </row>
    <row r="143" spans="1:7" ht="43.9" thickBot="1">
      <c r="A143" s="500" t="s">
        <v>1632</v>
      </c>
      <c r="B143" s="501" t="s">
        <v>1615</v>
      </c>
      <c r="C143" s="501" t="s">
        <v>1633</v>
      </c>
      <c r="D143" s="502" t="s">
        <v>1618</v>
      </c>
      <c r="E143" s="501" t="s">
        <v>1614</v>
      </c>
      <c r="F143" s="501"/>
      <c r="G143" s="502" t="s">
        <v>1619</v>
      </c>
    </row>
    <row r="144" spans="1:7" ht="15" thickBot="1">
      <c r="A144" s="500" t="s">
        <v>1634</v>
      </c>
      <c r="B144" s="501" t="s">
        <v>1635</v>
      </c>
      <c r="C144" s="501"/>
      <c r="D144" s="502"/>
      <c r="E144" s="501"/>
      <c r="F144" s="501"/>
      <c r="G144" s="502"/>
    </row>
    <row r="145" spans="1:7" ht="72.599999999999994" thickBot="1">
      <c r="A145" s="500" t="s">
        <v>1636</v>
      </c>
      <c r="B145" s="501" t="s">
        <v>1637</v>
      </c>
      <c r="C145" s="501" t="s">
        <v>1638</v>
      </c>
      <c r="D145" s="502" t="s">
        <v>1639</v>
      </c>
      <c r="E145" s="501" t="s">
        <v>1614</v>
      </c>
      <c r="F145" s="504"/>
      <c r="G145" s="502" t="s">
        <v>1640</v>
      </c>
    </row>
    <row r="146" spans="1:7" ht="15" thickBot="1">
      <c r="A146" s="500" t="s">
        <v>1641</v>
      </c>
      <c r="B146" s="501" t="s">
        <v>1614</v>
      </c>
      <c r="C146" s="501" t="s">
        <v>1621</v>
      </c>
      <c r="D146" s="502"/>
      <c r="E146" s="501"/>
      <c r="F146" s="501"/>
      <c r="G146" s="502"/>
    </row>
    <row r="147" spans="1:7" ht="15" thickBot="1">
      <c r="A147" s="500" t="s">
        <v>1642</v>
      </c>
      <c r="B147" s="501" t="s">
        <v>1637</v>
      </c>
      <c r="C147" s="504"/>
      <c r="D147" s="502"/>
      <c r="E147" s="501"/>
      <c r="F147" s="501"/>
      <c r="G147" s="502"/>
    </row>
    <row r="148" spans="1:7" ht="15" thickBot="1">
      <c r="A148" s="500" t="s">
        <v>1643</v>
      </c>
      <c r="B148" s="529" t="s">
        <v>1637</v>
      </c>
      <c r="C148" s="501" t="s">
        <v>1638</v>
      </c>
      <c r="D148" s="502" t="s">
        <v>1614</v>
      </c>
      <c r="E148" s="501" t="s">
        <v>1618</v>
      </c>
      <c r="F148" s="501"/>
      <c r="G148" s="502"/>
    </row>
    <row r="149" spans="1:7" ht="15" thickBot="1">
      <c r="A149" s="500" t="s">
        <v>1644</v>
      </c>
      <c r="B149" s="501" t="s">
        <v>1637</v>
      </c>
      <c r="C149" s="501"/>
      <c r="D149" s="502"/>
      <c r="E149" s="501"/>
      <c r="F149" s="501"/>
      <c r="G149" s="502"/>
    </row>
    <row r="150" spans="1:7" ht="15" thickBot="1">
      <c r="A150" s="500" t="s">
        <v>1645</v>
      </c>
      <c r="B150" s="501" t="s">
        <v>1637</v>
      </c>
      <c r="C150" s="504"/>
      <c r="D150" s="502"/>
      <c r="E150" s="501"/>
      <c r="F150" s="501"/>
      <c r="G150" s="502"/>
    </row>
    <row r="151" spans="1:7" ht="15" thickBot="1">
      <c r="A151" s="500" t="s">
        <v>1646</v>
      </c>
      <c r="B151" s="501" t="s">
        <v>1638</v>
      </c>
      <c r="C151" s="501" t="s">
        <v>1614</v>
      </c>
      <c r="D151" s="502"/>
      <c r="E151" s="501"/>
      <c r="F151" s="504"/>
      <c r="G151" s="502"/>
    </row>
    <row r="152" spans="1:7" ht="15" thickBot="1">
      <c r="A152" s="500" t="s">
        <v>1644</v>
      </c>
      <c r="B152" s="501" t="s">
        <v>1637</v>
      </c>
      <c r="C152" s="501"/>
      <c r="D152" s="502"/>
      <c r="E152" s="501"/>
      <c r="F152" s="501"/>
      <c r="G152" s="502"/>
    </row>
    <row r="153" spans="1:7" ht="15" thickBot="1">
      <c r="A153" s="500" t="s">
        <v>1645</v>
      </c>
      <c r="B153" s="501" t="s">
        <v>1637</v>
      </c>
      <c r="C153" s="504"/>
      <c r="D153" s="502"/>
      <c r="E153" s="501"/>
      <c r="F153" s="501"/>
      <c r="G153" s="502"/>
    </row>
    <row r="154" spans="1:7" ht="15" thickBot="1">
      <c r="A154" s="500" t="s">
        <v>1646</v>
      </c>
      <c r="B154" s="501" t="s">
        <v>1638</v>
      </c>
      <c r="C154" s="501" t="s">
        <v>1614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368206e938d7575d5a4386a18ebb8d76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9cbb6b6160ef7272eb631d64f41bcc4f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0201BEBA-E1C3-442A-A6F7-EBB0598ADF01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2025-11-13T07:06:17Z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