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5829" documentId="8_{151B4468-43AB-4E30-9942-C477987364E3}" xr6:coauthVersionLast="47" xr6:coauthVersionMax="47" xr10:uidLastSave="{C80D2841-CB92-4B13-8A75-64A63FC5B66C}"/>
  <bookViews>
    <workbookView xWindow="28680" yWindow="-120" windowWidth="29040" windowHeight="15720" tabRatio="867" firstSheet="23" activeTab="1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 " sheetId="62" r:id="rId16"/>
    <sheet name="SAMBAR" sheetId="5" r:id="rId17"/>
    <sheet name="ORIGAMI" sheetId="7" r:id="rId18"/>
    <sheet name="PERTIWI" sheetId="44" r:id="rId19"/>
    <sheet name="GOLDEN HORN" sheetId="45" r:id="rId20"/>
    <sheet name="SEAGULL" sheetId="8" r:id="rId21"/>
    <sheet name="NEW JAVA EX 1 &amp; 3" sheetId="4" state="hidden" r:id="rId22"/>
    <sheet name="SEAHORSE" sheetId="32" r:id="rId23"/>
    <sheet name="SHAPLA" sheetId="57" r:id="rId24"/>
    <sheet name="THAI EXPRESS" sheetId="59" r:id="rId25"/>
    <sheet name="ALBATROS" sheetId="14" state="hidden" r:id="rId26"/>
    <sheet name="EMERALD" sheetId="20" state="hidden" r:id="rId27"/>
    <sheet name="GRIFFIN" sheetId="38" state="hidden" r:id="rId28"/>
    <sheet name="NEW KIWI" sheetId="56" state="hidden" r:id="rId29"/>
    <sheet name="JADE EAST" sheetId="10" r:id="rId30"/>
    <sheet name="PHOENIX EAST" sheetId="13" state="hidden" r:id="rId31"/>
    <sheet name="IPANEMA" sheetId="21" state="hidden" r:id="rId32"/>
    <sheet name="SENTOSA SHIKA" sheetId="39" state="hidden" r:id="rId33"/>
    <sheet name="MALYNDO" sheetId="3" state="hidden" r:id="rId34"/>
    <sheet name="IN3" sheetId="36" state="hidden" r:id="rId35"/>
    <sheet name="IA3" sheetId="33" state="hidden" r:id="rId36"/>
    <sheet name="DRAGON" sheetId="9" state="hidden" r:id="rId37"/>
    <sheet name="KAMCHATKA" sheetId="42" state="hidden" r:id="rId38"/>
    <sheet name="LION" sheetId="12" state="hidden" r:id="rId39"/>
    <sheet name="SWAN" sheetId="16" state="hidden" r:id="rId40"/>
    <sheet name="SHOGUN" sheetId="17" state="hidden" r:id="rId41"/>
    <sheet name="AMERICA" sheetId="18" state="hidden" r:id="rId42"/>
    <sheet name="EMPIRE" sheetId="19" state="hidden" r:id="rId43"/>
    <sheet name="LION-JAGUAR" sheetId="15" state="hidden" r:id="rId44"/>
    <sheet name="RELAY SERVICE " sheetId="23" state="hidden" r:id="rId45"/>
    <sheet name="JAGUAR" sheetId="24" state="hidden" r:id="rId46"/>
    <sheet name="INGWE" sheetId="25" state="hidden" r:id="rId47"/>
    <sheet name="AFRICA" sheetId="22" state="hidden" r:id="rId48"/>
    <sheet name="AMERICA E" sheetId="40" state="hidden" r:id="rId49"/>
    <sheet name="INTRA-ASIA NETWORK UPGRADE " sheetId="50" state="hidden" r:id="rId50"/>
    <sheet name="MEKONG SVC" sheetId="28" state="hidden" r:id="rId51"/>
    <sheet name="SILK" sheetId="29" state="hidden" r:id="rId52"/>
    <sheet name="AFRICA EX" sheetId="55" state="hidden" r:id="rId53"/>
    <sheet name="TIGER EAST" sheetId="11" r:id="rId54"/>
    <sheet name="SIHANOUKVILLE" sheetId="58" state="hidden" r:id="rId55"/>
  </sheets>
  <externalReferences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xlnm._FilterDatabase" localSheetId="5" hidden="1">'CHINA PORT TERMINAL'!$A$1:$AA$126</definedName>
    <definedName name="_xlnm._FilterDatabase" localSheetId="36" hidden="1">DRAGON!#REF!</definedName>
    <definedName name="_xlnm._FilterDatabase" localSheetId="15" hidden="1">'ORCHID '!#REF!</definedName>
    <definedName name="_xlnm._FilterDatabase" localSheetId="17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_FilterDatabase" localSheetId="16" hidden="1">SAMBAR!#REF!</definedName>
    <definedName name="_xlnm._FilterDatabase" localSheetId="1" hidden="1">HOME!$A$18:$H$112</definedName>
    <definedName name="_xlnm.Print_Area" localSheetId="3">BENGAL!$A$1:$M$344</definedName>
    <definedName name="_xlnm.Print_Area" localSheetId="4">BURMA!$A$1:$L$91</definedName>
    <definedName name="_xlnm.Print_Area" localSheetId="12">DOLPHIN!$A$1:$L$262</definedName>
    <definedName name="_xlnm.Print_Area" localSheetId="1">HOME!$A$2:$H$12</definedName>
    <definedName name="_xlnm.Print_Area" localSheetId="14">MALACCA!$A$1:$L$9</definedName>
    <definedName name="_xlnm.Print_Area" localSheetId="33">MALYNDO!$A$1:$N$40</definedName>
    <definedName name="_xlnm.Print_Area" localSheetId="21">'NEW JAVA EX 1 &amp; 3'!$A$1:$M$280</definedName>
    <definedName name="_xlnm.Print_Area" localSheetId="15">'ORCHID '!$A$1:$K$7</definedName>
    <definedName name="_xlnm.Print_Area" localSheetId="18">PERTIWI!$A$1:$K$258</definedName>
    <definedName name="_xlnm.Print_Area" localSheetId="16">SAMBAR!$A$1:$L$7</definedName>
    <definedName name="_xlnm.Print_Area" localSheetId="23">SHAPLA!$A$1:$L$258</definedName>
    <definedName name="_xlnm.Print_Area" localSheetId="39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'ORCHID '!#REF!</definedName>
    <definedName name="Z_03DD319B_D6A9_4830_871F_6D56EEAA4879_.wvu.FilterData" localSheetId="17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FilterData" localSheetId="16" hidden="1">SAMBAR!#REF!</definedName>
    <definedName name="Z_03DD319B_D6A9_4830_871F_6D56EEAA4879_.wvu.PrintArea" localSheetId="3" hidden="1">BENGAL!$A$1:$M$344</definedName>
    <definedName name="Z_03DD319B_D6A9_4830_871F_6D56EEAA4879_.wvu.PrintArea" localSheetId="4" hidden="1">BURMA!$A$1:$L$91</definedName>
    <definedName name="Z_03DD319B_D6A9_4830_871F_6D56EEAA4879_.wvu.PrintArea" localSheetId="12" hidden="1">DOLPHIN!$A$1:$L$262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3" hidden="1">MALYNDO!$A$1:$N$40</definedName>
    <definedName name="Z_03DD319B_D6A9_4830_871F_6D56EEAA4879_.wvu.PrintArea" localSheetId="21" hidden="1">'NEW JAVA EX 1 &amp; 3'!$A$1:$M$280</definedName>
    <definedName name="Z_03DD319B_D6A9_4830_871F_6D56EEAA4879_.wvu.PrintArea" localSheetId="15" hidden="1">'ORCHID '!$A$1:$K$7</definedName>
    <definedName name="Z_03DD319B_D6A9_4830_871F_6D56EEAA4879_.wvu.PrintArea" localSheetId="18" hidden="1">PERTIWI!$A$1:$K$258</definedName>
    <definedName name="Z_03DD319B_D6A9_4830_871F_6D56EEAA4879_.wvu.PrintArea" localSheetId="16" hidden="1">SAMBAR!$A$1:$L$7</definedName>
    <definedName name="Z_03DD319B_D6A9_4830_871F_6D56EEAA4879_.wvu.PrintArea" localSheetId="23" hidden="1">SHAPLA!$A$1:$L$258</definedName>
    <definedName name="Z_03DD319B_D6A9_4830_871F_6D56EEAA4879_.wvu.PrintArea" localSheetId="39" hidden="1">SWAN!$A$1:$N$35</definedName>
    <definedName name="Z_03DD319B_D6A9_4830_871F_6D56EEAA4879_.wvu.Rows" localSheetId="2" hidden="1">'BAYAN KO'!#REF!</definedName>
    <definedName name="Z_03DD319B_D6A9_4830_871F_6D56EEAA4879_.wvu.Rows" localSheetId="19" hidden="1">'GOLDEN HORN'!#REF!,'GOLDEN HORN'!#REF!,'GOLDEN HORN'!#REF!</definedName>
    <definedName name="Z_03DD319B_D6A9_4830_871F_6D56EEAA4879_.wvu.Rows" localSheetId="35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7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8" hidden="1">'NEW KIWI'!#REF!</definedName>
    <definedName name="Z_03DD319B_D6A9_4830_871F_6D56EEAA4879_.wvu.Rows" localSheetId="0" hidden="1">ROUTING!$13:$14</definedName>
    <definedName name="Z_03DD319B_D6A9_4830_871F_6D56EEAA4879_.wvu.Rows" localSheetId="20" hidden="1">SEAGULL!#REF!,SEAGULL!#REF!,SEAGULL!#REF!</definedName>
    <definedName name="Z_03DD319B_D6A9_4830_871F_6D56EEAA4879_.wvu.Rows" localSheetId="22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4" hidden="1">'THAI EXPRESS'!#REF!,'THAI EXPRESS'!#REF!,'THAI EXPRESS'!#REF!</definedName>
    <definedName name="Z_081BDD81_EE06_4095_AD37_7E4189D26072_.wvu.FilterData" localSheetId="41" hidden="1">AMERICA!#REF!</definedName>
    <definedName name="Z_081BDD81_EE06_4095_AD37_7E4189D26072_.wvu.FilterData" localSheetId="42" hidden="1">EMPIRE!#REF!</definedName>
    <definedName name="Z_081BDD81_EE06_4095_AD37_7E4189D26072_.wvu.FilterData" localSheetId="15" hidden="1">'ORCHID '!#REF!</definedName>
    <definedName name="Z_081BDD81_EE06_4095_AD37_7E4189D26072_.wvu.FilterData" localSheetId="0" hidden="1">ROUTING!$A$1:$G$28</definedName>
    <definedName name="Z_081BDD81_EE06_4095_AD37_7E4189D26072_.wvu.FilterData" localSheetId="16" hidden="1">SAMBAR!#REF!</definedName>
    <definedName name="Z_081BDD81_EE06_4095_AD37_7E4189D26072_.wvu.PrintArea" localSheetId="3" hidden="1">BENGAL!$A$1:$M$344</definedName>
    <definedName name="Z_081BDD81_EE06_4095_AD37_7E4189D26072_.wvu.PrintArea" localSheetId="4" hidden="1">BURMA!$A$1:$L$91</definedName>
    <definedName name="Z_081BDD81_EE06_4095_AD37_7E4189D26072_.wvu.PrintArea" localSheetId="12" hidden="1">DOLPHIN!$A$1:$L$262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3" hidden="1">MALYNDO!$A$1:$N$40</definedName>
    <definedName name="Z_081BDD81_EE06_4095_AD37_7E4189D26072_.wvu.PrintArea" localSheetId="21" hidden="1">'NEW JAVA EX 1 &amp; 3'!$A$1:$M$280</definedName>
    <definedName name="Z_081BDD81_EE06_4095_AD37_7E4189D26072_.wvu.PrintArea" localSheetId="15" hidden="1">'ORCHID '!$A$1:$K$7</definedName>
    <definedName name="Z_081BDD81_EE06_4095_AD37_7E4189D26072_.wvu.PrintArea" localSheetId="18" hidden="1">PERTIWI!$A$1:$K$258</definedName>
    <definedName name="Z_081BDD81_EE06_4095_AD37_7E4189D26072_.wvu.PrintArea" localSheetId="16" hidden="1">SAMBAR!$A$1:$L$7</definedName>
    <definedName name="Z_081BDD81_EE06_4095_AD37_7E4189D26072_.wvu.PrintArea" localSheetId="23" hidden="1">SHAPLA!$A$1:$L$258</definedName>
    <definedName name="Z_081BDD81_EE06_4095_AD37_7E4189D26072_.wvu.PrintArea" localSheetId="39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'ORCHID '!#REF!</definedName>
    <definedName name="Z_1BFD2ADD_60C4_4334_9BDE_E3C6DD17BEED_.wvu.FilterData" localSheetId="17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FilterData" localSheetId="16" hidden="1">SAMBAR!#REF!</definedName>
    <definedName name="Z_1BFD2ADD_60C4_4334_9BDE_E3C6DD17BEED_.wvu.PrintArea" localSheetId="3" hidden="1">BENGAL!$A$1:$M$344</definedName>
    <definedName name="Z_1BFD2ADD_60C4_4334_9BDE_E3C6DD17BEED_.wvu.PrintArea" localSheetId="4" hidden="1">BURMA!$A$1:$L$91</definedName>
    <definedName name="Z_1BFD2ADD_60C4_4334_9BDE_E3C6DD17BEED_.wvu.PrintArea" localSheetId="12" hidden="1">DOLPHIN!$A$1:$L$262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3" hidden="1">MALYNDO!$A$1:$N$40</definedName>
    <definedName name="Z_1BFD2ADD_60C4_4334_9BDE_E3C6DD17BEED_.wvu.PrintArea" localSheetId="21" hidden="1">'NEW JAVA EX 1 &amp; 3'!$A$1:$M$280</definedName>
    <definedName name="Z_1BFD2ADD_60C4_4334_9BDE_E3C6DD17BEED_.wvu.PrintArea" localSheetId="15" hidden="1">'ORCHID '!$A$1:$K$7</definedName>
    <definedName name="Z_1BFD2ADD_60C4_4334_9BDE_E3C6DD17BEED_.wvu.PrintArea" localSheetId="18" hidden="1">PERTIWI!$A$1:$K$258</definedName>
    <definedName name="Z_1BFD2ADD_60C4_4334_9BDE_E3C6DD17BEED_.wvu.PrintArea" localSheetId="16" hidden="1">SAMBAR!$A$1:$L$7</definedName>
    <definedName name="Z_1BFD2ADD_60C4_4334_9BDE_E3C6DD17BEED_.wvu.PrintArea" localSheetId="23" hidden="1">SHAPLA!$A$1:$L$258</definedName>
    <definedName name="Z_1BFD2ADD_60C4_4334_9BDE_E3C6DD17BEED_.wvu.PrintArea" localSheetId="39" hidden="1">SWAN!$A$1:$N$35</definedName>
    <definedName name="Z_1BFD2ADD_60C4_4334_9BDE_E3C6DD17BEED_.wvu.Rows" localSheetId="2" hidden="1">'BAYAN KO'!#REF!</definedName>
    <definedName name="Z_1BFD2ADD_60C4_4334_9BDE_E3C6DD17BEED_.wvu.Rows" localSheetId="19" hidden="1">'GOLDEN HORN'!#REF!,'GOLDEN HORN'!#REF!,'GOLDEN HORN'!#REF!</definedName>
    <definedName name="Z_1BFD2ADD_60C4_4334_9BDE_E3C6DD17BEED_.wvu.Rows" localSheetId="35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7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21" hidden="1">'NEW JAVA EX 1 &amp; 3'!#REF!,'NEW JAVA EX 1 &amp; 3'!#REF!</definedName>
    <definedName name="Z_1BFD2ADD_60C4_4334_9BDE_E3C6DD17BEED_.wvu.Rows" localSheetId="28" hidden="1">'NEW KIWI'!#REF!</definedName>
    <definedName name="Z_1BFD2ADD_60C4_4334_9BDE_E3C6DD17BEED_.wvu.Rows" localSheetId="15" hidden="1">'ORCHID '!#REF!</definedName>
    <definedName name="Z_1BFD2ADD_60C4_4334_9BDE_E3C6DD17BEED_.wvu.Rows" localSheetId="17" hidden="1">ORIGAMI!#REF!</definedName>
    <definedName name="Z_1BFD2ADD_60C4_4334_9BDE_E3C6DD17BEED_.wvu.Rows" localSheetId="0" hidden="1">ROUTING!$13:$14</definedName>
    <definedName name="Z_1BFD2ADD_60C4_4334_9BDE_E3C6DD17BEED_.wvu.Rows" localSheetId="16" hidden="1">SAMBAR!#REF!</definedName>
    <definedName name="Z_1BFD2ADD_60C4_4334_9BDE_E3C6DD17BEED_.wvu.Rows" localSheetId="20" hidden="1">SEAGULL!#REF!,SEAGULL!#REF!,SEAGULL!$375:$375</definedName>
    <definedName name="Z_1BFD2ADD_60C4_4334_9BDE_E3C6DD17BEED_.wvu.Rows" localSheetId="22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4" hidden="1">'THAI EXPRESS'!#REF!,'THAI EXPRESS'!#REF!,'THAI EXPRESS'!$124:$124</definedName>
    <definedName name="Z_1ECD3B71_3848_4973_92B4_4B4B149BC657_.wvu.FilterData" localSheetId="5" hidden="1">'CHINA PORT TERMINAL'!$A$1:$AA$126</definedName>
    <definedName name="Z_1ECD3B71_3848_4973_92B4_4B4B149BC657_.wvu.FilterData" localSheetId="15" hidden="1">'ORCHID '!#REF!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FilterData" localSheetId="16" hidden="1">SAMBAR!#REF!</definedName>
    <definedName name="Z_1ECD3B71_3848_4973_92B4_4B4B149BC657_.wvu.PrintArea" localSheetId="3" hidden="1">BENGAL!$A$1:$M$344</definedName>
    <definedName name="Z_1ECD3B71_3848_4973_92B4_4B4B149BC657_.wvu.PrintArea" localSheetId="4" hidden="1">BURMA!$A$1:$L$91</definedName>
    <definedName name="Z_1ECD3B71_3848_4973_92B4_4B4B149BC657_.wvu.PrintArea" localSheetId="12" hidden="1">DOLPHIN!$A$1:$L$262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3" hidden="1">MALYNDO!$A$1:$N$40</definedName>
    <definedName name="Z_1ECD3B71_3848_4973_92B4_4B4B149BC657_.wvu.PrintArea" localSheetId="21" hidden="1">'NEW JAVA EX 1 &amp; 3'!$A$1:$M$280</definedName>
    <definedName name="Z_1ECD3B71_3848_4973_92B4_4B4B149BC657_.wvu.PrintArea" localSheetId="15" hidden="1">'ORCHID '!$A$1:$K$7</definedName>
    <definedName name="Z_1ECD3B71_3848_4973_92B4_4B4B149BC657_.wvu.PrintArea" localSheetId="18" hidden="1">PERTIWI!$A$1:$K$258</definedName>
    <definedName name="Z_1ECD3B71_3848_4973_92B4_4B4B149BC657_.wvu.PrintArea" localSheetId="16" hidden="1">SAMBAR!$A$1:$L$7</definedName>
    <definedName name="Z_1ECD3B71_3848_4973_92B4_4B4B149BC657_.wvu.PrintArea" localSheetId="23" hidden="1">SHAPLA!$A$1:$L$258</definedName>
    <definedName name="Z_1ECD3B71_3848_4973_92B4_4B4B149BC657_.wvu.PrintArea" localSheetId="39" hidden="1">SWAN!$A$1:$N$35</definedName>
    <definedName name="Z_1ECD3B71_3848_4973_92B4_4B4B149BC657_.wvu.Rows" localSheetId="2" hidden="1">'BAYAN KO'!#REF!</definedName>
    <definedName name="Z_1ECD3B71_3848_4973_92B4_4B4B149BC657_.wvu.Rows" localSheetId="29" hidden="1">'JADE EAST'!#REF!</definedName>
    <definedName name="Z_1ECD3B71_3848_4973_92B4_4B4B149BC657_.wvu.Rows" localSheetId="13" hidden="1">'LANG CO'!#REF!</definedName>
    <definedName name="Z_1ECD3B71_3848_4973_92B4_4B4B149BC657_.wvu.Rows" localSheetId="38" hidden="1">LION!#REF!</definedName>
    <definedName name="Z_1ECD3B71_3848_4973_92B4_4B4B149BC657_.wvu.Rows" localSheetId="43" hidden="1">'LION-JAGUAR'!#REF!</definedName>
    <definedName name="Z_1ECD3B71_3848_4973_92B4_4B4B149BC657_.wvu.Rows" localSheetId="21" hidden="1">'NEW JAVA EX 1 &amp; 3'!#REF!</definedName>
    <definedName name="Z_1ECD3B71_3848_4973_92B4_4B4B149BC657_.wvu.Rows" localSheetId="28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1" hidden="1">AMERICA!#REF!</definedName>
    <definedName name="Z_22B9931B_8CC1_495D_8ABF_4367F34C0DA0_.wvu.FilterData" localSheetId="42" hidden="1">EMPIRE!#REF!</definedName>
    <definedName name="Z_22B9931B_8CC1_495D_8ABF_4367F34C0DA0_.wvu.FilterData" localSheetId="15" hidden="1">'ORCHID '!#REF!</definedName>
    <definedName name="Z_22B9931B_8CC1_495D_8ABF_4367F34C0DA0_.wvu.FilterData" localSheetId="16" hidden="1">SAMBAR!#REF!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'ORCHID '!#REF!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FilterData" localSheetId="16" hidden="1">SAMBAR!#REF!</definedName>
    <definedName name="Z_2EFCC4AA_DFFF_400E_B34F_BF7B9FA2A1FF_.wvu.PrintArea" localSheetId="3" hidden="1">BENGAL!$A$1:$M$344</definedName>
    <definedName name="Z_2EFCC4AA_DFFF_400E_B34F_BF7B9FA2A1FF_.wvu.PrintArea" localSheetId="4" hidden="1">BURMA!$A$1:$L$91</definedName>
    <definedName name="Z_2EFCC4AA_DFFF_400E_B34F_BF7B9FA2A1FF_.wvu.PrintArea" localSheetId="12" hidden="1">DOLPHIN!$A$1:$L$262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3" hidden="1">MALYNDO!$A$1:$N$40</definedName>
    <definedName name="Z_2EFCC4AA_DFFF_400E_B34F_BF7B9FA2A1FF_.wvu.PrintArea" localSheetId="21" hidden="1">'NEW JAVA EX 1 &amp; 3'!$A$1:$M$280</definedName>
    <definedName name="Z_2EFCC4AA_DFFF_400E_B34F_BF7B9FA2A1FF_.wvu.PrintArea" localSheetId="15" hidden="1">'ORCHID '!$A$1:$K$7</definedName>
    <definedName name="Z_2EFCC4AA_DFFF_400E_B34F_BF7B9FA2A1FF_.wvu.PrintArea" localSheetId="18" hidden="1">PERTIWI!$A$1:$K$258</definedName>
    <definedName name="Z_2EFCC4AA_DFFF_400E_B34F_BF7B9FA2A1FF_.wvu.PrintArea" localSheetId="16" hidden="1">SAMBAR!$A$1:$L$7</definedName>
    <definedName name="Z_2EFCC4AA_DFFF_400E_B34F_BF7B9FA2A1FF_.wvu.PrintArea" localSheetId="23" hidden="1">SHAPLA!$A$1:$L$258</definedName>
    <definedName name="Z_2EFCC4AA_DFFF_400E_B34F_BF7B9FA2A1FF_.wvu.PrintArea" localSheetId="39" hidden="1">SWAN!$A$1:$N$35</definedName>
    <definedName name="Z_2EFCC4AA_DFFF_400E_B34F_BF7B9FA2A1FF_.wvu.Rows" localSheetId="41" hidden="1">AMERICA!#REF!</definedName>
    <definedName name="Z_2EFCC4AA_DFFF_400E_B34F_BF7B9FA2A1FF_.wvu.Rows" localSheetId="0" hidden="1">ROUTING!$13:$14</definedName>
    <definedName name="Z_32E39B74_69D7_45CD_A7D0_50BEA0378E58_.wvu.FilterData" localSheetId="36" hidden="1">DRAGON!#REF!</definedName>
    <definedName name="Z_32E39B74_69D7_45CD_A7D0_50BEA0378E58_.wvu.FilterData" localSheetId="15" hidden="1">'ORCHID '!#REF!</definedName>
    <definedName name="Z_32E39B74_69D7_45CD_A7D0_50BEA0378E58_.wvu.FilterData" localSheetId="0" hidden="1">ROUTING!$A$1:$G$28</definedName>
    <definedName name="Z_32E39B74_69D7_45CD_A7D0_50BEA0378E58_.wvu.FilterData" localSheetId="16" hidden="1">SAMBAR!#REF!</definedName>
    <definedName name="Z_32E39B74_69D7_45CD_A7D0_50BEA0378E58_.wvu.PrintArea" localSheetId="3" hidden="1">BENGAL!$A$1:$M$344</definedName>
    <definedName name="Z_32E39B74_69D7_45CD_A7D0_50BEA0378E58_.wvu.PrintArea" localSheetId="4" hidden="1">BURMA!$A$1:$L$91</definedName>
    <definedName name="Z_32E39B74_69D7_45CD_A7D0_50BEA0378E58_.wvu.PrintArea" localSheetId="12" hidden="1">DOLPHIN!$A$1:$L$262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3" hidden="1">MALYNDO!$A$1:$N$40</definedName>
    <definedName name="Z_32E39B74_69D7_45CD_A7D0_50BEA0378E58_.wvu.PrintArea" localSheetId="21" hidden="1">'NEW JAVA EX 1 &amp; 3'!$A$1:$M$281</definedName>
    <definedName name="Z_32E39B74_69D7_45CD_A7D0_50BEA0378E58_.wvu.PrintArea" localSheetId="15" hidden="1">'ORCHID '!$A$1:$K$7</definedName>
    <definedName name="Z_32E39B74_69D7_45CD_A7D0_50BEA0378E58_.wvu.PrintArea" localSheetId="18" hidden="1">PERTIWI!$A$1:$K$258</definedName>
    <definedName name="Z_32E39B74_69D7_45CD_A7D0_50BEA0378E58_.wvu.PrintArea" localSheetId="16" hidden="1">SAMBAR!$A$1:$L$7</definedName>
    <definedName name="Z_32E39B74_69D7_45CD_A7D0_50BEA0378E58_.wvu.PrintArea" localSheetId="23" hidden="1">SHAPLA!$A$1:$L$258</definedName>
    <definedName name="Z_32E39B74_69D7_45CD_A7D0_50BEA0378E58_.wvu.PrintArea" localSheetId="39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'ORCHID '!#REF!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FilterData" localSheetId="16" hidden="1">SAMBAR!#REF!</definedName>
    <definedName name="Z_3485952D_0C31_4884_9EDF_552F3D1B124B_.wvu.PrintArea" localSheetId="3" hidden="1">BENGAL!$A$1:$M$344</definedName>
    <definedName name="Z_3485952D_0C31_4884_9EDF_552F3D1B124B_.wvu.PrintArea" localSheetId="4" hidden="1">BURMA!$A$1:$L$91</definedName>
    <definedName name="Z_3485952D_0C31_4884_9EDF_552F3D1B124B_.wvu.PrintArea" localSheetId="12" hidden="1">DOLPHIN!$A$1:$L$262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3" hidden="1">MALYNDO!$A$1:$N$40</definedName>
    <definedName name="Z_3485952D_0C31_4884_9EDF_552F3D1B124B_.wvu.PrintArea" localSheetId="21" hidden="1">'NEW JAVA EX 1 &amp; 3'!$A$1:$M$280</definedName>
    <definedName name="Z_3485952D_0C31_4884_9EDF_552F3D1B124B_.wvu.PrintArea" localSheetId="15" hidden="1">'ORCHID '!$A$1:$K$7</definedName>
    <definedName name="Z_3485952D_0C31_4884_9EDF_552F3D1B124B_.wvu.PrintArea" localSheetId="18" hidden="1">PERTIWI!$A$1:$K$258</definedName>
    <definedName name="Z_3485952D_0C31_4884_9EDF_552F3D1B124B_.wvu.PrintArea" localSheetId="16" hidden="1">SAMBAR!$A$1:$L$7</definedName>
    <definedName name="Z_3485952D_0C31_4884_9EDF_552F3D1B124B_.wvu.PrintArea" localSheetId="23" hidden="1">SHAPLA!$A$1:$L$258</definedName>
    <definedName name="Z_3485952D_0C31_4884_9EDF_552F3D1B124B_.wvu.PrintArea" localSheetId="39" hidden="1">SWAN!$A$1:$N$35</definedName>
    <definedName name="Z_3485952D_0C31_4884_9EDF_552F3D1B124B_.wvu.Rows" localSheetId="0" hidden="1">ROUTING!$13:$14</definedName>
    <definedName name="Z_353A8EAC_2D07_4AFC_B91B_ACF6B1ABF55E_.wvu.FilterData" localSheetId="41" hidden="1">AMERICA!#REF!</definedName>
    <definedName name="Z_353A8EAC_2D07_4AFC_B91B_ACF6B1ABF55E_.wvu.FilterData" localSheetId="36" hidden="1">DRAGON!#REF!</definedName>
    <definedName name="Z_353A8EAC_2D07_4AFC_B91B_ACF6B1ABF55E_.wvu.FilterData" localSheetId="42" hidden="1">EMPIRE!#REF!</definedName>
    <definedName name="Z_353A8EAC_2D07_4AFC_B91B_ACF6B1ABF55E_.wvu.FilterData" localSheetId="15" hidden="1">'ORCHID '!#REF!</definedName>
    <definedName name="Z_353A8EAC_2D07_4AFC_B91B_ACF6B1ABF55E_.wvu.FilterData" localSheetId="0" hidden="1">ROUTING!$A$1:$G$28</definedName>
    <definedName name="Z_353A8EAC_2D07_4AFC_B91B_ACF6B1ABF55E_.wvu.FilterData" localSheetId="16" hidden="1">SAMBAR!#REF!</definedName>
    <definedName name="Z_353A8EAC_2D07_4AFC_B91B_ACF6B1ABF55E_.wvu.PrintArea" localSheetId="3" hidden="1">BENGAL!$A$1:$M$344</definedName>
    <definedName name="Z_353A8EAC_2D07_4AFC_B91B_ACF6B1ABF55E_.wvu.PrintArea" localSheetId="4" hidden="1">BURMA!$A$1:$L$91</definedName>
    <definedName name="Z_353A8EAC_2D07_4AFC_B91B_ACF6B1ABF55E_.wvu.PrintArea" localSheetId="12" hidden="1">DOLPHIN!$A$1:$L$262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3" hidden="1">MALYNDO!$A$1:$N$40</definedName>
    <definedName name="Z_353A8EAC_2D07_4AFC_B91B_ACF6B1ABF55E_.wvu.PrintArea" localSheetId="21" hidden="1">'NEW JAVA EX 1 &amp; 3'!$A$1:$M$281</definedName>
    <definedName name="Z_353A8EAC_2D07_4AFC_B91B_ACF6B1ABF55E_.wvu.PrintArea" localSheetId="15" hidden="1">'ORCHID '!$A$1:$K$7</definedName>
    <definedName name="Z_353A8EAC_2D07_4AFC_B91B_ACF6B1ABF55E_.wvu.PrintArea" localSheetId="18" hidden="1">PERTIWI!$A$1:$K$258</definedName>
    <definedName name="Z_353A8EAC_2D07_4AFC_B91B_ACF6B1ABF55E_.wvu.PrintArea" localSheetId="16" hidden="1">SAMBAR!$A$1:$L$7</definedName>
    <definedName name="Z_353A8EAC_2D07_4AFC_B91B_ACF6B1ABF55E_.wvu.PrintArea" localSheetId="23" hidden="1">SHAPLA!$A$1:$L$258</definedName>
    <definedName name="Z_353A8EAC_2D07_4AFC_B91B_ACF6B1ABF55E_.wvu.PrintArea" localSheetId="39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'ORCHID '!#REF!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FilterData" localSheetId="16" hidden="1">SAMBAR!#REF!</definedName>
    <definedName name="Z_3FEF6608_25EF_43D8_8468_19FFFC3BCE74_.wvu.PrintArea" localSheetId="3" hidden="1">BENGAL!$A$1:$M$344</definedName>
    <definedName name="Z_3FEF6608_25EF_43D8_8468_19FFFC3BCE74_.wvu.PrintArea" localSheetId="4" hidden="1">BURMA!$A$1:$L$91</definedName>
    <definedName name="Z_3FEF6608_25EF_43D8_8468_19FFFC3BCE74_.wvu.PrintArea" localSheetId="12" hidden="1">DOLPHIN!$A$1:$L$262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3" hidden="1">MALYNDO!$A$1:$N$40</definedName>
    <definedName name="Z_3FEF6608_25EF_43D8_8468_19FFFC3BCE74_.wvu.PrintArea" localSheetId="21" hidden="1">'NEW JAVA EX 1 &amp; 3'!$A$1:$M$280</definedName>
    <definedName name="Z_3FEF6608_25EF_43D8_8468_19FFFC3BCE74_.wvu.PrintArea" localSheetId="15" hidden="1">'ORCHID '!$A$1:$K$7</definedName>
    <definedName name="Z_3FEF6608_25EF_43D8_8468_19FFFC3BCE74_.wvu.PrintArea" localSheetId="18" hidden="1">PERTIWI!$A$1:$K$258</definedName>
    <definedName name="Z_3FEF6608_25EF_43D8_8468_19FFFC3BCE74_.wvu.PrintArea" localSheetId="16" hidden="1">SAMBAR!$A$1:$L$7</definedName>
    <definedName name="Z_3FEF6608_25EF_43D8_8468_19FFFC3BCE74_.wvu.PrintArea" localSheetId="23" hidden="1">SHAPLA!$A$1:$L$258</definedName>
    <definedName name="Z_3FEF6608_25EF_43D8_8468_19FFFC3BCE74_.wvu.PrintArea" localSheetId="39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'ORCHID '!#REF!</definedName>
    <definedName name="Z_613E785B_CD51_494D_B041_E8D30BF6F1EC_.wvu.FilterData" localSheetId="17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FilterData" localSheetId="16" hidden="1">SAMBAR!#REF!</definedName>
    <definedName name="Z_613E785B_CD51_494D_B041_E8D30BF6F1EC_.wvu.PrintArea" localSheetId="3" hidden="1">BENGAL!$A$1:$M$344</definedName>
    <definedName name="Z_613E785B_CD51_494D_B041_E8D30BF6F1EC_.wvu.PrintArea" localSheetId="4" hidden="1">BURMA!$A$1:$L$91</definedName>
    <definedName name="Z_613E785B_CD51_494D_B041_E8D30BF6F1EC_.wvu.PrintArea" localSheetId="12" hidden="1">DOLPHIN!$A$1:$L$262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3" hidden="1">MALYNDO!$A$1:$N$40</definedName>
    <definedName name="Z_613E785B_CD51_494D_B041_E8D30BF6F1EC_.wvu.PrintArea" localSheetId="21" hidden="1">'NEW JAVA EX 1 &amp; 3'!$A$1:$M$280</definedName>
    <definedName name="Z_613E785B_CD51_494D_B041_E8D30BF6F1EC_.wvu.PrintArea" localSheetId="15" hidden="1">'ORCHID '!$A$1:$K$7</definedName>
    <definedName name="Z_613E785B_CD51_494D_B041_E8D30BF6F1EC_.wvu.PrintArea" localSheetId="18" hidden="1">PERTIWI!$A$1:$K$258</definedName>
    <definedName name="Z_613E785B_CD51_494D_B041_E8D30BF6F1EC_.wvu.PrintArea" localSheetId="16" hidden="1">SAMBAR!$A$1:$L$7</definedName>
    <definedName name="Z_613E785B_CD51_494D_B041_E8D30BF6F1EC_.wvu.PrintArea" localSheetId="23" hidden="1">SHAPLA!$A$1:$L$258</definedName>
    <definedName name="Z_613E785B_CD51_494D_B041_E8D30BF6F1EC_.wvu.PrintArea" localSheetId="39" hidden="1">SWAN!$A$1:$N$35</definedName>
    <definedName name="Z_613E785B_CD51_494D_B041_E8D30BF6F1EC_.wvu.Rows" localSheetId="2" hidden="1">'BAYAN KO'!#REF!</definedName>
    <definedName name="Z_613E785B_CD51_494D_B041_E8D30BF6F1EC_.wvu.Rows" localSheetId="19" hidden="1">'GOLDEN HORN'!#REF!,'GOLDEN HORN'!#REF!,'GOLDEN HORN'!#REF!</definedName>
    <definedName name="Z_613E785B_CD51_494D_B041_E8D30BF6F1EC_.wvu.Rows" localSheetId="35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7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8" hidden="1">'NEW KIWI'!#REF!</definedName>
    <definedName name="Z_613E785B_CD51_494D_B041_E8D30BF6F1EC_.wvu.Rows" localSheetId="17" hidden="1">ORIGAMI!#REF!</definedName>
    <definedName name="Z_613E785B_CD51_494D_B041_E8D30BF6F1EC_.wvu.Rows" localSheetId="0" hidden="1">ROUTING!$13:$14</definedName>
    <definedName name="Z_613E785B_CD51_494D_B041_E8D30BF6F1EC_.wvu.Rows" localSheetId="20" hidden="1">SEAGULL!#REF!,SEAGULL!#REF!,SEAGULL!$375:$375</definedName>
    <definedName name="Z_613E785B_CD51_494D_B041_E8D30BF6F1EC_.wvu.Rows" localSheetId="22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4" hidden="1">'THAI EXPRESS'!#REF!,'THAI EXPRESS'!#REF!,'THAI EXPRESS'!$124:$124</definedName>
    <definedName name="Z_6B324A58_5A89_471C_AD21_0822EB95E67E_.wvu.FilterData" localSheetId="5" hidden="1">'CHINA PORT TERMINAL'!$A$1:$AA$126</definedName>
    <definedName name="Z_6B324A58_5A89_471C_AD21_0822EB95E67E_.wvu.FilterData" localSheetId="15" hidden="1">'ORCHID '!#REF!</definedName>
    <definedName name="Z_6B324A58_5A89_471C_AD21_0822EB95E67E_.wvu.FilterData" localSheetId="17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FilterData" localSheetId="16" hidden="1">SAMBAR!#REF!</definedName>
    <definedName name="Z_6B324A58_5A89_471C_AD21_0822EB95E67E_.wvu.PrintArea" localSheetId="3" hidden="1">BENGAL!$A$1:$M$344</definedName>
    <definedName name="Z_6B324A58_5A89_471C_AD21_0822EB95E67E_.wvu.PrintArea" localSheetId="4" hidden="1">BURMA!$A$1:$L$91</definedName>
    <definedName name="Z_6B324A58_5A89_471C_AD21_0822EB95E67E_.wvu.PrintArea" localSheetId="12" hidden="1">DOLPHIN!$A$1:$L$262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3" hidden="1">MALYNDO!$A$1:$N$40</definedName>
    <definedName name="Z_6B324A58_5A89_471C_AD21_0822EB95E67E_.wvu.PrintArea" localSheetId="21" hidden="1">'NEW JAVA EX 1 &amp; 3'!$A$1:$M$280</definedName>
    <definedName name="Z_6B324A58_5A89_471C_AD21_0822EB95E67E_.wvu.PrintArea" localSheetId="15" hidden="1">'ORCHID '!$A$1:$K$7</definedName>
    <definedName name="Z_6B324A58_5A89_471C_AD21_0822EB95E67E_.wvu.PrintArea" localSheetId="18" hidden="1">PERTIWI!$A$1:$K$258</definedName>
    <definedName name="Z_6B324A58_5A89_471C_AD21_0822EB95E67E_.wvu.PrintArea" localSheetId="16" hidden="1">SAMBAR!$A$1:$L$7</definedName>
    <definedName name="Z_6B324A58_5A89_471C_AD21_0822EB95E67E_.wvu.PrintArea" localSheetId="23" hidden="1">SHAPLA!$A$1:$L$258</definedName>
    <definedName name="Z_6B324A58_5A89_471C_AD21_0822EB95E67E_.wvu.PrintArea" localSheetId="39" hidden="1">SWAN!$A$1:$N$35</definedName>
    <definedName name="Z_6B324A58_5A89_471C_AD21_0822EB95E67E_.wvu.Rows" localSheetId="2" hidden="1">'BAYAN KO'!#REF!</definedName>
    <definedName name="Z_6B324A58_5A89_471C_AD21_0822EB95E67E_.wvu.Rows" localSheetId="19" hidden="1">'GOLDEN HORN'!#REF!,'GOLDEN HORN'!#REF!,'GOLDEN HORN'!#REF!</definedName>
    <definedName name="Z_6B324A58_5A89_471C_AD21_0822EB95E67E_.wvu.Rows" localSheetId="35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7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8" hidden="1">'NEW KIWI'!#REF!</definedName>
    <definedName name="Z_6B324A58_5A89_471C_AD21_0822EB95E67E_.wvu.Rows" localSheetId="17" hidden="1">ORIGAMI!#REF!</definedName>
    <definedName name="Z_6B324A58_5A89_471C_AD21_0822EB95E67E_.wvu.Rows" localSheetId="0" hidden="1">ROUTING!$13:$14</definedName>
    <definedName name="Z_6B324A58_5A89_471C_AD21_0822EB95E67E_.wvu.Rows" localSheetId="20" hidden="1">SEAGULL!#REF!,SEAGULL!#REF!,SEAGULL!$375:$375</definedName>
    <definedName name="Z_6B324A58_5A89_471C_AD21_0822EB95E67E_.wvu.Rows" localSheetId="22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4" hidden="1">'THAI EXPRESS'!#REF!,'THAI EXPRESS'!#REF!,'THAI EXPRESS'!$124:$124</definedName>
    <definedName name="Z_7588C8EC_5A58_414F_868E_5FE10A8120BA_.wvu.FilterData" localSheetId="15" hidden="1">'ORCHID '!#REF!</definedName>
    <definedName name="Z_7588C8EC_5A58_414F_868E_5FE10A8120BA_.wvu.FilterData" localSheetId="16" hidden="1">SAMBAR!#REF!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'ORCHID '!#REF!</definedName>
    <definedName name="Z_7D3CEC1C_CCEC_4C4E_963E_DDD8383A68C1_.wvu.FilterData" localSheetId="17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FilterData" localSheetId="16" hidden="1">SAMBAR!#REF!</definedName>
    <definedName name="Z_7D3CEC1C_CCEC_4C4E_963E_DDD8383A68C1_.wvu.PrintArea" localSheetId="3" hidden="1">BENGAL!$A$1:$M$344</definedName>
    <definedName name="Z_7D3CEC1C_CCEC_4C4E_963E_DDD8383A68C1_.wvu.PrintArea" localSheetId="4" hidden="1">BURMA!$A$1:$L$91</definedName>
    <definedName name="Z_7D3CEC1C_CCEC_4C4E_963E_DDD8383A68C1_.wvu.PrintArea" localSheetId="12" hidden="1">DOLPHIN!$A$1:$L$262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3" hidden="1">MALYNDO!$A$1:$N$40</definedName>
    <definedName name="Z_7D3CEC1C_CCEC_4C4E_963E_DDD8383A68C1_.wvu.PrintArea" localSheetId="21" hidden="1">'NEW JAVA EX 1 &amp; 3'!$A$1:$M$280</definedName>
    <definedName name="Z_7D3CEC1C_CCEC_4C4E_963E_DDD8383A68C1_.wvu.PrintArea" localSheetId="15" hidden="1">'ORCHID '!$A$1:$K$7</definedName>
    <definedName name="Z_7D3CEC1C_CCEC_4C4E_963E_DDD8383A68C1_.wvu.PrintArea" localSheetId="18" hidden="1">PERTIWI!$A$1:$K$258</definedName>
    <definedName name="Z_7D3CEC1C_CCEC_4C4E_963E_DDD8383A68C1_.wvu.PrintArea" localSheetId="16" hidden="1">SAMBAR!$A$1:$L$7</definedName>
    <definedName name="Z_7D3CEC1C_CCEC_4C4E_963E_DDD8383A68C1_.wvu.PrintArea" localSheetId="23" hidden="1">SHAPLA!$A$1:$L$258</definedName>
    <definedName name="Z_7D3CEC1C_CCEC_4C4E_963E_DDD8383A68C1_.wvu.PrintArea" localSheetId="39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19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5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7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8" hidden="1">'NEW KIWI'!#REF!,'NEW KIWI'!#REF!</definedName>
    <definedName name="Z_7D3CEC1C_CCEC_4C4E_963E_DDD8383A68C1_.wvu.Rows" localSheetId="15" hidden="1">'ORCHID '!#REF!,'ORCHID '!#REF!</definedName>
    <definedName name="Z_7D3CEC1C_CCEC_4C4E_963E_DDD8383A68C1_.wvu.Rows" localSheetId="17" hidden="1">ORIGAMI!#REF!</definedName>
    <definedName name="Z_7D3CEC1C_CCEC_4C4E_963E_DDD8383A68C1_.wvu.Rows" localSheetId="18" hidden="1">PERTIWI!#REF!</definedName>
    <definedName name="Z_7D3CEC1C_CCEC_4C4E_963E_DDD8383A68C1_.wvu.Rows" localSheetId="0" hidden="1">ROUTING!$13:$14</definedName>
    <definedName name="Z_7D3CEC1C_CCEC_4C4E_963E_DDD8383A68C1_.wvu.Rows" localSheetId="16" hidden="1">SAMBAR!#REF!,SAMBAR!#REF!</definedName>
    <definedName name="Z_7D3CEC1C_CCEC_4C4E_963E_DDD8383A68C1_.wvu.Rows" localSheetId="20" hidden="1">SEAGULL!#REF!,SEAGULL!#REF!,SEAGULL!#REF!</definedName>
    <definedName name="Z_7D3CEC1C_CCEC_4C4E_963E_DDD8383A68C1_.wvu.Rows" localSheetId="22" hidden="1">SEAHORSE!#REF!,SEAHORSE!#REF!,SEAHORSE!#REF!</definedName>
    <definedName name="Z_7D3CEC1C_CCEC_4C4E_963E_DDD8383A68C1_.wvu.Rows" localSheetId="23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4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'ORCHID '!#REF!</definedName>
    <definedName name="Z_839A08D2_0CFF_49AB_A28F_C1676CAFE321_.wvu.FilterData" localSheetId="16" hidden="1">SAMBAR!#REF!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'ORCHID '!#REF!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FilterData" localSheetId="16" hidden="1">SAMBAR!#REF!</definedName>
    <definedName name="Z_8773B614_CBE7_474E_B57F_0A27A3791CF3_.wvu.PrintArea" localSheetId="3" hidden="1">BENGAL!$A$1:$M$344</definedName>
    <definedName name="Z_8773B614_CBE7_474E_B57F_0A27A3791CF3_.wvu.PrintArea" localSheetId="4" hidden="1">BURMA!$A$1:$L$91</definedName>
    <definedName name="Z_8773B614_CBE7_474E_B57F_0A27A3791CF3_.wvu.PrintArea" localSheetId="12" hidden="1">DOLPHIN!$A$1:$L$262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3" hidden="1">MALYNDO!$A$1:$N$40</definedName>
    <definedName name="Z_8773B614_CBE7_474E_B57F_0A27A3791CF3_.wvu.PrintArea" localSheetId="21" hidden="1">'NEW JAVA EX 1 &amp; 3'!$A$1:$M$280</definedName>
    <definedName name="Z_8773B614_CBE7_474E_B57F_0A27A3791CF3_.wvu.PrintArea" localSheetId="15" hidden="1">'ORCHID '!$A$1:$K$7</definedName>
    <definedName name="Z_8773B614_CBE7_474E_B57F_0A27A3791CF3_.wvu.PrintArea" localSheetId="18" hidden="1">PERTIWI!$A$1:$K$258</definedName>
    <definedName name="Z_8773B614_CBE7_474E_B57F_0A27A3791CF3_.wvu.PrintArea" localSheetId="16" hidden="1">SAMBAR!$A$1:$L$7</definedName>
    <definedName name="Z_8773B614_CBE7_474E_B57F_0A27A3791CF3_.wvu.PrintArea" localSheetId="23" hidden="1">SHAPLA!$A$1:$L$258</definedName>
    <definedName name="Z_8773B614_CBE7_474E_B57F_0A27A3791CF3_.wvu.PrintArea" localSheetId="39" hidden="1">SWAN!$A$1:$N$35</definedName>
    <definedName name="Z_8773B614_CBE7_474E_B57F_0A27A3791CF3_.wvu.Rows" localSheetId="0" hidden="1">ROUTING!$13:$14</definedName>
    <definedName name="Z_9278F756_A3B4_47A1_8EDD_64A01BF7A423_.wvu.FilterData" localSheetId="41" hidden="1">AMERICA!#REF!</definedName>
    <definedName name="Z_9278F756_A3B4_47A1_8EDD_64A01BF7A423_.wvu.FilterData" localSheetId="36" hidden="1">DRAGON!#REF!</definedName>
    <definedName name="Z_9278F756_A3B4_47A1_8EDD_64A01BF7A423_.wvu.FilterData" localSheetId="42" hidden="1">EMPIRE!#REF!</definedName>
    <definedName name="Z_9278F756_A3B4_47A1_8EDD_64A01BF7A423_.wvu.FilterData" localSheetId="15" hidden="1">'ORCHID '!#REF!</definedName>
    <definedName name="Z_9278F756_A3B4_47A1_8EDD_64A01BF7A423_.wvu.FilterData" localSheetId="0" hidden="1">ROUTING!$A$1:$G$28</definedName>
    <definedName name="Z_9278F756_A3B4_47A1_8EDD_64A01BF7A423_.wvu.FilterData" localSheetId="16" hidden="1">SAMBAR!#REF!</definedName>
    <definedName name="Z_9278F756_A3B4_47A1_8EDD_64A01BF7A423_.wvu.PrintArea" localSheetId="3" hidden="1">BENGAL!$A$1:$M$344</definedName>
    <definedName name="Z_9278F756_A3B4_47A1_8EDD_64A01BF7A423_.wvu.PrintArea" localSheetId="4" hidden="1">BURMA!$A$1:$L$91</definedName>
    <definedName name="Z_9278F756_A3B4_47A1_8EDD_64A01BF7A423_.wvu.PrintArea" localSheetId="12" hidden="1">DOLPHIN!$A$1:$L$262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3" hidden="1">MALYNDO!$A$1:$N$40</definedName>
    <definedName name="Z_9278F756_A3B4_47A1_8EDD_64A01BF7A423_.wvu.PrintArea" localSheetId="21" hidden="1">'NEW JAVA EX 1 &amp; 3'!$A$1:$M$281</definedName>
    <definedName name="Z_9278F756_A3B4_47A1_8EDD_64A01BF7A423_.wvu.PrintArea" localSheetId="15" hidden="1">'ORCHID '!$A$1:$K$7</definedName>
    <definedName name="Z_9278F756_A3B4_47A1_8EDD_64A01BF7A423_.wvu.PrintArea" localSheetId="18" hidden="1">PERTIWI!$A$1:$K$258</definedName>
    <definedName name="Z_9278F756_A3B4_47A1_8EDD_64A01BF7A423_.wvu.PrintArea" localSheetId="16" hidden="1">SAMBAR!$A$1:$L$7</definedName>
    <definedName name="Z_9278F756_A3B4_47A1_8EDD_64A01BF7A423_.wvu.PrintArea" localSheetId="23" hidden="1">SHAPLA!$A$1:$L$258</definedName>
    <definedName name="Z_9278F756_A3B4_47A1_8EDD_64A01BF7A423_.wvu.PrintArea" localSheetId="39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21" hidden="1">'NEW JAVA EX 1 &amp; 3'!#REF!</definedName>
    <definedName name="Z_9278F756_A3B4_47A1_8EDD_64A01BF7A423_.wvu.Rows" localSheetId="18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3" hidden="1">SHAPLA!#REF!</definedName>
    <definedName name="Z_9E7EEAA3_A5FB_49FD_8C3A_1AF14EAE95FB_.wvu.FilterData" localSheetId="15" hidden="1">'ORCHID '!#REF!</definedName>
    <definedName name="Z_9E7EEAA3_A5FB_49FD_8C3A_1AF14EAE95FB_.wvu.FilterData" localSheetId="0" hidden="1">ROUTING!$A$1:$G$28</definedName>
    <definedName name="Z_9E7EEAA3_A5FB_49FD_8C3A_1AF14EAE95FB_.wvu.FilterData" localSheetId="16" hidden="1">SAMBAR!#REF!</definedName>
    <definedName name="Z_9E7EEAA3_A5FB_49FD_8C3A_1AF14EAE95FB_.wvu.PrintArea" localSheetId="3" hidden="1">BENGAL!$A$1:$M$344</definedName>
    <definedName name="Z_9E7EEAA3_A5FB_49FD_8C3A_1AF14EAE95FB_.wvu.PrintArea" localSheetId="4" hidden="1">BURMA!$A$1:$L$91</definedName>
    <definedName name="Z_9E7EEAA3_A5FB_49FD_8C3A_1AF14EAE95FB_.wvu.PrintArea" localSheetId="12" hidden="1">DOLPHIN!$A$1:$L$262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3" hidden="1">MALYNDO!$A$1:$N$40</definedName>
    <definedName name="Z_9E7EEAA3_A5FB_49FD_8C3A_1AF14EAE95FB_.wvu.PrintArea" localSheetId="21" hidden="1">'NEW JAVA EX 1 &amp; 3'!$A$1:$M$280</definedName>
    <definedName name="Z_9E7EEAA3_A5FB_49FD_8C3A_1AF14EAE95FB_.wvu.PrintArea" localSheetId="15" hidden="1">'ORCHID '!$A$1:$K$7</definedName>
    <definedName name="Z_9E7EEAA3_A5FB_49FD_8C3A_1AF14EAE95FB_.wvu.PrintArea" localSheetId="18" hidden="1">PERTIWI!$A$1:$K$258</definedName>
    <definedName name="Z_9E7EEAA3_A5FB_49FD_8C3A_1AF14EAE95FB_.wvu.PrintArea" localSheetId="16" hidden="1">SAMBAR!$A$1:$L$7</definedName>
    <definedName name="Z_9E7EEAA3_A5FB_49FD_8C3A_1AF14EAE95FB_.wvu.PrintArea" localSheetId="23" hidden="1">SHAPLA!$A$1:$L$258</definedName>
    <definedName name="Z_9E7EEAA3_A5FB_49FD_8C3A_1AF14EAE95FB_.wvu.PrintArea" localSheetId="39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'ORCHID '!#REF!</definedName>
    <definedName name="Z_A756B6A5_F67A_491F_BA24_E780838F7671_.wvu.FilterData" localSheetId="16" hidden="1">SAMBAR!#REF!</definedName>
    <definedName name="Z_B64A8DAC_18E6_4119_B564_FC1D9B97CCC4_.wvu.FilterData" localSheetId="36" hidden="1">DRAGON!#REF!</definedName>
    <definedName name="Z_BA712AC7_4015_4F77_9461_7852ED983D52_.wvu.FilterData" localSheetId="15" hidden="1">'ORCHID '!#REF!</definedName>
    <definedName name="Z_BA712AC7_4015_4F77_9461_7852ED983D52_.wvu.FilterData" localSheetId="0" hidden="1">ROUTING!$A$1:$G$28</definedName>
    <definedName name="Z_BA712AC7_4015_4F77_9461_7852ED983D52_.wvu.FilterData" localSheetId="16" hidden="1">SAMBAR!#REF!</definedName>
    <definedName name="Z_BA712AC7_4015_4F77_9461_7852ED983D52_.wvu.PrintArea" localSheetId="3" hidden="1">BENGAL!$A$1:$M$344</definedName>
    <definedName name="Z_BA712AC7_4015_4F77_9461_7852ED983D52_.wvu.PrintArea" localSheetId="4" hidden="1">BURMA!$A$1:$L$91</definedName>
    <definedName name="Z_BA712AC7_4015_4F77_9461_7852ED983D52_.wvu.PrintArea" localSheetId="12" hidden="1">DOLPHIN!$A$1:$L$262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3" hidden="1">MALYNDO!$A$1:$N$40</definedName>
    <definedName name="Z_BA712AC7_4015_4F77_9461_7852ED983D52_.wvu.PrintArea" localSheetId="21" hidden="1">'NEW JAVA EX 1 &amp; 3'!$A$1:$M$280</definedName>
    <definedName name="Z_BA712AC7_4015_4F77_9461_7852ED983D52_.wvu.PrintArea" localSheetId="15" hidden="1">'ORCHID '!$A$1:$K$7</definedName>
    <definedName name="Z_BA712AC7_4015_4F77_9461_7852ED983D52_.wvu.PrintArea" localSheetId="18" hidden="1">PERTIWI!$A$1:$K$258</definedName>
    <definedName name="Z_BA712AC7_4015_4F77_9461_7852ED983D52_.wvu.PrintArea" localSheetId="16" hidden="1">SAMBAR!$A$1:$L$7</definedName>
    <definedName name="Z_BA712AC7_4015_4F77_9461_7852ED983D52_.wvu.PrintArea" localSheetId="23" hidden="1">SHAPLA!$A$1:$L$258</definedName>
    <definedName name="Z_BA712AC7_4015_4F77_9461_7852ED983D52_.wvu.PrintArea" localSheetId="39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'ORCHID '!#REF!</definedName>
    <definedName name="Z_C595B031_2A1D_46CA_96CB_68BE50D3BAD2_.wvu.FilterData" localSheetId="16" hidden="1">SAMBAR!#REF!</definedName>
    <definedName name="Z_D46427A8_8473_44FE_9FEB_A9B75A303274_.wvu.FilterData" localSheetId="15" hidden="1">'ORCHID '!#REF!</definedName>
    <definedName name="Z_D46427A8_8473_44FE_9FEB_A9B75A303274_.wvu.FilterData" localSheetId="16" hidden="1">SAMBAR!#REF!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'ORCHID '!#REF!</definedName>
    <definedName name="Z_DE062870_DD16_4424_81C8_DE4B9F84915B_.wvu.FilterData" localSheetId="16" hidden="1">SAMBAR!#REF!</definedName>
    <definedName name="Z_E1E797F8_34E6_47F1_BE5C_875D33263E0D_.wvu.FilterData" localSheetId="15" hidden="1">'ORCHID '!#REF!</definedName>
    <definedName name="Z_E1E797F8_34E6_47F1_BE5C_875D33263E0D_.wvu.FilterData" localSheetId="16" hidden="1">SAMBAR!#REF!</definedName>
    <definedName name="Z_EAC17A20_8948_4F22_88C0_A79B3C856559_.wvu.FilterData" localSheetId="36" hidden="1">DRAGON!#REF!</definedName>
  </definedNames>
  <calcPr calcId="191028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7" l="1"/>
  <c r="I110" i="45"/>
  <c r="K111" i="45"/>
  <c r="K110" i="45"/>
  <c r="E111" i="45"/>
  <c r="E110" i="45"/>
  <c r="H62" i="57"/>
  <c r="I62" i="57" s="1"/>
  <c r="G62" i="57"/>
  <c r="E62" i="57"/>
  <c r="E94" i="59"/>
  <c r="E107" i="11"/>
  <c r="K183" i="32"/>
  <c r="K184" i="32" s="1"/>
  <c r="K185" i="32" s="1"/>
  <c r="K186" i="32" s="1"/>
  <c r="K187" i="32" s="1"/>
  <c r="K188" i="32" s="1"/>
  <c r="K189" i="32" s="1"/>
  <c r="K190" i="32" s="1"/>
  <c r="K191" i="32" s="1"/>
  <c r="K192" i="32" s="1"/>
  <c r="K193" i="32" s="1"/>
  <c r="K194" i="32" s="1"/>
  <c r="K195" i="32" s="1"/>
  <c r="K196" i="32" s="1"/>
  <c r="K197" i="32" s="1"/>
  <c r="K198" i="32" s="1"/>
  <c r="K199" i="32" s="1"/>
  <c r="K200" i="32" s="1"/>
  <c r="K201" i="32" s="1"/>
  <c r="K202" i="32" s="1"/>
  <c r="K203" i="32" s="1"/>
  <c r="K204" i="32" s="1"/>
  <c r="K205" i="32" s="1"/>
  <c r="K206" i="32" s="1"/>
  <c r="K207" i="32" s="1"/>
  <c r="K208" i="32" s="1"/>
  <c r="K209" i="32" s="1"/>
  <c r="K210" i="32" s="1"/>
  <c r="K211" i="32" s="1"/>
  <c r="K212" i="32" s="1"/>
  <c r="K213" i="32" s="1"/>
  <c r="K214" i="32" s="1"/>
  <c r="K215" i="32" s="1"/>
  <c r="K216" i="32" s="1"/>
  <c r="L216" i="32"/>
  <c r="L215" i="32"/>
  <c r="L214" i="32"/>
  <c r="L213" i="32"/>
  <c r="L212" i="32"/>
  <c r="L211" i="32"/>
  <c r="L210" i="32"/>
  <c r="L209" i="32"/>
  <c r="L208" i="32"/>
  <c r="L207" i="32"/>
  <c r="L206" i="32"/>
  <c r="L205" i="32"/>
  <c r="I91" i="32"/>
  <c r="I92" i="32" s="1"/>
  <c r="I93" i="32" s="1"/>
  <c r="I94" i="32" s="1"/>
  <c r="I95" i="32" s="1"/>
  <c r="I96" i="32" s="1"/>
  <c r="I97" i="32" s="1"/>
  <c r="I98" i="32" s="1"/>
  <c r="I99" i="32" s="1"/>
  <c r="I100" i="32" s="1"/>
  <c r="I101" i="32" s="1"/>
  <c r="I102" i="32" s="1"/>
  <c r="I103" i="32" s="1"/>
  <c r="I104" i="32" s="1"/>
  <c r="I105" i="32" s="1"/>
  <c r="I106" i="32" s="1"/>
  <c r="I107" i="32" s="1"/>
  <c r="I108" i="32" s="1"/>
  <c r="I109" i="32" s="1"/>
  <c r="I110" i="32" s="1"/>
  <c r="I111" i="32" s="1"/>
  <c r="I112" i="32" s="1"/>
  <c r="I113" i="32" s="1"/>
  <c r="I114" i="32" s="1"/>
  <c r="I115" i="32" s="1"/>
  <c r="I116" i="32" s="1"/>
  <c r="I117" i="32" s="1"/>
  <c r="I118" i="32" s="1"/>
  <c r="I119" i="32" s="1"/>
  <c r="I120" i="32" s="1"/>
  <c r="I121" i="32" s="1"/>
  <c r="I122" i="32" s="1"/>
  <c r="I123" i="32" s="1"/>
  <c r="I124" i="32" s="1"/>
  <c r="I125" i="32" s="1"/>
  <c r="I86" i="32"/>
  <c r="I87" i="32" s="1"/>
  <c r="I88" i="32" s="1"/>
  <c r="I89" i="32" s="1"/>
  <c r="I84" i="32"/>
  <c r="I11" i="32"/>
  <c r="I12" i="32" s="1"/>
  <c r="I13" i="32" s="1"/>
  <c r="I14" i="32" s="1"/>
  <c r="I15" i="32" s="1"/>
  <c r="I16" i="32" s="1"/>
  <c r="I17" i="32" s="1"/>
  <c r="I18" i="32" s="1"/>
  <c r="I19" i="32" s="1"/>
  <c r="I20" i="32" s="1"/>
  <c r="I21" i="32" s="1"/>
  <c r="I22" i="32" s="1"/>
  <c r="I23" i="32" s="1"/>
  <c r="I24" i="32" s="1"/>
  <c r="I25" i="32" s="1"/>
  <c r="I26" i="32" s="1"/>
  <c r="I27" i="32" s="1"/>
  <c r="I28" i="32" s="1"/>
  <c r="I29" i="32" s="1"/>
  <c r="I30" i="32" s="1"/>
  <c r="I31" i="32" s="1"/>
  <c r="I32" i="32" s="1"/>
  <c r="I33" i="32" s="1"/>
  <c r="I34" i="32" s="1"/>
  <c r="I35" i="32" s="1"/>
  <c r="I36" i="32" s="1"/>
  <c r="I37" i="32" s="1"/>
  <c r="I38" i="32" s="1"/>
  <c r="I39" i="32" s="1"/>
  <c r="I40" i="32" s="1"/>
  <c r="I41" i="32" s="1"/>
  <c r="I42" i="32" s="1"/>
  <c r="I43" i="32" s="1"/>
  <c r="I44" i="32" s="1"/>
  <c r="I45" i="32" s="1"/>
  <c r="I46" i="32" s="1"/>
  <c r="I47" i="32" s="1"/>
  <c r="I48" i="32" s="1"/>
  <c r="I49" i="32" s="1"/>
  <c r="I50" i="32" s="1"/>
  <c r="I51" i="32" s="1"/>
  <c r="I52" i="32" s="1"/>
  <c r="I53" i="32" s="1"/>
  <c r="I54" i="32" s="1"/>
  <c r="I55" i="32" s="1"/>
  <c r="I56" i="32" s="1"/>
  <c r="I57" i="32" s="1"/>
  <c r="I58" i="32" s="1"/>
  <c r="I59" i="32" s="1"/>
  <c r="I60" i="32" s="1"/>
  <c r="I61" i="32" s="1"/>
  <c r="I62" i="32" s="1"/>
  <c r="I63" i="32" s="1"/>
  <c r="I64" i="32" s="1"/>
  <c r="I65" i="32" s="1"/>
  <c r="I66" i="32" s="1"/>
  <c r="I67" i="32" s="1"/>
  <c r="I68" i="32" s="1"/>
  <c r="I69" i="32" s="1"/>
  <c r="I70" i="32" s="1"/>
  <c r="I71" i="32" s="1"/>
  <c r="I72" i="32" s="1"/>
  <c r="I73" i="32" s="1"/>
  <c r="I74" i="32" s="1"/>
  <c r="I75" i="32" s="1"/>
  <c r="I76" i="32" s="1"/>
  <c r="I77" i="32" s="1"/>
  <c r="I78" i="32" s="1"/>
  <c r="I79" i="32" s="1"/>
  <c r="I80" i="32" s="1"/>
  <c r="I81" i="32" s="1"/>
  <c r="I82" i="32" s="1"/>
  <c r="J125" i="32"/>
  <c r="J124" i="32"/>
  <c r="J123" i="32"/>
  <c r="J122" i="32"/>
  <c r="J121" i="32"/>
  <c r="J120" i="32"/>
  <c r="J119" i="32"/>
  <c r="J118" i="32"/>
  <c r="J117" i="32"/>
  <c r="J116" i="32"/>
  <c r="J115" i="32"/>
  <c r="J114" i="32"/>
  <c r="L236" i="44"/>
  <c r="L237" i="44" s="1"/>
  <c r="L238" i="44" s="1"/>
  <c r="L239" i="44" s="1"/>
  <c r="L225" i="44"/>
  <c r="L226" i="44" s="1"/>
  <c r="L227" i="44" s="1"/>
  <c r="L228" i="44" s="1"/>
  <c r="L229" i="44" s="1"/>
  <c r="L230" i="44" s="1"/>
  <c r="I135" i="44"/>
  <c r="I136" i="44" s="1"/>
  <c r="I137" i="44" s="1"/>
  <c r="I138" i="44" s="1"/>
  <c r="I139" i="44" s="1"/>
  <c r="I140" i="44" s="1"/>
  <c r="I97" i="44"/>
  <c r="I98" i="44" s="1"/>
  <c r="I99" i="44" s="1"/>
  <c r="I100" i="44" s="1"/>
  <c r="I101" i="44" s="1"/>
  <c r="I102" i="44" s="1"/>
  <c r="I103" i="44" s="1"/>
  <c r="I104" i="44" s="1"/>
  <c r="I105" i="44" s="1"/>
  <c r="I106" i="44" s="1"/>
  <c r="I107" i="44" s="1"/>
  <c r="I108" i="44" s="1"/>
  <c r="I109" i="44" s="1"/>
  <c r="I110" i="44" s="1"/>
  <c r="I111" i="44" s="1"/>
  <c r="I112" i="44" s="1"/>
  <c r="I113" i="44" s="1"/>
  <c r="I114" i="44" s="1"/>
  <c r="I115" i="44" s="1"/>
  <c r="I116" i="44" s="1"/>
  <c r="I117" i="44" s="1"/>
  <c r="I118" i="44" s="1"/>
  <c r="I119" i="44" s="1"/>
  <c r="I120" i="44" s="1"/>
  <c r="I121" i="44" s="1"/>
  <c r="I122" i="44" s="1"/>
  <c r="I123" i="44" s="1"/>
  <c r="I124" i="44" s="1"/>
  <c r="I125" i="44" s="1"/>
  <c r="I126" i="44" s="1"/>
  <c r="I127" i="44" s="1"/>
  <c r="I128" i="44" s="1"/>
  <c r="I129" i="44" s="1"/>
  <c r="I130" i="44" s="1"/>
  <c r="I131" i="44" s="1"/>
  <c r="I132" i="44" s="1"/>
  <c r="I133" i="44" s="1"/>
  <c r="I90" i="44"/>
  <c r="I91" i="44" s="1"/>
  <c r="I92" i="44" s="1"/>
  <c r="I93" i="44" s="1"/>
  <c r="I94" i="44" s="1"/>
  <c r="I95" i="44" s="1"/>
  <c r="J140" i="44"/>
  <c r="J139" i="44"/>
  <c r="J138" i="44"/>
  <c r="J137" i="44"/>
  <c r="J136" i="44"/>
  <c r="J135" i="44"/>
  <c r="J134" i="44"/>
  <c r="J133" i="44"/>
  <c r="J132" i="44"/>
  <c r="J131" i="44"/>
  <c r="J130" i="44"/>
  <c r="J129" i="44"/>
  <c r="J128" i="44"/>
  <c r="N109" i="11"/>
  <c r="N110" i="11" s="1"/>
  <c r="N111" i="11" s="1"/>
  <c r="N112" i="11" s="1"/>
  <c r="N113" i="11" s="1"/>
  <c r="N114" i="11" s="1"/>
  <c r="N103" i="11"/>
  <c r="N104" i="11" s="1"/>
  <c r="N105" i="11" s="1"/>
  <c r="N106" i="11" s="1"/>
  <c r="N107" i="11" s="1"/>
  <c r="N85" i="11"/>
  <c r="N86" i="11" s="1"/>
  <c r="N87" i="11" s="1"/>
  <c r="N88" i="11" s="1"/>
  <c r="N89" i="11" s="1"/>
  <c r="N90" i="11" s="1"/>
  <c r="N91" i="11" s="1"/>
  <c r="N92" i="11" s="1"/>
  <c r="N93" i="11" s="1"/>
  <c r="N94" i="11" s="1"/>
  <c r="N95" i="11" s="1"/>
  <c r="N96" i="11" s="1"/>
  <c r="N97" i="11" s="1"/>
  <c r="N98" i="11" s="1"/>
  <c r="N99" i="11" s="1"/>
  <c r="N100" i="11" s="1"/>
  <c r="N101" i="11" s="1"/>
  <c r="O114" i="11"/>
  <c r="O113" i="11"/>
  <c r="O112" i="11"/>
  <c r="O111" i="11"/>
  <c r="O110" i="11"/>
  <c r="O109" i="11"/>
  <c r="O108" i="11"/>
  <c r="O107" i="11"/>
  <c r="O106" i="11"/>
  <c r="O105" i="11"/>
  <c r="O104" i="11"/>
  <c r="I168" i="10"/>
  <c r="I169" i="10" s="1"/>
  <c r="I170" i="10" s="1"/>
  <c r="I171" i="10" s="1"/>
  <c r="I172" i="10" s="1"/>
  <c r="I173" i="10" s="1"/>
  <c r="I174" i="10" s="1"/>
  <c r="I175" i="10" s="1"/>
  <c r="I176" i="10" s="1"/>
  <c r="I177" i="10" s="1"/>
  <c r="I178" i="10" s="1"/>
  <c r="I179" i="10" s="1"/>
  <c r="I180" i="10" s="1"/>
  <c r="I181" i="10" s="1"/>
  <c r="I182" i="10" s="1"/>
  <c r="I183" i="10" s="1"/>
  <c r="I184" i="10" s="1"/>
  <c r="I185" i="10" s="1"/>
  <c r="I186" i="10" s="1"/>
  <c r="I187" i="10" s="1"/>
  <c r="I188" i="10" s="1"/>
  <c r="I189" i="10" s="1"/>
  <c r="I190" i="10" s="1"/>
  <c r="I191" i="10" s="1"/>
  <c r="I192" i="10" s="1"/>
  <c r="I193" i="10" s="1"/>
  <c r="I194" i="10" s="1"/>
  <c r="I195" i="10" s="1"/>
  <c r="I196" i="10" s="1"/>
  <c r="I197" i="10" s="1"/>
  <c r="I198" i="10" s="1"/>
  <c r="I199" i="10" s="1"/>
  <c r="I200" i="10" s="1"/>
  <c r="I154" i="10"/>
  <c r="I155" i="10" s="1"/>
  <c r="I156" i="10" s="1"/>
  <c r="I157" i="10" s="1"/>
  <c r="I158" i="10" s="1"/>
  <c r="I159" i="10" s="1"/>
  <c r="I160" i="10" s="1"/>
  <c r="I161" i="10" s="1"/>
  <c r="I162" i="10" s="1"/>
  <c r="I163" i="10" s="1"/>
  <c r="I164" i="10" s="1"/>
  <c r="I165" i="10" s="1"/>
  <c r="I166" i="10" s="1"/>
  <c r="I116" i="10"/>
  <c r="I117" i="10" s="1"/>
  <c r="I118" i="10" s="1"/>
  <c r="I119" i="10" s="1"/>
  <c r="I120" i="10" s="1"/>
  <c r="I121" i="10" s="1"/>
  <c r="I122" i="10" s="1"/>
  <c r="I123" i="10" s="1"/>
  <c r="I124" i="10" s="1"/>
  <c r="I125" i="10" s="1"/>
  <c r="I126" i="10" s="1"/>
  <c r="I127" i="10" s="1"/>
  <c r="I128" i="10" s="1"/>
  <c r="I129" i="10" s="1"/>
  <c r="I130" i="10" s="1"/>
  <c r="I131" i="10" s="1"/>
  <c r="I132" i="10" s="1"/>
  <c r="I133" i="10" s="1"/>
  <c r="I134" i="10" s="1"/>
  <c r="I135" i="10" s="1"/>
  <c r="I136" i="10" s="1"/>
  <c r="I137" i="10" s="1"/>
  <c r="I138" i="10" s="1"/>
  <c r="I139" i="10" s="1"/>
  <c r="I140" i="10" s="1"/>
  <c r="I141" i="10" s="1"/>
  <c r="I142" i="10" s="1"/>
  <c r="I143" i="10" s="1"/>
  <c r="I144" i="10" s="1"/>
  <c r="I145" i="10" s="1"/>
  <c r="I146" i="10" s="1"/>
  <c r="I147" i="10" s="1"/>
  <c r="I148" i="10" s="1"/>
  <c r="I149" i="10" s="1"/>
  <c r="I150" i="10" s="1"/>
  <c r="I151" i="10" s="1"/>
  <c r="I152" i="10" s="1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K312" i="8"/>
  <c r="K313" i="8" s="1"/>
  <c r="K314" i="8" s="1"/>
  <c r="K315" i="8" s="1"/>
  <c r="K316" i="8" s="1"/>
  <c r="K317" i="8" s="1"/>
  <c r="K318" i="8" s="1"/>
  <c r="K319" i="8" s="1"/>
  <c r="K320" i="8" s="1"/>
  <c r="K321" i="8" s="1"/>
  <c r="K322" i="8" s="1"/>
  <c r="K323" i="8" s="1"/>
  <c r="K324" i="8" s="1"/>
  <c r="K325" i="8" s="1"/>
  <c r="K326" i="8" s="1"/>
  <c r="K327" i="8" s="1"/>
  <c r="K328" i="8" s="1"/>
  <c r="K329" i="8" s="1"/>
  <c r="K330" i="8" s="1"/>
  <c r="K331" i="8" s="1"/>
  <c r="K332" i="8" s="1"/>
  <c r="K333" i="8" s="1"/>
  <c r="K334" i="8" s="1"/>
  <c r="K335" i="8" s="1"/>
  <c r="K336" i="8" s="1"/>
  <c r="K337" i="8" s="1"/>
  <c r="K338" i="8" s="1"/>
  <c r="K339" i="8" s="1"/>
  <c r="K340" i="8" s="1"/>
  <c r="K341" i="8" s="1"/>
  <c r="K342" i="8" s="1"/>
  <c r="K343" i="8" s="1"/>
  <c r="K344" i="8" s="1"/>
  <c r="K345" i="8" s="1"/>
  <c r="K346" i="8" s="1"/>
  <c r="K347" i="8" s="1"/>
  <c r="K348" i="8" s="1"/>
  <c r="K349" i="8" s="1"/>
  <c r="K350" i="8" s="1"/>
  <c r="K351" i="8" s="1"/>
  <c r="L351" i="8"/>
  <c r="L350" i="8"/>
  <c r="L349" i="8"/>
  <c r="L348" i="8"/>
  <c r="L347" i="8"/>
  <c r="L346" i="8"/>
  <c r="L345" i="8"/>
  <c r="L344" i="8"/>
  <c r="L343" i="8"/>
  <c r="L342" i="8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1" i="8"/>
  <c r="H60" i="8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52" i="8"/>
  <c r="H53" i="8" s="1"/>
  <c r="H54" i="8" s="1"/>
  <c r="H55" i="8" s="1"/>
  <c r="H56" i="8" s="1"/>
  <c r="H57" i="8" s="1"/>
  <c r="H58" i="8" s="1"/>
  <c r="H37" i="8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H11" i="8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108" i="57"/>
  <c r="I109" i="57" s="1"/>
  <c r="I110" i="57" s="1"/>
  <c r="I111" i="57" s="1"/>
  <c r="I112" i="57" s="1"/>
  <c r="I113" i="57" s="1"/>
  <c r="I114" i="57" s="1"/>
  <c r="I115" i="57" s="1"/>
  <c r="I116" i="57" s="1"/>
  <c r="I117" i="57" s="1"/>
  <c r="I118" i="57" s="1"/>
  <c r="I119" i="57" s="1"/>
  <c r="I120" i="57" s="1"/>
  <c r="I121" i="57" s="1"/>
  <c r="I122" i="57" s="1"/>
  <c r="I123" i="57" s="1"/>
  <c r="I124" i="57" s="1"/>
  <c r="I125" i="57" s="1"/>
  <c r="I126" i="57" s="1"/>
  <c r="I127" i="57" s="1"/>
  <c r="I128" i="57" s="1"/>
  <c r="I129" i="57" s="1"/>
  <c r="I130" i="57" s="1"/>
  <c r="I131" i="57" s="1"/>
  <c r="I132" i="57" s="1"/>
  <c r="I133" i="57" s="1"/>
  <c r="I134" i="57" s="1"/>
  <c r="I135" i="57" s="1"/>
  <c r="I136" i="57" s="1"/>
  <c r="I137" i="57" s="1"/>
  <c r="I138" i="57" s="1"/>
  <c r="I139" i="57" s="1"/>
  <c r="I140" i="57" s="1"/>
  <c r="I102" i="57"/>
  <c r="I103" i="57" s="1"/>
  <c r="I104" i="57" s="1"/>
  <c r="I105" i="57" s="1"/>
  <c r="I106" i="57" s="1"/>
  <c r="I100" i="57"/>
  <c r="I85" i="57"/>
  <c r="I86" i="57" s="1"/>
  <c r="I87" i="57" s="1"/>
  <c r="I88" i="57" s="1"/>
  <c r="I89" i="57" s="1"/>
  <c r="I90" i="57" s="1"/>
  <c r="I91" i="57" s="1"/>
  <c r="I92" i="57" s="1"/>
  <c r="I93" i="57" s="1"/>
  <c r="I94" i="57" s="1"/>
  <c r="I95" i="57" s="1"/>
  <c r="I96" i="57" s="1"/>
  <c r="I97" i="57" s="1"/>
  <c r="I98" i="57" s="1"/>
  <c r="I70" i="57"/>
  <c r="I71" i="57" s="1"/>
  <c r="I72" i="57" s="1"/>
  <c r="I73" i="57" s="1"/>
  <c r="I74" i="57" s="1"/>
  <c r="I75" i="57" s="1"/>
  <c r="I76" i="57" s="1"/>
  <c r="I77" i="57" s="1"/>
  <c r="I78" i="57" s="1"/>
  <c r="I79" i="57" s="1"/>
  <c r="I80" i="57" s="1"/>
  <c r="I81" i="57" s="1"/>
  <c r="I82" i="57" s="1"/>
  <c r="I83" i="57" s="1"/>
  <c r="J140" i="57"/>
  <c r="J139" i="57"/>
  <c r="J138" i="57"/>
  <c r="J137" i="57"/>
  <c r="J136" i="57"/>
  <c r="J135" i="57"/>
  <c r="J134" i="57"/>
  <c r="J133" i="57"/>
  <c r="J132" i="57"/>
  <c r="J131" i="57"/>
  <c r="J130" i="57"/>
  <c r="J129" i="57"/>
  <c r="J128" i="57"/>
  <c r="J127" i="57"/>
  <c r="J126" i="57"/>
  <c r="J125" i="57"/>
  <c r="J124" i="57"/>
  <c r="J123" i="57"/>
  <c r="J122" i="57"/>
  <c r="J121" i="57"/>
  <c r="J120" i="57"/>
  <c r="J119" i="57"/>
  <c r="J118" i="57"/>
  <c r="J117" i="57"/>
  <c r="J116" i="57"/>
  <c r="J115" i="57"/>
  <c r="J114" i="57"/>
  <c r="J113" i="57"/>
  <c r="J112" i="57"/>
  <c r="J111" i="57"/>
  <c r="J110" i="57"/>
  <c r="J109" i="57"/>
  <c r="J108" i="57"/>
  <c r="J107" i="57"/>
  <c r="J106" i="57"/>
  <c r="J105" i="57"/>
  <c r="J104" i="57"/>
  <c r="J103" i="57"/>
  <c r="J102" i="57"/>
  <c r="J101" i="57"/>
  <c r="J100" i="57"/>
  <c r="J99" i="57"/>
  <c r="J98" i="57"/>
  <c r="J97" i="57"/>
  <c r="J96" i="57"/>
  <c r="J95" i="57"/>
  <c r="J94" i="57"/>
  <c r="J93" i="57"/>
  <c r="J92" i="57"/>
  <c r="J91" i="57"/>
  <c r="J90" i="57"/>
  <c r="J89" i="57"/>
  <c r="J88" i="57"/>
  <c r="J87" i="57"/>
  <c r="J86" i="57"/>
  <c r="J85" i="57"/>
  <c r="J84" i="57"/>
  <c r="J83" i="57"/>
  <c r="J82" i="57"/>
  <c r="J81" i="57"/>
  <c r="J80" i="57"/>
  <c r="J79" i="57"/>
  <c r="J78" i="57"/>
  <c r="J77" i="57"/>
  <c r="J76" i="57"/>
  <c r="J75" i="57"/>
  <c r="J74" i="57"/>
  <c r="J73" i="57"/>
  <c r="J72" i="57"/>
  <c r="J71" i="57"/>
  <c r="J70" i="57"/>
  <c r="J69" i="57"/>
  <c r="H24" i="57"/>
  <c r="H25" i="57" s="1"/>
  <c r="H26" i="57" s="1"/>
  <c r="H27" i="57" s="1"/>
  <c r="H28" i="57" s="1"/>
  <c r="H29" i="57" s="1"/>
  <c r="H30" i="57" s="1"/>
  <c r="H31" i="57" s="1"/>
  <c r="H32" i="57" s="1"/>
  <c r="H33" i="57" s="1"/>
  <c r="H34" i="57" s="1"/>
  <c r="H35" i="57" s="1"/>
  <c r="H36" i="57" s="1"/>
  <c r="H37" i="57" s="1"/>
  <c r="H38" i="57" s="1"/>
  <c r="H39" i="57" s="1"/>
  <c r="H40" i="57" s="1"/>
  <c r="H41" i="57" s="1"/>
  <c r="H42" i="57" s="1"/>
  <c r="H43" i="57" s="1"/>
  <c r="H44" i="57" s="1"/>
  <c r="H45" i="57" s="1"/>
  <c r="H46" i="57" s="1"/>
  <c r="H47" i="57" s="1"/>
  <c r="H48" i="57" s="1"/>
  <c r="H49" i="57" s="1"/>
  <c r="H50" i="57" s="1"/>
  <c r="H51" i="57" s="1"/>
  <c r="H52" i="57" s="1"/>
  <c r="H53" i="57" s="1"/>
  <c r="H54" i="57" s="1"/>
  <c r="H55" i="57" s="1"/>
  <c r="H56" i="57" s="1"/>
  <c r="H57" i="57" s="1"/>
  <c r="H58" i="57" s="1"/>
  <c r="H59" i="57" s="1"/>
  <c r="H60" i="57" s="1"/>
  <c r="H61" i="57" s="1"/>
  <c r="H13" i="57"/>
  <c r="H14" i="57" s="1"/>
  <c r="H15" i="57" s="1"/>
  <c r="H16" i="57" s="1"/>
  <c r="H17" i="57" s="1"/>
  <c r="H18" i="57" s="1"/>
  <c r="H19" i="57" s="1"/>
  <c r="H20" i="57" s="1"/>
  <c r="H21" i="57" s="1"/>
  <c r="H22" i="57" s="1"/>
  <c r="I61" i="57"/>
  <c r="I60" i="57"/>
  <c r="I59" i="57"/>
  <c r="I58" i="57"/>
  <c r="I57" i="57"/>
  <c r="I56" i="57"/>
  <c r="I55" i="57"/>
  <c r="I54" i="57"/>
  <c r="I53" i="57"/>
  <c r="I52" i="57"/>
  <c r="I51" i="57"/>
  <c r="I50" i="57"/>
  <c r="I49" i="57"/>
  <c r="I48" i="57"/>
  <c r="I47" i="57"/>
  <c r="I46" i="57"/>
  <c r="I45" i="57"/>
  <c r="I44" i="57"/>
  <c r="I43" i="57"/>
  <c r="I42" i="57"/>
  <c r="I41" i="57"/>
  <c r="I40" i="57"/>
  <c r="I39" i="57"/>
  <c r="I38" i="57"/>
  <c r="I37" i="57"/>
  <c r="I36" i="57"/>
  <c r="I35" i="57"/>
  <c r="I34" i="57"/>
  <c r="I33" i="57"/>
  <c r="I32" i="57"/>
  <c r="I31" i="57"/>
  <c r="I30" i="57"/>
  <c r="I29" i="57"/>
  <c r="I28" i="57"/>
  <c r="I27" i="57"/>
  <c r="I26" i="57"/>
  <c r="I25" i="57"/>
  <c r="I24" i="57"/>
  <c r="I23" i="57"/>
  <c r="I22" i="57"/>
  <c r="I21" i="57"/>
  <c r="I20" i="57"/>
  <c r="I19" i="57"/>
  <c r="I18" i="57"/>
  <c r="I17" i="57"/>
  <c r="I16" i="57"/>
  <c r="I15" i="57"/>
  <c r="I14" i="57"/>
  <c r="I13" i="57"/>
  <c r="H51" i="59"/>
  <c r="H52" i="59" s="1"/>
  <c r="H53" i="59" s="1"/>
  <c r="H54" i="59" s="1"/>
  <c r="H55" i="59" s="1"/>
  <c r="H56" i="59" s="1"/>
  <c r="H57" i="59" s="1"/>
  <c r="H58" i="59" s="1"/>
  <c r="H59" i="59" s="1"/>
  <c r="H60" i="59" s="1"/>
  <c r="H61" i="59" s="1"/>
  <c r="H62" i="59" s="1"/>
  <c r="H63" i="59" s="1"/>
  <c r="H64" i="59" s="1"/>
  <c r="H65" i="59" s="1"/>
  <c r="H66" i="59" s="1"/>
  <c r="H67" i="59" s="1"/>
  <c r="H68" i="59" s="1"/>
  <c r="H69" i="59" s="1"/>
  <c r="H70" i="59" s="1"/>
  <c r="H71" i="59" s="1"/>
  <c r="H72" i="59" s="1"/>
  <c r="H73" i="59" s="1"/>
  <c r="H74" i="59" s="1"/>
  <c r="H75" i="59" s="1"/>
  <c r="H76" i="59" s="1"/>
  <c r="H77" i="59" s="1"/>
  <c r="H78" i="59" s="1"/>
  <c r="H79" i="59" s="1"/>
  <c r="H80" i="59" s="1"/>
  <c r="H81" i="59" s="1"/>
  <c r="H82" i="59" s="1"/>
  <c r="H83" i="59" s="1"/>
  <c r="H84" i="59" s="1"/>
  <c r="H85" i="59" s="1"/>
  <c r="H86" i="59" s="1"/>
  <c r="H87" i="59" s="1"/>
  <c r="H88" i="59" s="1"/>
  <c r="H89" i="59" s="1"/>
  <c r="H90" i="59" s="1"/>
  <c r="H91" i="59" s="1"/>
  <c r="H92" i="59" s="1"/>
  <c r="H93" i="59" s="1"/>
  <c r="H94" i="59" s="1"/>
  <c r="H95" i="59" s="1"/>
  <c r="H96" i="59" s="1"/>
  <c r="H97" i="59" s="1"/>
  <c r="H98" i="59" s="1"/>
  <c r="H99" i="59" s="1"/>
  <c r="H100" i="59" s="1"/>
  <c r="H36" i="59"/>
  <c r="H37" i="59" s="1"/>
  <c r="H38" i="59" s="1"/>
  <c r="H39" i="59" s="1"/>
  <c r="H40" i="59" s="1"/>
  <c r="H41" i="59" s="1"/>
  <c r="H42" i="59" s="1"/>
  <c r="H43" i="59" s="1"/>
  <c r="H44" i="59" s="1"/>
  <c r="H45" i="59" s="1"/>
  <c r="H46" i="59" s="1"/>
  <c r="H47" i="59" s="1"/>
  <c r="H48" i="59" s="1"/>
  <c r="H49" i="59" s="1"/>
  <c r="H10" i="59"/>
  <c r="H11" i="59" s="1"/>
  <c r="H12" i="59" s="1"/>
  <c r="H13" i="59" s="1"/>
  <c r="H14" i="59" s="1"/>
  <c r="H15" i="59" s="1"/>
  <c r="H16" i="59" s="1"/>
  <c r="H17" i="59" s="1"/>
  <c r="H18" i="59" s="1"/>
  <c r="H19" i="59" s="1"/>
  <c r="H20" i="59" s="1"/>
  <c r="H21" i="59" s="1"/>
  <c r="H22" i="59" s="1"/>
  <c r="H23" i="59" s="1"/>
  <c r="H24" i="59" s="1"/>
  <c r="H25" i="59" s="1"/>
  <c r="H26" i="59" s="1"/>
  <c r="H27" i="59" s="1"/>
  <c r="H28" i="59" s="1"/>
  <c r="H29" i="59" s="1"/>
  <c r="H30" i="59" s="1"/>
  <c r="H31" i="59" s="1"/>
  <c r="H32" i="59" s="1"/>
  <c r="H33" i="59" s="1"/>
  <c r="H34" i="59" s="1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M63" i="7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M351" i="62"/>
  <c r="N351" i="62" s="1"/>
  <c r="L351" i="62"/>
  <c r="E351" i="62"/>
  <c r="F351" i="62" s="1"/>
  <c r="G351" i="62" s="1"/>
  <c r="H351" i="62" s="1"/>
  <c r="I351" i="62" s="1"/>
  <c r="J351" i="62" s="1"/>
  <c r="M317" i="62"/>
  <c r="M318" i="62" s="1"/>
  <c r="M319" i="62" s="1"/>
  <c r="M320" i="62" s="1"/>
  <c r="M321" i="62" s="1"/>
  <c r="M322" i="62" s="1"/>
  <c r="M323" i="62" s="1"/>
  <c r="M324" i="62" s="1"/>
  <c r="M325" i="62" s="1"/>
  <c r="M326" i="62" s="1"/>
  <c r="M327" i="62" s="1"/>
  <c r="M328" i="62" s="1"/>
  <c r="M329" i="62" s="1"/>
  <c r="M330" i="62" s="1"/>
  <c r="M331" i="62" s="1"/>
  <c r="M332" i="62" s="1"/>
  <c r="M333" i="62" s="1"/>
  <c r="M334" i="62" s="1"/>
  <c r="M335" i="62" s="1"/>
  <c r="M336" i="62" s="1"/>
  <c r="M337" i="62" s="1"/>
  <c r="M338" i="62" s="1"/>
  <c r="M339" i="62" s="1"/>
  <c r="M340" i="62" s="1"/>
  <c r="M341" i="62" s="1"/>
  <c r="M342" i="62" s="1"/>
  <c r="M343" i="62" s="1"/>
  <c r="M344" i="62" s="1"/>
  <c r="M346" i="62" s="1"/>
  <c r="M347" i="62" s="1"/>
  <c r="M348" i="62" s="1"/>
  <c r="M349" i="62" s="1"/>
  <c r="M350" i="62" s="1"/>
  <c r="N350" i="62"/>
  <c r="N349" i="62"/>
  <c r="N348" i="62"/>
  <c r="N347" i="62"/>
  <c r="N346" i="62"/>
  <c r="N345" i="62"/>
  <c r="N344" i="62"/>
  <c r="N343" i="62"/>
  <c r="N342" i="62"/>
  <c r="N341" i="62"/>
  <c r="N340" i="62"/>
  <c r="N339" i="62"/>
  <c r="I100" i="62"/>
  <c r="I101" i="62" s="1"/>
  <c r="I102" i="62" s="1"/>
  <c r="I103" i="62" s="1"/>
  <c r="I104" i="62" s="1"/>
  <c r="I105" i="62" s="1"/>
  <c r="I106" i="62" s="1"/>
  <c r="I107" i="62" s="1"/>
  <c r="I108" i="62" s="1"/>
  <c r="I109" i="62" s="1"/>
  <c r="I110" i="62" s="1"/>
  <c r="I111" i="62" s="1"/>
  <c r="I112" i="62" s="1"/>
  <c r="I113" i="62" s="1"/>
  <c r="I114" i="62" s="1"/>
  <c r="I115" i="62" s="1"/>
  <c r="I116" i="62" s="1"/>
  <c r="I117" i="62" s="1"/>
  <c r="I118" i="62" s="1"/>
  <c r="I119" i="62" s="1"/>
  <c r="I120" i="62" s="1"/>
  <c r="I121" i="62" s="1"/>
  <c r="I122" i="62" s="1"/>
  <c r="I123" i="62" s="1"/>
  <c r="I124" i="62" s="1"/>
  <c r="I125" i="62" s="1"/>
  <c r="I126" i="62" s="1"/>
  <c r="I127" i="62" s="1"/>
  <c r="I128" i="62" s="1"/>
  <c r="I129" i="62" s="1"/>
  <c r="I130" i="62" s="1"/>
  <c r="I131" i="62" s="1"/>
  <c r="I132" i="62" s="1"/>
  <c r="I133" i="62" s="1"/>
  <c r="I134" i="62" s="1"/>
  <c r="I135" i="62" s="1"/>
  <c r="I136" i="62" s="1"/>
  <c r="I137" i="62" s="1"/>
  <c r="I138" i="62" s="1"/>
  <c r="I53" i="62"/>
  <c r="I54" i="62" s="1"/>
  <c r="I55" i="62" s="1"/>
  <c r="I56" i="62" s="1"/>
  <c r="I57" i="62" s="1"/>
  <c r="I58" i="62" s="1"/>
  <c r="I59" i="62" s="1"/>
  <c r="I60" i="62" s="1"/>
  <c r="I61" i="62" s="1"/>
  <c r="I62" i="62" s="1"/>
  <c r="I63" i="62" s="1"/>
  <c r="I64" i="62" s="1"/>
  <c r="I65" i="62" s="1"/>
  <c r="I66" i="62" s="1"/>
  <c r="I67" i="62" s="1"/>
  <c r="I68" i="62" s="1"/>
  <c r="I69" i="62" s="1"/>
  <c r="I70" i="62" s="1"/>
  <c r="I71" i="62" s="1"/>
  <c r="I72" i="62" s="1"/>
  <c r="I73" i="62" s="1"/>
  <c r="I74" i="62" s="1"/>
  <c r="I75" i="62" s="1"/>
  <c r="I76" i="62" s="1"/>
  <c r="I77" i="62" s="1"/>
  <c r="I78" i="62" s="1"/>
  <c r="I79" i="62" s="1"/>
  <c r="I80" i="62" s="1"/>
  <c r="I81" i="62" s="1"/>
  <c r="I82" i="62" s="1"/>
  <c r="I83" i="62" s="1"/>
  <c r="I84" i="62" s="1"/>
  <c r="I85" i="62" s="1"/>
  <c r="I86" i="62" s="1"/>
  <c r="I87" i="62" s="1"/>
  <c r="I88" i="62" s="1"/>
  <c r="I89" i="62" s="1"/>
  <c r="I90" i="62" s="1"/>
  <c r="I91" i="62" s="1"/>
  <c r="I92" i="62" s="1"/>
  <c r="I93" i="62" s="1"/>
  <c r="I94" i="62" s="1"/>
  <c r="I95" i="62" s="1"/>
  <c r="I96" i="62" s="1"/>
  <c r="I97" i="62" s="1"/>
  <c r="I98" i="62" s="1"/>
  <c r="I49" i="62"/>
  <c r="I50" i="62" s="1"/>
  <c r="I51" i="62" s="1"/>
  <c r="I45" i="62"/>
  <c r="I46" i="62" s="1"/>
  <c r="I47" i="62" s="1"/>
  <c r="I15" i="62"/>
  <c r="I16" i="62" s="1"/>
  <c r="I17" i="62" s="1"/>
  <c r="I18" i="62" s="1"/>
  <c r="I19" i="62" s="1"/>
  <c r="I20" i="62" s="1"/>
  <c r="I21" i="62" s="1"/>
  <c r="I22" i="62" s="1"/>
  <c r="I23" i="62" s="1"/>
  <c r="I24" i="62" s="1"/>
  <c r="I25" i="62" s="1"/>
  <c r="I26" i="62" s="1"/>
  <c r="I27" i="62" s="1"/>
  <c r="I28" i="62" s="1"/>
  <c r="I29" i="62" s="1"/>
  <c r="I30" i="62" s="1"/>
  <c r="I31" i="62" s="1"/>
  <c r="I32" i="62" s="1"/>
  <c r="I33" i="62" s="1"/>
  <c r="I34" i="62" s="1"/>
  <c r="I35" i="62" s="1"/>
  <c r="I36" i="62" s="1"/>
  <c r="I37" i="62" s="1"/>
  <c r="I38" i="62" s="1"/>
  <c r="I39" i="62" s="1"/>
  <c r="I40" i="62" s="1"/>
  <c r="I41" i="62" s="1"/>
  <c r="I42" i="62" s="1"/>
  <c r="I43" i="62" s="1"/>
  <c r="J138" i="62"/>
  <c r="J137" i="62"/>
  <c r="J136" i="62"/>
  <c r="J135" i="62"/>
  <c r="J134" i="62"/>
  <c r="J133" i="62"/>
  <c r="J132" i="62"/>
  <c r="J131" i="62"/>
  <c r="J130" i="62"/>
  <c r="J205" i="48"/>
  <c r="J206" i="48" s="1"/>
  <c r="J207" i="48" s="1"/>
  <c r="J208" i="48" s="1"/>
  <c r="J209" i="48" s="1"/>
  <c r="J210" i="48" s="1"/>
  <c r="J211" i="48" s="1"/>
  <c r="J212" i="48" s="1"/>
  <c r="J213" i="48" s="1"/>
  <c r="J214" i="48" s="1"/>
  <c r="J215" i="48" s="1"/>
  <c r="J216" i="48" s="1"/>
  <c r="J217" i="48" s="1"/>
  <c r="J218" i="48" s="1"/>
  <c r="J219" i="48" s="1"/>
  <c r="J220" i="48" s="1"/>
  <c r="J221" i="48" s="1"/>
  <c r="J222" i="48" s="1"/>
  <c r="J223" i="48" s="1"/>
  <c r="J224" i="48" s="1"/>
  <c r="J225" i="48" s="1"/>
  <c r="J226" i="48" s="1"/>
  <c r="J227" i="48" s="1"/>
  <c r="J228" i="48" s="1"/>
  <c r="J229" i="48" s="1"/>
  <c r="J230" i="48" s="1"/>
  <c r="J231" i="48" s="1"/>
  <c r="J232" i="48" s="1"/>
  <c r="J233" i="48" s="1"/>
  <c r="J234" i="48" s="1"/>
  <c r="J235" i="48" s="1"/>
  <c r="J236" i="48" s="1"/>
  <c r="J237" i="48" s="1"/>
  <c r="J238" i="48" s="1"/>
  <c r="J239" i="48" s="1"/>
  <c r="J240" i="48" s="1"/>
  <c r="J241" i="48" s="1"/>
  <c r="J242" i="48" s="1"/>
  <c r="J243" i="48" s="1"/>
  <c r="J244" i="48" s="1"/>
  <c r="J245" i="48" s="1"/>
  <c r="J246" i="48" s="1"/>
  <c r="J163" i="48"/>
  <c r="J164" i="48" s="1"/>
  <c r="J165" i="48" s="1"/>
  <c r="J166" i="48" s="1"/>
  <c r="J167" i="48" s="1"/>
  <c r="J168" i="48" s="1"/>
  <c r="J169" i="48" s="1"/>
  <c r="J170" i="48" s="1"/>
  <c r="J171" i="48" s="1"/>
  <c r="J172" i="48" s="1"/>
  <c r="J173" i="48" s="1"/>
  <c r="J174" i="48" s="1"/>
  <c r="J175" i="48" s="1"/>
  <c r="J176" i="48" s="1"/>
  <c r="J177" i="48" s="1"/>
  <c r="J178" i="48" s="1"/>
  <c r="J179" i="48" s="1"/>
  <c r="J180" i="48" s="1"/>
  <c r="J181" i="48" s="1"/>
  <c r="J182" i="48" s="1"/>
  <c r="J183" i="48" s="1"/>
  <c r="J184" i="48" s="1"/>
  <c r="J185" i="48" s="1"/>
  <c r="J186" i="48" s="1"/>
  <c r="J187" i="48" s="1"/>
  <c r="J188" i="48" s="1"/>
  <c r="J189" i="48" s="1"/>
  <c r="J190" i="48" s="1"/>
  <c r="J191" i="48" s="1"/>
  <c r="J192" i="48" s="1"/>
  <c r="J193" i="48" s="1"/>
  <c r="J194" i="48" s="1"/>
  <c r="J195" i="48" s="1"/>
  <c r="J196" i="48" s="1"/>
  <c r="J197" i="48" s="1"/>
  <c r="J198" i="48" s="1"/>
  <c r="J199" i="48" s="1"/>
  <c r="J200" i="48" s="1"/>
  <c r="J201" i="48" s="1"/>
  <c r="J202" i="48" s="1"/>
  <c r="J203" i="48" s="1"/>
  <c r="J161" i="48"/>
  <c r="K246" i="48"/>
  <c r="K245" i="48"/>
  <c r="K244" i="48"/>
  <c r="K243" i="48"/>
  <c r="K242" i="48"/>
  <c r="K241" i="48"/>
  <c r="K240" i="48"/>
  <c r="K239" i="48"/>
  <c r="K238" i="48"/>
  <c r="K237" i="48"/>
  <c r="K236" i="48"/>
  <c r="K235" i="48"/>
  <c r="I61" i="48"/>
  <c r="I62" i="48" s="1"/>
  <c r="I63" i="48" s="1"/>
  <c r="I64" i="48" s="1"/>
  <c r="I65" i="48" s="1"/>
  <c r="I66" i="48" s="1"/>
  <c r="I67" i="48" s="1"/>
  <c r="I68" i="48" s="1"/>
  <c r="I69" i="48" s="1"/>
  <c r="I70" i="48" s="1"/>
  <c r="I71" i="48" s="1"/>
  <c r="I72" i="48" s="1"/>
  <c r="I73" i="48" s="1"/>
  <c r="I74" i="48" s="1"/>
  <c r="I75" i="48" s="1"/>
  <c r="I76" i="48" s="1"/>
  <c r="I77" i="48" s="1"/>
  <c r="I78" i="48" s="1"/>
  <c r="I79" i="48" s="1"/>
  <c r="I80" i="48" s="1"/>
  <c r="I81" i="48" s="1"/>
  <c r="I82" i="48" s="1"/>
  <c r="I83" i="48" s="1"/>
  <c r="I84" i="48" s="1"/>
  <c r="I85" i="48" s="1"/>
  <c r="I86" i="48" s="1"/>
  <c r="I87" i="48" s="1"/>
  <c r="I88" i="48" s="1"/>
  <c r="I89" i="48" s="1"/>
  <c r="I90" i="48" s="1"/>
  <c r="I91" i="48" s="1"/>
  <c r="I92" i="48" s="1"/>
  <c r="I93" i="48" s="1"/>
  <c r="I94" i="48" s="1"/>
  <c r="I95" i="48" s="1"/>
  <c r="I96" i="48" s="1"/>
  <c r="I97" i="48" s="1"/>
  <c r="I98" i="48" s="1"/>
  <c r="I99" i="48" s="1"/>
  <c r="I100" i="48" s="1"/>
  <c r="I101" i="48" s="1"/>
  <c r="I102" i="48" s="1"/>
  <c r="I103" i="48" s="1"/>
  <c r="I14" i="48"/>
  <c r="I15" i="48" s="1"/>
  <c r="I16" i="48" s="1"/>
  <c r="I17" i="48" s="1"/>
  <c r="I18" i="48" s="1"/>
  <c r="I19" i="48" s="1"/>
  <c r="I20" i="48" s="1"/>
  <c r="I21" i="48" s="1"/>
  <c r="I22" i="48" s="1"/>
  <c r="I23" i="48" s="1"/>
  <c r="I24" i="48" s="1"/>
  <c r="I25" i="48" s="1"/>
  <c r="I26" i="48" s="1"/>
  <c r="I27" i="48" s="1"/>
  <c r="I28" i="48" s="1"/>
  <c r="I29" i="48" s="1"/>
  <c r="I30" i="48" s="1"/>
  <c r="I31" i="48" s="1"/>
  <c r="I32" i="48" s="1"/>
  <c r="I33" i="48" s="1"/>
  <c r="I34" i="48" s="1"/>
  <c r="I35" i="48" s="1"/>
  <c r="I36" i="48" s="1"/>
  <c r="I37" i="48" s="1"/>
  <c r="I38" i="48" s="1"/>
  <c r="I39" i="48" s="1"/>
  <c r="I40" i="48" s="1"/>
  <c r="I41" i="48" s="1"/>
  <c r="I42" i="48" s="1"/>
  <c r="I43" i="48" s="1"/>
  <c r="I44" i="48" s="1"/>
  <c r="I45" i="48" s="1"/>
  <c r="I46" i="48" s="1"/>
  <c r="I47" i="48" s="1"/>
  <c r="I48" i="48" s="1"/>
  <c r="I49" i="48" s="1"/>
  <c r="I50" i="48" s="1"/>
  <c r="I51" i="48" s="1"/>
  <c r="I52" i="48" s="1"/>
  <c r="I53" i="48" s="1"/>
  <c r="I54" i="48" s="1"/>
  <c r="I55" i="48" s="1"/>
  <c r="I56" i="48" s="1"/>
  <c r="I57" i="48" s="1"/>
  <c r="I58" i="48" s="1"/>
  <c r="I59" i="48" s="1"/>
  <c r="I10" i="48"/>
  <c r="I11" i="48" s="1"/>
  <c r="I12" i="48" s="1"/>
  <c r="J103" i="48"/>
  <c r="J102" i="48"/>
  <c r="J101" i="48"/>
  <c r="J100" i="48"/>
  <c r="J99" i="48"/>
  <c r="J98" i="48"/>
  <c r="J97" i="48"/>
  <c r="J96" i="48"/>
  <c r="J95" i="48"/>
  <c r="J94" i="48"/>
  <c r="J93" i="48"/>
  <c r="H316" i="47"/>
  <c r="H317" i="47" s="1"/>
  <c r="H318" i="47" s="1"/>
  <c r="H319" i="47" s="1"/>
  <c r="H320" i="47" s="1"/>
  <c r="H321" i="47" s="1"/>
  <c r="H322" i="47" s="1"/>
  <c r="H323" i="47" s="1"/>
  <c r="H324" i="47" s="1"/>
  <c r="H325" i="47" s="1"/>
  <c r="H326" i="47" s="1"/>
  <c r="H327" i="47" s="1"/>
  <c r="H290" i="47"/>
  <c r="H291" i="47" s="1"/>
  <c r="H292" i="47" s="1"/>
  <c r="H293" i="47" s="1"/>
  <c r="H294" i="47" s="1"/>
  <c r="H295" i="47" s="1"/>
  <c r="H296" i="47" s="1"/>
  <c r="H297" i="47" s="1"/>
  <c r="H298" i="47" s="1"/>
  <c r="H299" i="47" s="1"/>
  <c r="H300" i="47" s="1"/>
  <c r="H301" i="47" s="1"/>
  <c r="H302" i="47" s="1"/>
  <c r="H303" i="47" s="1"/>
  <c r="H304" i="47" s="1"/>
  <c r="H305" i="47" s="1"/>
  <c r="H306" i="47" s="1"/>
  <c r="H307" i="47" s="1"/>
  <c r="H308" i="47" s="1"/>
  <c r="H309" i="47" s="1"/>
  <c r="H310" i="47" s="1"/>
  <c r="H311" i="47" s="1"/>
  <c r="H312" i="47" s="1"/>
  <c r="H313" i="47" s="1"/>
  <c r="H314" i="47" s="1"/>
  <c r="H277" i="47"/>
  <c r="H278" i="47" s="1"/>
  <c r="H279" i="47" s="1"/>
  <c r="H280" i="47" s="1"/>
  <c r="H281" i="47" s="1"/>
  <c r="H282" i="47" s="1"/>
  <c r="H283" i="47" s="1"/>
  <c r="H284" i="47" s="1"/>
  <c r="H285" i="47" s="1"/>
  <c r="H286" i="47" s="1"/>
  <c r="H287" i="47" s="1"/>
  <c r="H288" i="47" s="1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H257" i="47"/>
  <c r="H258" i="47" s="1"/>
  <c r="H259" i="47" s="1"/>
  <c r="H260" i="47" s="1"/>
  <c r="H261" i="47" s="1"/>
  <c r="H262" i="47" s="1"/>
  <c r="H263" i="47" s="1"/>
  <c r="H264" i="47" s="1"/>
  <c r="H265" i="47" s="1"/>
  <c r="H266" i="47" s="1"/>
  <c r="H267" i="47" s="1"/>
  <c r="H268" i="47" s="1"/>
  <c r="H232" i="47"/>
  <c r="H233" i="47" s="1"/>
  <c r="H234" i="47" s="1"/>
  <c r="H235" i="47" s="1"/>
  <c r="H236" i="47" s="1"/>
  <c r="H237" i="47" s="1"/>
  <c r="H238" i="47" s="1"/>
  <c r="H239" i="47" s="1"/>
  <c r="H240" i="47" s="1"/>
  <c r="H241" i="47" s="1"/>
  <c r="H242" i="47" s="1"/>
  <c r="H243" i="47" s="1"/>
  <c r="H244" i="47" s="1"/>
  <c r="H245" i="47" s="1"/>
  <c r="H246" i="47" s="1"/>
  <c r="H247" i="47" s="1"/>
  <c r="H248" i="47" s="1"/>
  <c r="H249" i="47" s="1"/>
  <c r="H250" i="47" s="1"/>
  <c r="H251" i="47" s="1"/>
  <c r="H252" i="47" s="1"/>
  <c r="H253" i="47" s="1"/>
  <c r="H254" i="47" s="1"/>
  <c r="H255" i="47" s="1"/>
  <c r="H181" i="47"/>
  <c r="H182" i="47" s="1"/>
  <c r="H183" i="47" s="1"/>
  <c r="H184" i="47" s="1"/>
  <c r="H185" i="47" s="1"/>
  <c r="H186" i="47" s="1"/>
  <c r="H187" i="47" s="1"/>
  <c r="H188" i="47" s="1"/>
  <c r="H189" i="47" s="1"/>
  <c r="H190" i="47" s="1"/>
  <c r="H191" i="47" s="1"/>
  <c r="H192" i="47" s="1"/>
  <c r="H193" i="47" s="1"/>
  <c r="H194" i="47" s="1"/>
  <c r="H195" i="47" s="1"/>
  <c r="H196" i="47" s="1"/>
  <c r="H197" i="47" s="1"/>
  <c r="H198" i="47" s="1"/>
  <c r="H199" i="47" s="1"/>
  <c r="H200" i="47" s="1"/>
  <c r="H201" i="47" s="1"/>
  <c r="H202" i="47" s="1"/>
  <c r="H203" i="47" s="1"/>
  <c r="H204" i="47" s="1"/>
  <c r="H205" i="47" s="1"/>
  <c r="H206" i="47" s="1"/>
  <c r="H207" i="47" s="1"/>
  <c r="H208" i="47" s="1"/>
  <c r="H209" i="47" s="1"/>
  <c r="H210" i="47" s="1"/>
  <c r="H211" i="47" s="1"/>
  <c r="H212" i="47" s="1"/>
  <c r="H213" i="47" s="1"/>
  <c r="H214" i="47" s="1"/>
  <c r="H215" i="47" s="1"/>
  <c r="H216" i="47" s="1"/>
  <c r="H217" i="47" s="1"/>
  <c r="H218" i="47" s="1"/>
  <c r="H219" i="47" s="1"/>
  <c r="H220" i="47" s="1"/>
  <c r="H221" i="47" s="1"/>
  <c r="H222" i="47" s="1"/>
  <c r="H223" i="47" s="1"/>
  <c r="H224" i="47" s="1"/>
  <c r="H225" i="47" s="1"/>
  <c r="H226" i="47" s="1"/>
  <c r="H227" i="47" s="1"/>
  <c r="H228" i="47" s="1"/>
  <c r="H229" i="47" s="1"/>
  <c r="H230" i="47" s="1"/>
  <c r="H179" i="47"/>
  <c r="I268" i="47"/>
  <c r="I267" i="47"/>
  <c r="I266" i="47"/>
  <c r="I265" i="47"/>
  <c r="I264" i="47"/>
  <c r="I263" i="47"/>
  <c r="I262" i="47"/>
  <c r="I261" i="47"/>
  <c r="I260" i="47"/>
  <c r="I259" i="47"/>
  <c r="K185" i="43"/>
  <c r="K186" i="43" s="1"/>
  <c r="K187" i="43" s="1"/>
  <c r="K188" i="43" s="1"/>
  <c r="K189" i="43" s="1"/>
  <c r="K190" i="43" s="1"/>
  <c r="K191" i="43" s="1"/>
  <c r="K192" i="43" s="1"/>
  <c r="K193" i="43" s="1"/>
  <c r="K194" i="43" s="1"/>
  <c r="K195" i="43" s="1"/>
  <c r="K196" i="43" s="1"/>
  <c r="K197" i="43" s="1"/>
  <c r="K198" i="43" s="1"/>
  <c r="K199" i="43" s="1"/>
  <c r="K200" i="43" s="1"/>
  <c r="K201" i="43" s="1"/>
  <c r="K202" i="43" s="1"/>
  <c r="K203" i="43" s="1"/>
  <c r="K204" i="43" s="1"/>
  <c r="K205" i="43" s="1"/>
  <c r="K206" i="43" s="1"/>
  <c r="K207" i="43" s="1"/>
  <c r="K208" i="43" s="1"/>
  <c r="K209" i="43" s="1"/>
  <c r="K210" i="43" s="1"/>
  <c r="K211" i="43" s="1"/>
  <c r="K212" i="43" s="1"/>
  <c r="K213" i="43" s="1"/>
  <c r="K214" i="43" s="1"/>
  <c r="K215" i="43" s="1"/>
  <c r="K216" i="43" s="1"/>
  <c r="K217" i="43" s="1"/>
  <c r="K218" i="43" s="1"/>
  <c r="K219" i="43" s="1"/>
  <c r="K220" i="43" s="1"/>
  <c r="K221" i="43" s="1"/>
  <c r="K222" i="43" s="1"/>
  <c r="K223" i="43" s="1"/>
  <c r="K224" i="43" s="1"/>
  <c r="K225" i="43" s="1"/>
  <c r="K226" i="43" s="1"/>
  <c r="K156" i="43"/>
  <c r="K157" i="43" s="1"/>
  <c r="K158" i="43" s="1"/>
  <c r="K159" i="43" s="1"/>
  <c r="K160" i="43" s="1"/>
  <c r="K161" i="43" s="1"/>
  <c r="K162" i="43" s="1"/>
  <c r="K163" i="43" s="1"/>
  <c r="K164" i="43" s="1"/>
  <c r="K165" i="43" s="1"/>
  <c r="K166" i="43" s="1"/>
  <c r="K167" i="43" s="1"/>
  <c r="K168" i="43" s="1"/>
  <c r="K169" i="43" s="1"/>
  <c r="K170" i="43" s="1"/>
  <c r="K171" i="43" s="1"/>
  <c r="K172" i="43" s="1"/>
  <c r="K173" i="43" s="1"/>
  <c r="K174" i="43" s="1"/>
  <c r="K175" i="43" s="1"/>
  <c r="K176" i="43" s="1"/>
  <c r="K177" i="43" s="1"/>
  <c r="K178" i="43" s="1"/>
  <c r="K179" i="43" s="1"/>
  <c r="K180" i="43" s="1"/>
  <c r="K181" i="43" s="1"/>
  <c r="K182" i="43" s="1"/>
  <c r="K183" i="43" s="1"/>
  <c r="K147" i="43"/>
  <c r="K148" i="43" s="1"/>
  <c r="K149" i="43" s="1"/>
  <c r="K150" i="43" s="1"/>
  <c r="K151" i="43" s="1"/>
  <c r="K152" i="43" s="1"/>
  <c r="K153" i="43" s="1"/>
  <c r="K154" i="43" s="1"/>
  <c r="K143" i="43"/>
  <c r="K144" i="43" s="1"/>
  <c r="K145" i="43" s="1"/>
  <c r="K140" i="43"/>
  <c r="K141" i="43" s="1"/>
  <c r="M187" i="60"/>
  <c r="M188" i="60" s="1"/>
  <c r="M189" i="60" s="1"/>
  <c r="M190" i="60" s="1"/>
  <c r="M191" i="60" s="1"/>
  <c r="M192" i="60" s="1"/>
  <c r="M193" i="60" s="1"/>
  <c r="M194" i="60" s="1"/>
  <c r="M195" i="60" s="1"/>
  <c r="M196" i="60" s="1"/>
  <c r="M186" i="60"/>
  <c r="N239" i="44"/>
  <c r="N238" i="44"/>
  <c r="N237" i="44"/>
  <c r="N236" i="44"/>
  <c r="N235" i="44"/>
  <c r="N230" i="44"/>
  <c r="N229" i="44"/>
  <c r="N228" i="44"/>
  <c r="N227" i="44"/>
  <c r="N226" i="44"/>
  <c r="N225" i="44"/>
  <c r="N224" i="44"/>
  <c r="E99" i="7"/>
  <c r="F99" i="7" s="1"/>
  <c r="G99" i="7" s="1"/>
  <c r="H99" i="7" s="1"/>
  <c r="I99" i="7" s="1"/>
  <c r="J99" i="7" s="1"/>
  <c r="O152" i="5"/>
  <c r="O156" i="5"/>
  <c r="O155" i="5"/>
  <c r="O154" i="5"/>
  <c r="O153" i="5"/>
  <c r="J144" i="5"/>
  <c r="J143" i="5"/>
  <c r="J142" i="5"/>
  <c r="J141" i="5"/>
  <c r="J140" i="5"/>
  <c r="J139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8" i="5"/>
  <c r="J17" i="5"/>
  <c r="J16" i="5"/>
  <c r="J15" i="5"/>
  <c r="J14" i="5"/>
  <c r="J13" i="5"/>
  <c r="J12" i="5"/>
  <c r="J11" i="5"/>
  <c r="J10" i="5"/>
  <c r="N153" i="5"/>
  <c r="N154" i="5" s="1"/>
  <c r="N155" i="5" s="1"/>
  <c r="N156" i="5" s="1"/>
  <c r="F139" i="5"/>
  <c r="I140" i="5"/>
  <c r="I141" i="5" s="1"/>
  <c r="I142" i="5" s="1"/>
  <c r="I143" i="5" s="1"/>
  <c r="I144" i="5" s="1"/>
  <c r="I100" i="5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53" i="5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49" i="5"/>
  <c r="I50" i="5" s="1"/>
  <c r="I51" i="5" s="1"/>
  <c r="I45" i="5"/>
  <c r="I46" i="5" s="1"/>
  <c r="I47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N196" i="60"/>
  <c r="M157" i="60"/>
  <c r="M158" i="60" s="1"/>
  <c r="M159" i="60" s="1"/>
  <c r="M160" i="60" s="1"/>
  <c r="M161" i="60" s="1"/>
  <c r="M162" i="60" s="1"/>
  <c r="M163" i="60" s="1"/>
  <c r="M164" i="60" s="1"/>
  <c r="M165" i="60" s="1"/>
  <c r="M166" i="60" s="1"/>
  <c r="M167" i="60" s="1"/>
  <c r="M168" i="60" s="1"/>
  <c r="M169" i="60" s="1"/>
  <c r="M170" i="60" s="1"/>
  <c r="M171" i="60" s="1"/>
  <c r="M172" i="60" s="1"/>
  <c r="M173" i="60" s="1"/>
  <c r="M174" i="60" s="1"/>
  <c r="M175" i="60" s="1"/>
  <c r="M176" i="60" s="1"/>
  <c r="M177" i="60" s="1"/>
  <c r="M178" i="60" s="1"/>
  <c r="M179" i="60" s="1"/>
  <c r="M180" i="60" s="1"/>
  <c r="M181" i="60" s="1"/>
  <c r="M182" i="60" s="1"/>
  <c r="M183" i="60" s="1"/>
  <c r="M184" i="60" s="1"/>
  <c r="M154" i="60"/>
  <c r="M155" i="60" s="1"/>
  <c r="M150" i="60"/>
  <c r="M151" i="60" s="1"/>
  <c r="M152" i="60" s="1"/>
  <c r="M145" i="60"/>
  <c r="M146" i="60" s="1"/>
  <c r="M147" i="60" s="1"/>
  <c r="M148" i="60" s="1"/>
  <c r="M144" i="60"/>
  <c r="M143" i="60"/>
  <c r="M142" i="60"/>
  <c r="M141" i="60"/>
  <c r="M140" i="60"/>
  <c r="M139" i="60"/>
  <c r="M138" i="60"/>
  <c r="M137" i="60"/>
  <c r="M136" i="60"/>
  <c r="M135" i="60"/>
  <c r="M134" i="60"/>
  <c r="M133" i="60"/>
  <c r="M132" i="60"/>
  <c r="M131" i="60"/>
  <c r="M130" i="60"/>
  <c r="M129" i="60"/>
  <c r="M128" i="60"/>
  <c r="M126" i="60"/>
  <c r="M125" i="60"/>
  <c r="M124" i="60"/>
  <c r="M123" i="60"/>
  <c r="M122" i="60"/>
  <c r="M121" i="60"/>
  <c r="M120" i="60"/>
  <c r="M119" i="60"/>
  <c r="M118" i="60"/>
  <c r="I103" i="45"/>
  <c r="E102" i="45"/>
  <c r="E103" i="45"/>
  <c r="E104" i="45"/>
  <c r="E105" i="45"/>
  <c r="E106" i="45"/>
  <c r="E239" i="44"/>
  <c r="F239" i="44" s="1"/>
  <c r="G239" i="44" s="1"/>
  <c r="H239" i="44" s="1"/>
  <c r="I239" i="44" s="1"/>
  <c r="J239" i="44" s="1"/>
  <c r="E238" i="44"/>
  <c r="F238" i="44" s="1"/>
  <c r="G238" i="44" s="1"/>
  <c r="H238" i="44" s="1"/>
  <c r="I238" i="44" s="1"/>
  <c r="J238" i="44" s="1"/>
  <c r="E237" i="44"/>
  <c r="F237" i="44" s="1"/>
  <c r="G237" i="44" s="1"/>
  <c r="H237" i="44" s="1"/>
  <c r="I237" i="44" s="1"/>
  <c r="J237" i="44" s="1"/>
  <c r="E236" i="44"/>
  <c r="F236" i="44" s="1"/>
  <c r="G236" i="44" s="1"/>
  <c r="H236" i="44" s="1"/>
  <c r="I236" i="44" s="1"/>
  <c r="J236" i="44" s="1"/>
  <c r="E235" i="44"/>
  <c r="F235" i="44" s="1"/>
  <c r="G235" i="44" s="1"/>
  <c r="M236" i="44"/>
  <c r="M237" i="44" s="1"/>
  <c r="M238" i="44" s="1"/>
  <c r="M239" i="44" s="1"/>
  <c r="H235" i="44"/>
  <c r="I235" i="44" s="1"/>
  <c r="J235" i="44" s="1"/>
  <c r="E156" i="5"/>
  <c r="E155" i="5"/>
  <c r="F156" i="5"/>
  <c r="G156" i="5" s="1"/>
  <c r="H156" i="5" s="1"/>
  <c r="I156" i="5" s="1"/>
  <c r="J156" i="5" s="1"/>
  <c r="K156" i="5" s="1"/>
  <c r="F155" i="5"/>
  <c r="G155" i="5" s="1"/>
  <c r="H155" i="5" s="1"/>
  <c r="I155" i="5" s="1"/>
  <c r="J155" i="5" s="1"/>
  <c r="K155" i="5" s="1"/>
  <c r="E154" i="5"/>
  <c r="F154" i="5" s="1"/>
  <c r="G154" i="5" s="1"/>
  <c r="H154" i="5" s="1"/>
  <c r="I154" i="5" s="1"/>
  <c r="J154" i="5" s="1"/>
  <c r="K154" i="5" s="1"/>
  <c r="E153" i="5"/>
  <c r="F153" i="5" s="1"/>
  <c r="G153" i="5" s="1"/>
  <c r="H153" i="5" s="1"/>
  <c r="I153" i="5" s="1"/>
  <c r="J153" i="5" s="1"/>
  <c r="K153" i="5" s="1"/>
  <c r="K152" i="5"/>
  <c r="J152" i="5"/>
  <c r="H152" i="5"/>
  <c r="F144" i="5"/>
  <c r="E144" i="5"/>
  <c r="F143" i="5"/>
  <c r="E143" i="5"/>
  <c r="F142" i="5"/>
  <c r="E142" i="5"/>
  <c r="F141" i="5"/>
  <c r="E141" i="5"/>
  <c r="F140" i="5"/>
  <c r="E140" i="5"/>
  <c r="E139" i="5"/>
  <c r="G152" i="5"/>
  <c r="F152" i="5"/>
  <c r="E152" i="5"/>
  <c r="M153" i="5"/>
  <c r="M154" i="5" s="1"/>
  <c r="M155" i="5" s="1"/>
  <c r="M156" i="5" s="1"/>
  <c r="I152" i="5"/>
  <c r="H140" i="5"/>
  <c r="E350" i="62"/>
  <c r="F350" i="62" s="1"/>
  <c r="G350" i="62" s="1"/>
  <c r="H350" i="62" s="1"/>
  <c r="I350" i="62" s="1"/>
  <c r="J350" i="62" s="1"/>
  <c r="E349" i="62"/>
  <c r="F349" i="62" s="1"/>
  <c r="G349" i="62" s="1"/>
  <c r="H349" i="62" s="1"/>
  <c r="I349" i="62" s="1"/>
  <c r="J349" i="62" s="1"/>
  <c r="E348" i="62"/>
  <c r="F348" i="62" s="1"/>
  <c r="G348" i="62" s="1"/>
  <c r="H348" i="62" s="1"/>
  <c r="I348" i="62" s="1"/>
  <c r="J348" i="62" s="1"/>
  <c r="E347" i="62"/>
  <c r="F347" i="62" s="1"/>
  <c r="G347" i="62" s="1"/>
  <c r="H347" i="62" s="1"/>
  <c r="I347" i="62" s="1"/>
  <c r="J347" i="62" s="1"/>
  <c r="E346" i="62"/>
  <c r="F346" i="62" s="1"/>
  <c r="G346" i="62" s="1"/>
  <c r="H346" i="62" s="1"/>
  <c r="I346" i="62" s="1"/>
  <c r="J346" i="62" s="1"/>
  <c r="E345" i="62"/>
  <c r="F345" i="62" s="1"/>
  <c r="G345" i="62" s="1"/>
  <c r="H345" i="62" s="1"/>
  <c r="I345" i="62" s="1"/>
  <c r="J345" i="62" s="1"/>
  <c r="E344" i="62"/>
  <c r="F344" i="62" s="1"/>
  <c r="G344" i="62" s="1"/>
  <c r="H344" i="62" s="1"/>
  <c r="I344" i="62" s="1"/>
  <c r="J344" i="62" s="1"/>
  <c r="E343" i="62"/>
  <c r="F343" i="62" s="1"/>
  <c r="G343" i="62" s="1"/>
  <c r="H343" i="62" s="1"/>
  <c r="I343" i="62" s="1"/>
  <c r="J343" i="62" s="1"/>
  <c r="E342" i="62"/>
  <c r="F342" i="62" s="1"/>
  <c r="G342" i="62" s="1"/>
  <c r="H342" i="62" s="1"/>
  <c r="I342" i="62" s="1"/>
  <c r="J342" i="62" s="1"/>
  <c r="E341" i="62"/>
  <c r="F341" i="62" s="1"/>
  <c r="G341" i="62" s="1"/>
  <c r="H341" i="62" s="1"/>
  <c r="I341" i="62" s="1"/>
  <c r="J341" i="62" s="1"/>
  <c r="E340" i="62"/>
  <c r="F340" i="62" s="1"/>
  <c r="G340" i="62" s="1"/>
  <c r="H340" i="62" s="1"/>
  <c r="I340" i="62" s="1"/>
  <c r="J340" i="62" s="1"/>
  <c r="F339" i="62"/>
  <c r="G339" i="62" s="1"/>
  <c r="H339" i="62" s="1"/>
  <c r="I339" i="62" s="1"/>
  <c r="J339" i="62" s="1"/>
  <c r="E338" i="62"/>
  <c r="F338" i="62" s="1"/>
  <c r="G338" i="62" s="1"/>
  <c r="H338" i="62" s="1"/>
  <c r="I338" i="62" s="1"/>
  <c r="J338" i="62" s="1"/>
  <c r="E336" i="62"/>
  <c r="F336" i="62" s="1"/>
  <c r="G336" i="62" s="1"/>
  <c r="H336" i="62" s="1"/>
  <c r="I336" i="62" s="1"/>
  <c r="J336" i="62" s="1"/>
  <c r="H335" i="62"/>
  <c r="I335" i="62" s="1"/>
  <c r="J335" i="62" s="1"/>
  <c r="E334" i="62"/>
  <c r="F334" i="62" s="1"/>
  <c r="G334" i="62" s="1"/>
  <c r="H334" i="62" s="1"/>
  <c r="I334" i="62" s="1"/>
  <c r="J334" i="62" s="1"/>
  <c r="E333" i="62"/>
  <c r="F333" i="62" s="1"/>
  <c r="G333" i="62" s="1"/>
  <c r="H333" i="62" s="1"/>
  <c r="I333" i="62" s="1"/>
  <c r="J333" i="62" s="1"/>
  <c r="E332" i="62"/>
  <c r="F332" i="62" s="1"/>
  <c r="G332" i="62" s="1"/>
  <c r="H332" i="62" s="1"/>
  <c r="I332" i="62" s="1"/>
  <c r="J332" i="62" s="1"/>
  <c r="E331" i="62"/>
  <c r="F331" i="62" s="1"/>
  <c r="G331" i="62" s="1"/>
  <c r="H331" i="62" s="1"/>
  <c r="I331" i="62" s="1"/>
  <c r="J331" i="62" s="1"/>
  <c r="E330" i="62"/>
  <c r="F330" i="62" s="1"/>
  <c r="G330" i="62" s="1"/>
  <c r="H330" i="62" s="1"/>
  <c r="I330" i="62" s="1"/>
  <c r="J330" i="62" s="1"/>
  <c r="E329" i="62"/>
  <c r="F329" i="62" s="1"/>
  <c r="G329" i="62" s="1"/>
  <c r="H329" i="62" s="1"/>
  <c r="I329" i="62" s="1"/>
  <c r="J329" i="62" s="1"/>
  <c r="E328" i="62"/>
  <c r="F328" i="62" s="1"/>
  <c r="G328" i="62" s="1"/>
  <c r="H328" i="62" s="1"/>
  <c r="I328" i="62" s="1"/>
  <c r="J328" i="62" s="1"/>
  <c r="E327" i="62"/>
  <c r="F327" i="62" s="1"/>
  <c r="G327" i="62" s="1"/>
  <c r="H327" i="62" s="1"/>
  <c r="I327" i="62" s="1"/>
  <c r="J327" i="62" s="1"/>
  <c r="E326" i="62"/>
  <c r="F326" i="62" s="1"/>
  <c r="G326" i="62" s="1"/>
  <c r="H326" i="62" s="1"/>
  <c r="I326" i="62" s="1"/>
  <c r="J326" i="62" s="1"/>
  <c r="E325" i="62"/>
  <c r="F325" i="62" s="1"/>
  <c r="G325" i="62" s="1"/>
  <c r="H325" i="62" s="1"/>
  <c r="I325" i="62" s="1"/>
  <c r="J325" i="62" s="1"/>
  <c r="E324" i="62"/>
  <c r="F324" i="62" s="1"/>
  <c r="G324" i="62" s="1"/>
  <c r="H324" i="62" s="1"/>
  <c r="I324" i="62" s="1"/>
  <c r="J324" i="62" s="1"/>
  <c r="E323" i="62"/>
  <c r="F323" i="62" s="1"/>
  <c r="G323" i="62" s="1"/>
  <c r="H323" i="62" s="1"/>
  <c r="I323" i="62" s="1"/>
  <c r="J323" i="62" s="1"/>
  <c r="E322" i="62"/>
  <c r="F322" i="62" s="1"/>
  <c r="G322" i="62" s="1"/>
  <c r="H322" i="62" s="1"/>
  <c r="I322" i="62" s="1"/>
  <c r="J322" i="62" s="1"/>
  <c r="E321" i="62"/>
  <c r="F321" i="62" s="1"/>
  <c r="G321" i="62" s="1"/>
  <c r="H321" i="62" s="1"/>
  <c r="I321" i="62" s="1"/>
  <c r="J321" i="62" s="1"/>
  <c r="E320" i="62"/>
  <c r="F320" i="62" s="1"/>
  <c r="G320" i="62" s="1"/>
  <c r="H320" i="62" s="1"/>
  <c r="I320" i="62" s="1"/>
  <c r="J320" i="62" s="1"/>
  <c r="E319" i="62"/>
  <c r="F319" i="62" s="1"/>
  <c r="G319" i="62" s="1"/>
  <c r="H319" i="62" s="1"/>
  <c r="I319" i="62" s="1"/>
  <c r="J319" i="62" s="1"/>
  <c r="E318" i="62"/>
  <c r="F318" i="62" s="1"/>
  <c r="G318" i="62" s="1"/>
  <c r="H318" i="62" s="1"/>
  <c r="I318" i="62" s="1"/>
  <c r="J318" i="62" s="1"/>
  <c r="L317" i="62"/>
  <c r="L318" i="62" s="1"/>
  <c r="L319" i="62" s="1"/>
  <c r="L320" i="62" s="1"/>
  <c r="L321" i="62" s="1"/>
  <c r="L322" i="62" s="1"/>
  <c r="L323" i="62" s="1"/>
  <c r="L324" i="62" s="1"/>
  <c r="L325" i="62" s="1"/>
  <c r="L326" i="62" s="1"/>
  <c r="L327" i="62" s="1"/>
  <c r="L328" i="62" s="1"/>
  <c r="L329" i="62" s="1"/>
  <c r="L330" i="62" s="1"/>
  <c r="L331" i="62" s="1"/>
  <c r="L332" i="62" s="1"/>
  <c r="L333" i="62" s="1"/>
  <c r="L334" i="62" s="1"/>
  <c r="L335" i="62" s="1"/>
  <c r="L336" i="62" s="1"/>
  <c r="L337" i="62" s="1"/>
  <c r="L338" i="62" s="1"/>
  <c r="L340" i="62" s="1"/>
  <c r="L341" i="62" s="1"/>
  <c r="L342" i="62" s="1"/>
  <c r="L343" i="62" s="1"/>
  <c r="L344" i="62" s="1"/>
  <c r="L346" i="62" s="1"/>
  <c r="L347" i="62" s="1"/>
  <c r="L348" i="62" s="1"/>
  <c r="L349" i="62" s="1"/>
  <c r="L350" i="62" s="1"/>
  <c r="E317" i="62"/>
  <c r="F317" i="62" s="1"/>
  <c r="G317" i="62" s="1"/>
  <c r="H317" i="62" s="1"/>
  <c r="I317" i="62" s="1"/>
  <c r="J317" i="62" s="1"/>
  <c r="E316" i="62"/>
  <c r="F316" i="62" s="1"/>
  <c r="G316" i="62" s="1"/>
  <c r="H316" i="62" s="1"/>
  <c r="I316" i="62" s="1"/>
  <c r="J316" i="62" s="1"/>
  <c r="H314" i="62"/>
  <c r="G314" i="62"/>
  <c r="F314" i="62"/>
  <c r="J314" i="62" s="1"/>
  <c r="E314" i="62"/>
  <c r="I314" i="62" s="1"/>
  <c r="J313" i="62"/>
  <c r="I313" i="62"/>
  <c r="E313" i="62"/>
  <c r="F313" i="62" s="1"/>
  <c r="G313" i="62" s="1"/>
  <c r="H313" i="62" s="1"/>
  <c r="J312" i="62"/>
  <c r="I312" i="62"/>
  <c r="E312" i="62"/>
  <c r="F312" i="62" s="1"/>
  <c r="G312" i="62" s="1"/>
  <c r="H312" i="62" s="1"/>
  <c r="H311" i="62"/>
  <c r="G311" i="62"/>
  <c r="F311" i="62"/>
  <c r="J311" i="62" s="1"/>
  <c r="E311" i="62"/>
  <c r="I311" i="62" s="1"/>
  <c r="H310" i="62"/>
  <c r="G310" i="62"/>
  <c r="F310" i="62"/>
  <c r="J310" i="62" s="1"/>
  <c r="E310" i="62"/>
  <c r="I310" i="62" s="1"/>
  <c r="H309" i="62"/>
  <c r="G309" i="62"/>
  <c r="F309" i="62"/>
  <c r="J309" i="62" s="1"/>
  <c r="E309" i="62"/>
  <c r="I309" i="62" s="1"/>
  <c r="H308" i="62"/>
  <c r="G308" i="62"/>
  <c r="F308" i="62"/>
  <c r="J308" i="62" s="1"/>
  <c r="E308" i="62"/>
  <c r="I308" i="62" s="1"/>
  <c r="E307" i="62"/>
  <c r="I306" i="62"/>
  <c r="H306" i="62"/>
  <c r="G306" i="62"/>
  <c r="F306" i="62"/>
  <c r="J306" i="62" s="1"/>
  <c r="H305" i="62"/>
  <c r="G305" i="62"/>
  <c r="F305" i="62"/>
  <c r="J305" i="62" s="1"/>
  <c r="E305" i="62"/>
  <c r="I305" i="62" s="1"/>
  <c r="I304" i="62"/>
  <c r="H304" i="62"/>
  <c r="G304" i="62"/>
  <c r="F304" i="62"/>
  <c r="J304" i="62" s="1"/>
  <c r="H303" i="62"/>
  <c r="G303" i="62"/>
  <c r="F303" i="62"/>
  <c r="J303" i="62" s="1"/>
  <c r="E303" i="62"/>
  <c r="I303" i="62" s="1"/>
  <c r="H302" i="62"/>
  <c r="G302" i="62"/>
  <c r="F302" i="62"/>
  <c r="J302" i="62" s="1"/>
  <c r="E302" i="62"/>
  <c r="I302" i="62" s="1"/>
  <c r="H301" i="62"/>
  <c r="G301" i="62"/>
  <c r="F301" i="62"/>
  <c r="J301" i="62" s="1"/>
  <c r="E301" i="62"/>
  <c r="I301" i="62" s="1"/>
  <c r="H300" i="62"/>
  <c r="G300" i="62"/>
  <c r="F300" i="62"/>
  <c r="J300" i="62" s="1"/>
  <c r="E300" i="62"/>
  <c r="I300" i="62" s="1"/>
  <c r="J299" i="62"/>
  <c r="I299" i="62"/>
  <c r="H299" i="62"/>
  <c r="G299" i="62"/>
  <c r="H298" i="62"/>
  <c r="G298" i="62"/>
  <c r="F298" i="62"/>
  <c r="J298" i="62" s="1"/>
  <c r="E298" i="62"/>
  <c r="I298" i="62" s="1"/>
  <c r="H297" i="62"/>
  <c r="G297" i="62"/>
  <c r="F297" i="62"/>
  <c r="J297" i="62" s="1"/>
  <c r="E297" i="62"/>
  <c r="I297" i="62" s="1"/>
  <c r="H296" i="62"/>
  <c r="G296" i="62"/>
  <c r="F296" i="62"/>
  <c r="J296" i="62" s="1"/>
  <c r="E296" i="62"/>
  <c r="I296" i="62" s="1"/>
  <c r="H295" i="62"/>
  <c r="G295" i="62"/>
  <c r="F295" i="62"/>
  <c r="J295" i="62" s="1"/>
  <c r="E295" i="62"/>
  <c r="I295" i="62" s="1"/>
  <c r="H294" i="62"/>
  <c r="G294" i="62"/>
  <c r="F294" i="62"/>
  <c r="J294" i="62" s="1"/>
  <c r="E294" i="62"/>
  <c r="I294" i="62" s="1"/>
  <c r="H293" i="62"/>
  <c r="G293" i="62"/>
  <c r="F293" i="62"/>
  <c r="J293" i="62" s="1"/>
  <c r="E293" i="62"/>
  <c r="I293" i="62" s="1"/>
  <c r="L292" i="62"/>
  <c r="L293" i="62" s="1"/>
  <c r="L294" i="62" s="1"/>
  <c r="L295" i="62" s="1"/>
  <c r="L296" i="62" s="1"/>
  <c r="L297" i="62" s="1"/>
  <c r="L298" i="62" s="1"/>
  <c r="L299" i="62" s="1"/>
  <c r="L300" i="62" s="1"/>
  <c r="L301" i="62" s="1"/>
  <c r="L302" i="62" s="1"/>
  <c r="L303" i="62" s="1"/>
  <c r="L304" i="62" s="1"/>
  <c r="L305" i="62" s="1"/>
  <c r="L306" i="62" s="1"/>
  <c r="L307" i="62" s="1"/>
  <c r="L308" i="62" s="1"/>
  <c r="L309" i="62" s="1"/>
  <c r="L310" i="62" s="1"/>
  <c r="L311" i="62" s="1"/>
  <c r="L312" i="62" s="1"/>
  <c r="L313" i="62" s="1"/>
  <c r="L314" i="62" s="1"/>
  <c r="H292" i="62"/>
  <c r="G292" i="62"/>
  <c r="F292" i="62"/>
  <c r="J292" i="62" s="1"/>
  <c r="E292" i="62"/>
  <c r="I292" i="62" s="1"/>
  <c r="H291" i="62"/>
  <c r="G291" i="62"/>
  <c r="F291" i="62"/>
  <c r="J291" i="62" s="1"/>
  <c r="E291" i="62"/>
  <c r="I291" i="62" s="1"/>
  <c r="H290" i="62"/>
  <c r="G290" i="62"/>
  <c r="F290" i="62"/>
  <c r="J290" i="62" s="1"/>
  <c r="E290" i="62"/>
  <c r="I290" i="62" s="1"/>
  <c r="H289" i="62"/>
  <c r="G289" i="62"/>
  <c r="F289" i="62"/>
  <c r="J289" i="62" s="1"/>
  <c r="E289" i="62"/>
  <c r="I289" i="62" s="1"/>
  <c r="L288" i="62"/>
  <c r="L289" i="62" s="1"/>
  <c r="L290" i="62" s="1"/>
  <c r="G287" i="62"/>
  <c r="F287" i="62"/>
  <c r="E287" i="62"/>
  <c r="J286" i="62"/>
  <c r="J287" i="62" s="1"/>
  <c r="I286" i="62"/>
  <c r="I287" i="62" s="1"/>
  <c r="H286" i="62"/>
  <c r="H287" i="62" s="1"/>
  <c r="G286" i="62"/>
  <c r="F286" i="62"/>
  <c r="E286" i="62"/>
  <c r="H284" i="62"/>
  <c r="G284" i="62"/>
  <c r="F284" i="62"/>
  <c r="J284" i="62" s="1"/>
  <c r="E284" i="62"/>
  <c r="I284" i="62" s="1"/>
  <c r="H283" i="62"/>
  <c r="G283" i="62"/>
  <c r="F283" i="62"/>
  <c r="J283" i="62" s="1"/>
  <c r="E283" i="62"/>
  <c r="I283" i="62" s="1"/>
  <c r="H282" i="62"/>
  <c r="G282" i="62"/>
  <c r="F282" i="62"/>
  <c r="J282" i="62" s="1"/>
  <c r="E282" i="62"/>
  <c r="I282" i="62" s="1"/>
  <c r="H281" i="62"/>
  <c r="G281" i="62"/>
  <c r="F281" i="62"/>
  <c r="E281" i="62"/>
  <c r="H280" i="62"/>
  <c r="G280" i="62"/>
  <c r="F280" i="62"/>
  <c r="E280" i="62"/>
  <c r="H279" i="62"/>
  <c r="G279" i="62"/>
  <c r="F279" i="62"/>
  <c r="E279" i="62"/>
  <c r="H278" i="62"/>
  <c r="G278" i="62"/>
  <c r="F278" i="62"/>
  <c r="E278" i="62"/>
  <c r="H277" i="62"/>
  <c r="G277" i="62"/>
  <c r="F277" i="62"/>
  <c r="E277" i="62"/>
  <c r="H276" i="62"/>
  <c r="G276" i="62"/>
  <c r="F276" i="62"/>
  <c r="E276" i="62"/>
  <c r="H275" i="62"/>
  <c r="G275" i="62"/>
  <c r="F275" i="62"/>
  <c r="E275" i="62"/>
  <c r="H274" i="62"/>
  <c r="G274" i="62"/>
  <c r="F274" i="62"/>
  <c r="E274" i="62"/>
  <c r="L273" i="62"/>
  <c r="L274" i="62" s="1"/>
  <c r="L275" i="62" s="1"/>
  <c r="L276" i="62" s="1"/>
  <c r="L277" i="62" s="1"/>
  <c r="L278" i="62" s="1"/>
  <c r="L279" i="62" s="1"/>
  <c r="L280" i="62" s="1"/>
  <c r="L281" i="62" s="1"/>
  <c r="L282" i="62" s="1"/>
  <c r="L283" i="62" s="1"/>
  <c r="L284" i="62" s="1"/>
  <c r="L285" i="62" s="1"/>
  <c r="L286" i="62" s="1"/>
  <c r="H272" i="62"/>
  <c r="G272" i="62"/>
  <c r="F272" i="62"/>
  <c r="E272" i="62"/>
  <c r="H271" i="62"/>
  <c r="G271" i="62"/>
  <c r="F271" i="62"/>
  <c r="E271" i="62"/>
  <c r="H270" i="62"/>
  <c r="G270" i="62"/>
  <c r="F270" i="62"/>
  <c r="E270" i="62"/>
  <c r="H269" i="62"/>
  <c r="G269" i="62"/>
  <c r="H268" i="62"/>
  <c r="G268" i="62"/>
  <c r="F268" i="62"/>
  <c r="E268" i="62"/>
  <c r="L267" i="62"/>
  <c r="L268" i="62" s="1"/>
  <c r="L269" i="62" s="1"/>
  <c r="H267" i="62"/>
  <c r="G267" i="62"/>
  <c r="F267" i="62"/>
  <c r="E267" i="62"/>
  <c r="H266" i="62"/>
  <c r="G266" i="62"/>
  <c r="F266" i="62"/>
  <c r="E266" i="62"/>
  <c r="H265" i="62"/>
  <c r="G265" i="62"/>
  <c r="F265" i="62"/>
  <c r="E265" i="62"/>
  <c r="H264" i="62"/>
  <c r="G264" i="62"/>
  <c r="F264" i="62"/>
  <c r="E264" i="62"/>
  <c r="H263" i="62"/>
  <c r="G263" i="62"/>
  <c r="F263" i="62"/>
  <c r="E263" i="62"/>
  <c r="H262" i="62"/>
  <c r="G262" i="62"/>
  <c r="F262" i="62"/>
  <c r="E262" i="62"/>
  <c r="H261" i="62"/>
  <c r="G261" i="62"/>
  <c r="F261" i="62"/>
  <c r="E261" i="62"/>
  <c r="H260" i="62"/>
  <c r="G260" i="62"/>
  <c r="F260" i="62"/>
  <c r="E260" i="62"/>
  <c r="H259" i="62"/>
  <c r="G259" i="62"/>
  <c r="F259" i="62"/>
  <c r="E259" i="62"/>
  <c r="H257" i="62"/>
  <c r="G257" i="62"/>
  <c r="F257" i="62"/>
  <c r="E257" i="62"/>
  <c r="L256" i="62"/>
  <c r="L257" i="62" s="1"/>
  <c r="L258" i="62" s="1"/>
  <c r="L259" i="62" s="1"/>
  <c r="L260" i="62" s="1"/>
  <c r="H256" i="62"/>
  <c r="G256" i="62"/>
  <c r="F256" i="62"/>
  <c r="E256" i="62"/>
  <c r="H255" i="62"/>
  <c r="G255" i="62"/>
  <c r="F255" i="62"/>
  <c r="E255" i="62"/>
  <c r="H254" i="62"/>
  <c r="G254" i="62"/>
  <c r="F254" i="62"/>
  <c r="E254" i="62"/>
  <c r="H253" i="62"/>
  <c r="G253" i="62"/>
  <c r="F253" i="62"/>
  <c r="E253" i="62"/>
  <c r="H251" i="62"/>
  <c r="G251" i="62"/>
  <c r="F251" i="62"/>
  <c r="E251" i="62"/>
  <c r="H245" i="62"/>
  <c r="I245" i="62" s="1"/>
  <c r="J245" i="62" s="1"/>
  <c r="K245" i="62" s="1"/>
  <c r="H244" i="62"/>
  <c r="I244" i="62" s="1"/>
  <c r="J244" i="62" s="1"/>
  <c r="K244" i="62" s="1"/>
  <c r="H243" i="62"/>
  <c r="I243" i="62" s="1"/>
  <c r="J243" i="62" s="1"/>
  <c r="K243" i="62" s="1"/>
  <c r="H241" i="62"/>
  <c r="I241" i="62" s="1"/>
  <c r="J241" i="62" s="1"/>
  <c r="K241" i="62" s="1"/>
  <c r="H240" i="62"/>
  <c r="I240" i="62" s="1"/>
  <c r="J240" i="62" s="1"/>
  <c r="K240" i="62" s="1"/>
  <c r="M239" i="62"/>
  <c r="M240" i="62" s="1"/>
  <c r="M241" i="62" s="1"/>
  <c r="M242" i="62" s="1"/>
  <c r="M243" i="62" s="1"/>
  <c r="M244" i="62" s="1"/>
  <c r="M245" i="62" s="1"/>
  <c r="H239" i="62"/>
  <c r="I239" i="62" s="1"/>
  <c r="J239" i="62" s="1"/>
  <c r="K239" i="62" s="1"/>
  <c r="H238" i="62"/>
  <c r="I238" i="62" s="1"/>
  <c r="J238" i="62" s="1"/>
  <c r="K238" i="62" s="1"/>
  <c r="G237" i="62"/>
  <c r="H237" i="62" s="1"/>
  <c r="I237" i="62" s="1"/>
  <c r="J237" i="62" s="1"/>
  <c r="K237" i="62" s="1"/>
  <c r="E236" i="62"/>
  <c r="F236" i="62" s="1"/>
  <c r="G236" i="62" s="1"/>
  <c r="H236" i="62" s="1"/>
  <c r="I236" i="62" s="1"/>
  <c r="J236" i="62" s="1"/>
  <c r="K236" i="62" s="1"/>
  <c r="I235" i="62"/>
  <c r="J235" i="62" s="1"/>
  <c r="K235" i="62" s="1"/>
  <c r="F234" i="62"/>
  <c r="G234" i="62" s="1"/>
  <c r="H234" i="62" s="1"/>
  <c r="I234" i="62" s="1"/>
  <c r="J234" i="62" s="1"/>
  <c r="K234" i="62" s="1"/>
  <c r="J232" i="62"/>
  <c r="I232" i="62"/>
  <c r="G232" i="62"/>
  <c r="F232" i="62"/>
  <c r="E232" i="62"/>
  <c r="K231" i="62"/>
  <c r="J231" i="62"/>
  <c r="H231" i="62"/>
  <c r="K230" i="62"/>
  <c r="J230" i="62"/>
  <c r="I230" i="62"/>
  <c r="H230" i="62"/>
  <c r="G230" i="62"/>
  <c r="F230" i="62"/>
  <c r="E230" i="62"/>
  <c r="K229" i="62"/>
  <c r="J229" i="62"/>
  <c r="I229" i="62"/>
  <c r="H229" i="62"/>
  <c r="G229" i="62"/>
  <c r="F229" i="62"/>
  <c r="E229" i="62"/>
  <c r="K228" i="62"/>
  <c r="J228" i="62"/>
  <c r="I228" i="62"/>
  <c r="H228" i="62"/>
  <c r="G228" i="62"/>
  <c r="F228" i="62"/>
  <c r="E228" i="62"/>
  <c r="K227" i="62"/>
  <c r="J227" i="62"/>
  <c r="I227" i="62"/>
  <c r="H227" i="62"/>
  <c r="G227" i="62"/>
  <c r="F227" i="62"/>
  <c r="E227" i="62"/>
  <c r="K226" i="62"/>
  <c r="J226" i="62"/>
  <c r="I226" i="62"/>
  <c r="H226" i="62"/>
  <c r="G226" i="62"/>
  <c r="F226" i="62"/>
  <c r="E226" i="62"/>
  <c r="K224" i="62"/>
  <c r="J224" i="62"/>
  <c r="I224" i="62"/>
  <c r="H224" i="62"/>
  <c r="G224" i="62"/>
  <c r="F224" i="62"/>
  <c r="E224" i="62"/>
  <c r="K223" i="62"/>
  <c r="J223" i="62"/>
  <c r="I223" i="62"/>
  <c r="H223" i="62"/>
  <c r="K222" i="62"/>
  <c r="J222" i="62"/>
  <c r="I222" i="62"/>
  <c r="H222" i="62"/>
  <c r="G222" i="62"/>
  <c r="F222" i="62"/>
  <c r="E222" i="62"/>
  <c r="K220" i="62"/>
  <c r="J220" i="62"/>
  <c r="I220" i="62"/>
  <c r="H220" i="62"/>
  <c r="G220" i="62"/>
  <c r="F220" i="62"/>
  <c r="E220" i="62"/>
  <c r="K219" i="62"/>
  <c r="J219" i="62"/>
  <c r="I219" i="62"/>
  <c r="H219" i="62"/>
  <c r="G219" i="62"/>
  <c r="F219" i="62"/>
  <c r="E219" i="62"/>
  <c r="K218" i="62"/>
  <c r="J218" i="62"/>
  <c r="I218" i="62"/>
  <c r="H218" i="62"/>
  <c r="G218" i="62"/>
  <c r="F218" i="62"/>
  <c r="E218" i="62"/>
  <c r="K217" i="62"/>
  <c r="J217" i="62"/>
  <c r="I217" i="62"/>
  <c r="H217" i="62"/>
  <c r="G217" i="62"/>
  <c r="F217" i="62"/>
  <c r="E217" i="62"/>
  <c r="K216" i="62"/>
  <c r="J216" i="62"/>
  <c r="I216" i="62"/>
  <c r="H216" i="62"/>
  <c r="G216" i="62"/>
  <c r="F216" i="62"/>
  <c r="E216" i="62"/>
  <c r="K215" i="62"/>
  <c r="J215" i="62"/>
  <c r="I215" i="62"/>
  <c r="H215" i="62"/>
  <c r="G215" i="62"/>
  <c r="F215" i="62"/>
  <c r="E215" i="62"/>
  <c r="K214" i="62"/>
  <c r="J214" i="62"/>
  <c r="I214" i="62"/>
  <c r="H214" i="62"/>
  <c r="K213" i="62"/>
  <c r="J213" i="62"/>
  <c r="I213" i="62"/>
  <c r="H213" i="62"/>
  <c r="G213" i="62"/>
  <c r="K212" i="62"/>
  <c r="E212" i="62"/>
  <c r="F212" i="62" s="1"/>
  <c r="G212" i="62" s="1"/>
  <c r="K211" i="62"/>
  <c r="J211" i="62"/>
  <c r="I211" i="62"/>
  <c r="H211" i="62"/>
  <c r="G211" i="62"/>
  <c r="F211" i="62"/>
  <c r="E211" i="62"/>
  <c r="K210" i="62"/>
  <c r="J210" i="62"/>
  <c r="I210" i="62"/>
  <c r="H210" i="62"/>
  <c r="G210" i="62"/>
  <c r="F210" i="62"/>
  <c r="E210" i="62"/>
  <c r="K208" i="62"/>
  <c r="J208" i="62"/>
  <c r="I208" i="62"/>
  <c r="H208" i="62"/>
  <c r="G208" i="62"/>
  <c r="F208" i="62"/>
  <c r="E208" i="62"/>
  <c r="F207" i="62"/>
  <c r="G207" i="62" s="1"/>
  <c r="H207" i="62" s="1"/>
  <c r="I207" i="62" s="1"/>
  <c r="J207" i="62" s="1"/>
  <c r="K207" i="62" s="1"/>
  <c r="F206" i="62"/>
  <c r="G206" i="62" s="1"/>
  <c r="H206" i="62" s="1"/>
  <c r="I206" i="62" s="1"/>
  <c r="J206" i="62" s="1"/>
  <c r="K206" i="62" s="1"/>
  <c r="K205" i="62"/>
  <c r="J205" i="62"/>
  <c r="I205" i="62"/>
  <c r="H205" i="62"/>
  <c r="G205" i="62"/>
  <c r="F205" i="62"/>
  <c r="E205" i="62"/>
  <c r="K204" i="62"/>
  <c r="J204" i="62"/>
  <c r="I204" i="62"/>
  <c r="H204" i="62"/>
  <c r="G204" i="62"/>
  <c r="F204" i="62"/>
  <c r="E204" i="62"/>
  <c r="K203" i="62"/>
  <c r="J203" i="62"/>
  <c r="I203" i="62"/>
  <c r="H203" i="62"/>
  <c r="G203" i="62"/>
  <c r="F203" i="62"/>
  <c r="E203" i="62"/>
  <c r="K202" i="62"/>
  <c r="J202" i="62"/>
  <c r="I202" i="62"/>
  <c r="H202" i="62"/>
  <c r="G202" i="62"/>
  <c r="F202" i="62"/>
  <c r="E202" i="62"/>
  <c r="G201" i="62"/>
  <c r="F201" i="62"/>
  <c r="E201" i="62"/>
  <c r="K200" i="62"/>
  <c r="J200" i="62"/>
  <c r="I200" i="62"/>
  <c r="H200" i="62"/>
  <c r="K199" i="62"/>
  <c r="J199" i="62"/>
  <c r="I199" i="62"/>
  <c r="H199" i="62"/>
  <c r="G199" i="62"/>
  <c r="F199" i="62"/>
  <c r="E199" i="62"/>
  <c r="K198" i="62"/>
  <c r="J198" i="62"/>
  <c r="I198" i="62"/>
  <c r="H198" i="62"/>
  <c r="K197" i="62"/>
  <c r="J197" i="62"/>
  <c r="I197" i="62"/>
  <c r="H197" i="62"/>
  <c r="G197" i="62"/>
  <c r="F197" i="62"/>
  <c r="E197" i="62"/>
  <c r="K196" i="62"/>
  <c r="J196" i="62"/>
  <c r="I196" i="62"/>
  <c r="H196" i="62"/>
  <c r="G196" i="62"/>
  <c r="F196" i="62"/>
  <c r="E196" i="62"/>
  <c r="K195" i="62"/>
  <c r="J195" i="62"/>
  <c r="I195" i="62"/>
  <c r="H195" i="62"/>
  <c r="G195" i="62"/>
  <c r="K194" i="62"/>
  <c r="J194" i="62"/>
  <c r="I194" i="62"/>
  <c r="H194" i="62"/>
  <c r="G194" i="62"/>
  <c r="F194" i="62"/>
  <c r="E194" i="62"/>
  <c r="K193" i="62"/>
  <c r="J193" i="62"/>
  <c r="I193" i="62"/>
  <c r="K192" i="62"/>
  <c r="J192" i="62"/>
  <c r="I192" i="62"/>
  <c r="H192" i="62"/>
  <c r="G192" i="62"/>
  <c r="F192" i="62"/>
  <c r="E192" i="62"/>
  <c r="K191" i="62"/>
  <c r="J191" i="62"/>
  <c r="I191" i="62"/>
  <c r="H191" i="62"/>
  <c r="G191" i="62"/>
  <c r="F191" i="62"/>
  <c r="E191" i="62"/>
  <c r="K190" i="62"/>
  <c r="J190" i="62"/>
  <c r="I190" i="62"/>
  <c r="H190" i="62"/>
  <c r="G190" i="62"/>
  <c r="F190" i="62"/>
  <c r="E190" i="62"/>
  <c r="K189" i="62"/>
  <c r="J189" i="62"/>
  <c r="I189" i="62"/>
  <c r="H189" i="62"/>
  <c r="G189" i="62"/>
  <c r="F189" i="62"/>
  <c r="E189" i="62"/>
  <c r="K188" i="62"/>
  <c r="J188" i="62"/>
  <c r="I188" i="62"/>
  <c r="H188" i="62"/>
  <c r="G188" i="62"/>
  <c r="F188" i="62"/>
  <c r="E188" i="62"/>
  <c r="K187" i="62"/>
  <c r="J187" i="62"/>
  <c r="I187" i="62"/>
  <c r="H187" i="62"/>
  <c r="G187" i="62"/>
  <c r="M186" i="62"/>
  <c r="M187" i="62" s="1"/>
  <c r="M188" i="62" s="1"/>
  <c r="M189" i="62" s="1"/>
  <c r="M190" i="62" s="1"/>
  <c r="M191" i="62" s="1"/>
  <c r="M192" i="62" s="1"/>
  <c r="M193" i="62" s="1"/>
  <c r="M194" i="62" s="1"/>
  <c r="M195" i="62" s="1"/>
  <c r="M196" i="62" s="1"/>
  <c r="M197" i="62" s="1"/>
  <c r="M198" i="62" s="1"/>
  <c r="M199" i="62" s="1"/>
  <c r="M200" i="62" s="1"/>
  <c r="M201" i="62" s="1"/>
  <c r="M202" i="62" s="1"/>
  <c r="M203" i="62" s="1"/>
  <c r="M204" i="62" s="1"/>
  <c r="M205" i="62" s="1"/>
  <c r="M206" i="62" s="1"/>
  <c r="M207" i="62" s="1"/>
  <c r="M208" i="62" s="1"/>
  <c r="M210" i="62" s="1"/>
  <c r="M211" i="62" s="1"/>
  <c r="M212" i="62" s="1"/>
  <c r="M213" i="62" s="1"/>
  <c r="M214" i="62" s="1"/>
  <c r="M215" i="62" s="1"/>
  <c r="M216" i="62" s="1"/>
  <c r="M217" i="62" s="1"/>
  <c r="M218" i="62" s="1"/>
  <c r="M219" i="62" s="1"/>
  <c r="M220" i="62" s="1"/>
  <c r="M221" i="62" s="1"/>
  <c r="M222" i="62" s="1"/>
  <c r="M223" i="62" s="1"/>
  <c r="M224" i="62" s="1"/>
  <c r="M225" i="62" s="1"/>
  <c r="M226" i="62" s="1"/>
  <c r="M227" i="62" s="1"/>
  <c r="M228" i="62" s="1"/>
  <c r="M229" i="62" s="1"/>
  <c r="M230" i="62" s="1"/>
  <c r="M231" i="62" s="1"/>
  <c r="M232" i="62" s="1"/>
  <c r="M233" i="62" s="1"/>
  <c r="M234" i="62" s="1"/>
  <c r="M235" i="62" s="1"/>
  <c r="M236" i="62" s="1"/>
  <c r="M237" i="62" s="1"/>
  <c r="K186" i="62"/>
  <c r="J186" i="62"/>
  <c r="I186" i="62"/>
  <c r="H186" i="62"/>
  <c r="G186" i="62"/>
  <c r="F186" i="62"/>
  <c r="E186" i="62"/>
  <c r="K185" i="62"/>
  <c r="J185" i="62"/>
  <c r="I185" i="62"/>
  <c r="H185" i="62"/>
  <c r="G185" i="62"/>
  <c r="F185" i="62"/>
  <c r="K184" i="62"/>
  <c r="J184" i="62"/>
  <c r="I184" i="62"/>
  <c r="H184" i="62"/>
  <c r="G184" i="62"/>
  <c r="F184" i="62"/>
  <c r="E184" i="62"/>
  <c r="K183" i="62"/>
  <c r="J183" i="62"/>
  <c r="I183" i="62"/>
  <c r="H183" i="62"/>
  <c r="G183" i="62"/>
  <c r="F183" i="62"/>
  <c r="E183" i="62"/>
  <c r="M182" i="62"/>
  <c r="M183" i="62" s="1"/>
  <c r="M184" i="62" s="1"/>
  <c r="I181" i="62"/>
  <c r="H181" i="62"/>
  <c r="G181" i="62"/>
  <c r="F181" i="62"/>
  <c r="E181" i="62"/>
  <c r="K180" i="62"/>
  <c r="K181" i="62" s="1"/>
  <c r="J180" i="62"/>
  <c r="J181" i="62" s="1"/>
  <c r="I180" i="62"/>
  <c r="H180" i="62"/>
  <c r="G180" i="62"/>
  <c r="F180" i="62"/>
  <c r="E180" i="62"/>
  <c r="E179" i="62"/>
  <c r="K178" i="62"/>
  <c r="J178" i="62"/>
  <c r="I178" i="62"/>
  <c r="H178" i="62"/>
  <c r="G178" i="62"/>
  <c r="F178" i="62"/>
  <c r="E178" i="62"/>
  <c r="K177" i="62"/>
  <c r="J177" i="62"/>
  <c r="I177" i="62"/>
  <c r="H177" i="62"/>
  <c r="G177" i="62"/>
  <c r="F177" i="62"/>
  <c r="E177" i="62"/>
  <c r="K176" i="62"/>
  <c r="J176" i="62"/>
  <c r="I176" i="62"/>
  <c r="H176" i="62"/>
  <c r="G176" i="62"/>
  <c r="F176" i="62"/>
  <c r="E176" i="62"/>
  <c r="I175" i="62"/>
  <c r="H175" i="62"/>
  <c r="G175" i="62"/>
  <c r="F175" i="62"/>
  <c r="E175" i="62"/>
  <c r="J175" i="62" s="1"/>
  <c r="I174" i="62"/>
  <c r="H174" i="62"/>
  <c r="G174" i="62"/>
  <c r="F174" i="62"/>
  <c r="E174" i="62"/>
  <c r="J174" i="62" s="1"/>
  <c r="I173" i="62"/>
  <c r="H173" i="62"/>
  <c r="G173" i="62"/>
  <c r="F173" i="62"/>
  <c r="E173" i="62"/>
  <c r="J173" i="62" s="1"/>
  <c r="I172" i="62"/>
  <c r="H172" i="62"/>
  <c r="G172" i="62"/>
  <c r="F172" i="62"/>
  <c r="E172" i="62"/>
  <c r="J172" i="62" s="1"/>
  <c r="I171" i="62"/>
  <c r="H171" i="62"/>
  <c r="G171" i="62"/>
  <c r="F171" i="62"/>
  <c r="E171" i="62"/>
  <c r="J171" i="62" s="1"/>
  <c r="I170" i="62"/>
  <c r="H170" i="62"/>
  <c r="G170" i="62"/>
  <c r="F170" i="62"/>
  <c r="E170" i="62"/>
  <c r="J170" i="62" s="1"/>
  <c r="I169" i="62"/>
  <c r="H169" i="62"/>
  <c r="G169" i="62"/>
  <c r="F169" i="62"/>
  <c r="E169" i="62"/>
  <c r="J169" i="62" s="1"/>
  <c r="I168" i="62"/>
  <c r="H168" i="62"/>
  <c r="G168" i="62"/>
  <c r="F168" i="62"/>
  <c r="E168" i="62"/>
  <c r="J168" i="62" s="1"/>
  <c r="M167" i="62"/>
  <c r="M168" i="62" s="1"/>
  <c r="M169" i="62" s="1"/>
  <c r="M170" i="62" s="1"/>
  <c r="M171" i="62" s="1"/>
  <c r="M172" i="62" s="1"/>
  <c r="M173" i="62" s="1"/>
  <c r="M174" i="62" s="1"/>
  <c r="M175" i="62" s="1"/>
  <c r="M176" i="62" s="1"/>
  <c r="M177" i="62" s="1"/>
  <c r="M178" i="62" s="1"/>
  <c r="M179" i="62" s="1"/>
  <c r="M180" i="62" s="1"/>
  <c r="E167" i="62"/>
  <c r="I166" i="62"/>
  <c r="H166" i="62"/>
  <c r="G166" i="62"/>
  <c r="F166" i="62"/>
  <c r="E166" i="62"/>
  <c r="J166" i="62" s="1"/>
  <c r="I165" i="62"/>
  <c r="H165" i="62"/>
  <c r="G165" i="62"/>
  <c r="F165" i="62"/>
  <c r="E165" i="62"/>
  <c r="J165" i="62" s="1"/>
  <c r="I164" i="62"/>
  <c r="H164" i="62"/>
  <c r="G164" i="62"/>
  <c r="F164" i="62"/>
  <c r="E164" i="62"/>
  <c r="J164" i="62" s="1"/>
  <c r="I163" i="62"/>
  <c r="E163" i="62"/>
  <c r="J163" i="62" s="1"/>
  <c r="I162" i="62"/>
  <c r="H162" i="62"/>
  <c r="G162" i="62"/>
  <c r="F162" i="62"/>
  <c r="E162" i="62"/>
  <c r="J162" i="62" s="1"/>
  <c r="M161" i="62"/>
  <c r="M162" i="62" s="1"/>
  <c r="M163" i="62" s="1"/>
  <c r="I161" i="62"/>
  <c r="H161" i="62"/>
  <c r="G161" i="62"/>
  <c r="F161" i="62"/>
  <c r="E161" i="62"/>
  <c r="J161" i="62" s="1"/>
  <c r="I160" i="62"/>
  <c r="H160" i="62"/>
  <c r="G160" i="62"/>
  <c r="F160" i="62"/>
  <c r="E160" i="62"/>
  <c r="J160" i="62" s="1"/>
  <c r="I159" i="62"/>
  <c r="H159" i="62"/>
  <c r="G159" i="62"/>
  <c r="F159" i="62"/>
  <c r="E159" i="62"/>
  <c r="J159" i="62" s="1"/>
  <c r="I158" i="62"/>
  <c r="H158" i="62"/>
  <c r="G158" i="62"/>
  <c r="F158" i="62"/>
  <c r="E158" i="62"/>
  <c r="J158" i="62" s="1"/>
  <c r="I157" i="62"/>
  <c r="H157" i="62"/>
  <c r="G157" i="62"/>
  <c r="F157" i="62"/>
  <c r="E157" i="62"/>
  <c r="J157" i="62" s="1"/>
  <c r="J156" i="62"/>
  <c r="I156" i="62"/>
  <c r="H156" i="62"/>
  <c r="G156" i="62"/>
  <c r="F156" i="62"/>
  <c r="I155" i="62"/>
  <c r="H155" i="62"/>
  <c r="G155" i="62"/>
  <c r="F155" i="62"/>
  <c r="E155" i="62"/>
  <c r="J155" i="62" s="1"/>
  <c r="I154" i="62"/>
  <c r="H154" i="62"/>
  <c r="G154" i="62"/>
  <c r="F154" i="62"/>
  <c r="E154" i="62"/>
  <c r="J154" i="62" s="1"/>
  <c r="I153" i="62"/>
  <c r="H153" i="62"/>
  <c r="G153" i="62"/>
  <c r="F153" i="62"/>
  <c r="E153" i="62"/>
  <c r="J153" i="62" s="1"/>
  <c r="I151" i="62"/>
  <c r="H151" i="62"/>
  <c r="G151" i="62"/>
  <c r="F151" i="62"/>
  <c r="E151" i="62"/>
  <c r="J151" i="62" s="1"/>
  <c r="M150" i="62"/>
  <c r="M151" i="62" s="1"/>
  <c r="M152" i="62" s="1"/>
  <c r="M153" i="62" s="1"/>
  <c r="M154" i="62" s="1"/>
  <c r="I150" i="62"/>
  <c r="H150" i="62"/>
  <c r="G150" i="62"/>
  <c r="F150" i="62"/>
  <c r="E150" i="62"/>
  <c r="J150" i="62" s="1"/>
  <c r="I149" i="62"/>
  <c r="H149" i="62"/>
  <c r="G149" i="62"/>
  <c r="F149" i="62"/>
  <c r="E149" i="62"/>
  <c r="J149" i="62" s="1"/>
  <c r="I148" i="62"/>
  <c r="H148" i="62"/>
  <c r="G148" i="62"/>
  <c r="F148" i="62"/>
  <c r="E148" i="62"/>
  <c r="J148" i="62" s="1"/>
  <c r="I147" i="62"/>
  <c r="H147" i="62"/>
  <c r="G147" i="62"/>
  <c r="F147" i="62"/>
  <c r="E147" i="62"/>
  <c r="J147" i="62" s="1"/>
  <c r="E146" i="62"/>
  <c r="I145" i="62"/>
  <c r="H145" i="62"/>
  <c r="G145" i="62"/>
  <c r="F145" i="62"/>
  <c r="E145" i="62"/>
  <c r="J145" i="62" s="1"/>
  <c r="F138" i="62"/>
  <c r="E138" i="62"/>
  <c r="F137" i="62"/>
  <c r="E137" i="62"/>
  <c r="F136" i="62"/>
  <c r="E136" i="62"/>
  <c r="F135" i="62"/>
  <c r="E135" i="62"/>
  <c r="F134" i="62"/>
  <c r="E134" i="62"/>
  <c r="F132" i="62"/>
  <c r="E132" i="62"/>
  <c r="F129" i="62"/>
  <c r="E129" i="62"/>
  <c r="F128" i="62"/>
  <c r="E128" i="62"/>
  <c r="F127" i="62"/>
  <c r="E127" i="62"/>
  <c r="F126" i="62"/>
  <c r="E126" i="62"/>
  <c r="F125" i="62"/>
  <c r="E125" i="62"/>
  <c r="F124" i="62"/>
  <c r="E124" i="62"/>
  <c r="F123" i="62"/>
  <c r="E123" i="62"/>
  <c r="F122" i="62"/>
  <c r="E122" i="62"/>
  <c r="F121" i="62"/>
  <c r="E121" i="62"/>
  <c r="F120" i="62"/>
  <c r="E120" i="62"/>
  <c r="F119" i="62"/>
  <c r="E119" i="62"/>
  <c r="F118" i="62"/>
  <c r="E118" i="62"/>
  <c r="F117" i="62"/>
  <c r="E117" i="62"/>
  <c r="F116" i="62"/>
  <c r="E116" i="62"/>
  <c r="F115" i="62"/>
  <c r="E115" i="62"/>
  <c r="F114" i="62"/>
  <c r="E114" i="62"/>
  <c r="F113" i="62"/>
  <c r="E113" i="62"/>
  <c r="F112" i="62"/>
  <c r="E112" i="62"/>
  <c r="F111" i="62"/>
  <c r="E111" i="62"/>
  <c r="F110" i="62"/>
  <c r="E110" i="62"/>
  <c r="F109" i="62"/>
  <c r="E109" i="62"/>
  <c r="F108" i="62"/>
  <c r="E108" i="62"/>
  <c r="F107" i="62"/>
  <c r="E107" i="62"/>
  <c r="F106" i="62"/>
  <c r="E106" i="62"/>
  <c r="F105" i="62"/>
  <c r="E105" i="62"/>
  <c r="F104" i="62"/>
  <c r="E104" i="62"/>
  <c r="F102" i="62"/>
  <c r="E102" i="62"/>
  <c r="F101" i="62"/>
  <c r="E101" i="62"/>
  <c r="H100" i="62"/>
  <c r="H101" i="62" s="1"/>
  <c r="H102" i="62" s="1"/>
  <c r="H103" i="62" s="1"/>
  <c r="H104" i="62" s="1"/>
  <c r="H105" i="62" s="1"/>
  <c r="H106" i="62" s="1"/>
  <c r="H107" i="62" s="1"/>
  <c r="H108" i="62" s="1"/>
  <c r="H109" i="62" s="1"/>
  <c r="H110" i="62" s="1"/>
  <c r="H111" i="62" s="1"/>
  <c r="H112" i="62" s="1"/>
  <c r="H113" i="62" s="1"/>
  <c r="H114" i="62" s="1"/>
  <c r="H115" i="62" s="1"/>
  <c r="H116" i="62" s="1"/>
  <c r="H117" i="62" s="1"/>
  <c r="H118" i="62" s="1"/>
  <c r="H119" i="62" s="1"/>
  <c r="H120" i="62" s="1"/>
  <c r="H121" i="62" s="1"/>
  <c r="H122" i="62" s="1"/>
  <c r="H123" i="62" s="1"/>
  <c r="H124" i="62" s="1"/>
  <c r="H125" i="62" s="1"/>
  <c r="H126" i="62" s="1"/>
  <c r="H127" i="62" s="1"/>
  <c r="H128" i="62" s="1"/>
  <c r="H129" i="62" s="1"/>
  <c r="H131" i="62" s="1"/>
  <c r="H132" i="62" s="1"/>
  <c r="H133" i="62" s="1"/>
  <c r="H134" i="62" s="1"/>
  <c r="H135" i="62" s="1"/>
  <c r="H136" i="62" s="1"/>
  <c r="H137" i="62" s="1"/>
  <c r="H138" i="62" s="1"/>
  <c r="F100" i="62"/>
  <c r="E100" i="62"/>
  <c r="F99" i="62"/>
  <c r="E99" i="62"/>
  <c r="F98" i="62"/>
  <c r="E98" i="62"/>
  <c r="F97" i="62"/>
  <c r="E97" i="62"/>
  <c r="F94" i="62"/>
  <c r="E94" i="62"/>
  <c r="F93" i="62"/>
  <c r="E93" i="62"/>
  <c r="F92" i="62"/>
  <c r="E92" i="62"/>
  <c r="F91" i="62"/>
  <c r="E91" i="62"/>
  <c r="F90" i="62"/>
  <c r="E90" i="62"/>
  <c r="E87" i="62"/>
  <c r="F85" i="62"/>
  <c r="E85" i="62"/>
  <c r="F84" i="62"/>
  <c r="E84" i="62"/>
  <c r="F83" i="62"/>
  <c r="E83" i="62"/>
  <c r="F82" i="62"/>
  <c r="E82" i="62"/>
  <c r="F81" i="62"/>
  <c r="E81" i="62"/>
  <c r="F80" i="62"/>
  <c r="E80" i="62"/>
  <c r="F79" i="62"/>
  <c r="E79" i="62"/>
  <c r="F78" i="62"/>
  <c r="E77" i="62"/>
  <c r="F76" i="62"/>
  <c r="E75" i="62"/>
  <c r="F74" i="62"/>
  <c r="E74" i="62"/>
  <c r="F73" i="62"/>
  <c r="E73" i="62"/>
  <c r="F71" i="62"/>
  <c r="E71" i="62"/>
  <c r="F67" i="62"/>
  <c r="E67" i="62"/>
  <c r="F65" i="62"/>
  <c r="E65" i="62"/>
  <c r="F64" i="62"/>
  <c r="E64" i="62"/>
  <c r="F63" i="62"/>
  <c r="E63" i="62"/>
  <c r="F61" i="62"/>
  <c r="F60" i="62"/>
  <c r="E60" i="62"/>
  <c r="F59" i="62"/>
  <c r="E59" i="62"/>
  <c r="F58" i="62"/>
  <c r="E58" i="62"/>
  <c r="F57" i="62"/>
  <c r="E57" i="62"/>
  <c r="F56" i="62"/>
  <c r="F55" i="62"/>
  <c r="E55" i="62"/>
  <c r="F54" i="62"/>
  <c r="E54" i="62"/>
  <c r="H53" i="62"/>
  <c r="H54" i="62" s="1"/>
  <c r="H55" i="62" s="1"/>
  <c r="H56" i="62" s="1"/>
  <c r="H57" i="62" s="1"/>
  <c r="H58" i="62" s="1"/>
  <c r="H59" i="62" s="1"/>
  <c r="H60" i="62" s="1"/>
  <c r="H61" i="62" s="1"/>
  <c r="H62" i="62" s="1"/>
  <c r="H63" i="62" s="1"/>
  <c r="H64" i="62" s="1"/>
  <c r="H65" i="62" s="1"/>
  <c r="H66" i="62" s="1"/>
  <c r="H67" i="62" s="1"/>
  <c r="H68" i="62" s="1"/>
  <c r="H69" i="62" s="1"/>
  <c r="H70" i="62" s="1"/>
  <c r="H71" i="62" s="1"/>
  <c r="H72" i="62" s="1"/>
  <c r="H73" i="62" s="1"/>
  <c r="H74" i="62" s="1"/>
  <c r="H75" i="62" s="1"/>
  <c r="H76" i="62" s="1"/>
  <c r="H77" i="62" s="1"/>
  <c r="H78" i="62" s="1"/>
  <c r="H79" i="62" s="1"/>
  <c r="H80" i="62" s="1"/>
  <c r="H81" i="62" s="1"/>
  <c r="H82" i="62" s="1"/>
  <c r="H83" i="62" s="1"/>
  <c r="H84" i="62" s="1"/>
  <c r="H85" i="62" s="1"/>
  <c r="H86" i="62" s="1"/>
  <c r="H87" i="62" s="1"/>
  <c r="H88" i="62" s="1"/>
  <c r="H89" i="62" s="1"/>
  <c r="H90" i="62" s="1"/>
  <c r="H91" i="62" s="1"/>
  <c r="H92" i="62" s="1"/>
  <c r="H93" i="62" s="1"/>
  <c r="H94" i="62" s="1"/>
  <c r="H95" i="62" s="1"/>
  <c r="H96" i="62" s="1"/>
  <c r="H97" i="62" s="1"/>
  <c r="H98" i="62" s="1"/>
  <c r="F53" i="62"/>
  <c r="E53" i="62"/>
  <c r="F52" i="62"/>
  <c r="E52" i="62"/>
  <c r="F51" i="62"/>
  <c r="E51" i="62"/>
  <c r="F50" i="62"/>
  <c r="E50" i="62"/>
  <c r="H49" i="62"/>
  <c r="H50" i="62" s="1"/>
  <c r="H51" i="62" s="1"/>
  <c r="F49" i="62"/>
  <c r="E49" i="62"/>
  <c r="F48" i="62"/>
  <c r="E48" i="62"/>
  <c r="F47" i="62"/>
  <c r="E47" i="62"/>
  <c r="F46" i="62"/>
  <c r="E46" i="62"/>
  <c r="H45" i="62"/>
  <c r="H46" i="62" s="1"/>
  <c r="H47" i="62" s="1"/>
  <c r="F45" i="62"/>
  <c r="E45" i="62"/>
  <c r="F44" i="62"/>
  <c r="E44" i="62"/>
  <c r="F43" i="62"/>
  <c r="E43" i="62"/>
  <c r="D42" i="62"/>
  <c r="F41" i="62"/>
  <c r="E41" i="62"/>
  <c r="F40" i="62"/>
  <c r="E40" i="62"/>
  <c r="F39" i="62"/>
  <c r="E39" i="62"/>
  <c r="F38" i="62"/>
  <c r="E38" i="62"/>
  <c r="F37" i="62"/>
  <c r="E37" i="62"/>
  <c r="F36" i="62"/>
  <c r="E36" i="62"/>
  <c r="F35" i="62"/>
  <c r="E35" i="62"/>
  <c r="D34" i="62"/>
  <c r="F33" i="62"/>
  <c r="E33" i="62"/>
  <c r="F32" i="62"/>
  <c r="E32" i="62"/>
  <c r="F31" i="62"/>
  <c r="E31" i="62"/>
  <c r="F30" i="62"/>
  <c r="E30" i="62"/>
  <c r="F29" i="62"/>
  <c r="E29" i="62"/>
  <c r="F28" i="62"/>
  <c r="E28" i="62"/>
  <c r="D25" i="62"/>
  <c r="F24" i="62"/>
  <c r="E24" i="62"/>
  <c r="F23" i="62"/>
  <c r="E23" i="62"/>
  <c r="D22" i="62"/>
  <c r="F21" i="62"/>
  <c r="E21" i="62"/>
  <c r="F20" i="62"/>
  <c r="E20" i="62"/>
  <c r="D17" i="62"/>
  <c r="F16" i="62"/>
  <c r="E16" i="62"/>
  <c r="H15" i="62"/>
  <c r="H16" i="62" s="1"/>
  <c r="H17" i="62" s="1"/>
  <c r="H18" i="62" s="1"/>
  <c r="H19" i="62" s="1"/>
  <c r="H20" i="62" s="1"/>
  <c r="H21" i="62" s="1"/>
  <c r="H22" i="62" s="1"/>
  <c r="H23" i="62" s="1"/>
  <c r="H24" i="62" s="1"/>
  <c r="H25" i="62" s="1"/>
  <c r="H26" i="62" s="1"/>
  <c r="H27" i="62" s="1"/>
  <c r="H28" i="62" s="1"/>
  <c r="H29" i="62" s="1"/>
  <c r="H30" i="62" s="1"/>
  <c r="H31" i="62" s="1"/>
  <c r="H32" i="62" s="1"/>
  <c r="H33" i="62" s="1"/>
  <c r="H34" i="62" s="1"/>
  <c r="H35" i="62" s="1"/>
  <c r="H36" i="62" s="1"/>
  <c r="H37" i="62" s="1"/>
  <c r="H38" i="62" s="1"/>
  <c r="H39" i="62" s="1"/>
  <c r="H40" i="62" s="1"/>
  <c r="H41" i="62" s="1"/>
  <c r="H42" i="62" s="1"/>
  <c r="H43" i="62" s="1"/>
  <c r="F15" i="62"/>
  <c r="E15" i="62"/>
  <c r="F14" i="62"/>
  <c r="E14" i="62"/>
  <c r="D11" i="62"/>
  <c r="F10" i="62"/>
  <c r="E10" i="62"/>
  <c r="E114" i="11"/>
  <c r="F114" i="11" s="1"/>
  <c r="G114" i="11" s="1"/>
  <c r="H114" i="11" s="1"/>
  <c r="I114" i="11" s="1"/>
  <c r="J114" i="11" s="1"/>
  <c r="K114" i="11" s="1"/>
  <c r="E113" i="11"/>
  <c r="F113" i="11" s="1"/>
  <c r="G113" i="11" s="1"/>
  <c r="H113" i="11" s="1"/>
  <c r="I113" i="11" s="1"/>
  <c r="J113" i="11" s="1"/>
  <c r="K113" i="11" s="1"/>
  <c r="E112" i="11"/>
  <c r="I112" i="11" s="1"/>
  <c r="J112" i="11" s="1"/>
  <c r="E111" i="11"/>
  <c r="F111" i="11" s="1"/>
  <c r="G111" i="11" s="1"/>
  <c r="H111" i="11" s="1"/>
  <c r="I111" i="11" s="1"/>
  <c r="J111" i="11" s="1"/>
  <c r="K111" i="11" s="1"/>
  <c r="E200" i="10"/>
  <c r="F200" i="10" s="1"/>
  <c r="E199" i="10"/>
  <c r="F199" i="10" s="1"/>
  <c r="E198" i="10"/>
  <c r="F198" i="10" s="1"/>
  <c r="E197" i="10"/>
  <c r="F197" i="10" s="1"/>
  <c r="E351" i="8"/>
  <c r="F351" i="8" s="1"/>
  <c r="G351" i="8" s="1"/>
  <c r="H351" i="8" s="1"/>
  <c r="E350" i="8"/>
  <c r="F350" i="8" s="1"/>
  <c r="G350" i="8" s="1"/>
  <c r="H350" i="8" s="1"/>
  <c r="E349" i="8"/>
  <c r="F349" i="8" s="1"/>
  <c r="G349" i="8" s="1"/>
  <c r="H349" i="8" s="1"/>
  <c r="E99" i="8"/>
  <c r="E98" i="8"/>
  <c r="E140" i="57"/>
  <c r="F140" i="57" s="1"/>
  <c r="E139" i="57"/>
  <c r="F139" i="57" s="1"/>
  <c r="E138" i="57"/>
  <c r="F138" i="57" s="1"/>
  <c r="E137" i="57"/>
  <c r="F137" i="57" s="1"/>
  <c r="E61" i="57"/>
  <c r="E60" i="57"/>
  <c r="E100" i="59"/>
  <c r="E99" i="59"/>
  <c r="E216" i="32"/>
  <c r="F216" i="32" s="1"/>
  <c r="G216" i="32" s="1"/>
  <c r="H216" i="32" s="1"/>
  <c r="E215" i="32"/>
  <c r="F215" i="32" s="1"/>
  <c r="G215" i="32" s="1"/>
  <c r="H215" i="32" s="1"/>
  <c r="E214" i="32"/>
  <c r="F214" i="32" s="1"/>
  <c r="G214" i="32" s="1"/>
  <c r="H214" i="32" s="1"/>
  <c r="E213" i="32"/>
  <c r="F213" i="32" s="1"/>
  <c r="G213" i="32" s="1"/>
  <c r="H213" i="32" s="1"/>
  <c r="E125" i="32"/>
  <c r="F125" i="32" s="1"/>
  <c r="E124" i="32"/>
  <c r="F124" i="32" s="1"/>
  <c r="E123" i="32"/>
  <c r="F123" i="32" s="1"/>
  <c r="E122" i="32"/>
  <c r="F122" i="32" s="1"/>
  <c r="E140" i="44"/>
  <c r="F140" i="44" s="1"/>
  <c r="E139" i="44"/>
  <c r="F139" i="44" s="1"/>
  <c r="E138" i="44"/>
  <c r="F138" i="44" s="1"/>
  <c r="E137" i="44"/>
  <c r="F137" i="44" s="1"/>
  <c r="E136" i="44"/>
  <c r="F136" i="44" s="1"/>
  <c r="F132" i="5"/>
  <c r="E104" i="7"/>
  <c r="F104" i="7" s="1"/>
  <c r="G104" i="7" s="1"/>
  <c r="H104" i="7" s="1"/>
  <c r="I104" i="7" s="1"/>
  <c r="J104" i="7" s="1"/>
  <c r="E103" i="7"/>
  <c r="F103" i="7" s="1"/>
  <c r="G103" i="7" s="1"/>
  <c r="H103" i="7" s="1"/>
  <c r="I103" i="7" s="1"/>
  <c r="J103" i="7" s="1"/>
  <c r="E102" i="7"/>
  <c r="F102" i="7" s="1"/>
  <c r="G102" i="7" s="1"/>
  <c r="H102" i="7" s="1"/>
  <c r="I102" i="7" s="1"/>
  <c r="J102" i="7" s="1"/>
  <c r="E101" i="7"/>
  <c r="F101" i="7" s="1"/>
  <c r="G101" i="7" s="1"/>
  <c r="H101" i="7" s="1"/>
  <c r="I101" i="7" s="1"/>
  <c r="J101" i="7" s="1"/>
  <c r="E246" i="48"/>
  <c r="F246" i="48" s="1"/>
  <c r="G246" i="48" s="1"/>
  <c r="E245" i="48"/>
  <c r="F245" i="48" s="1"/>
  <c r="G245" i="48" s="1"/>
  <c r="E244" i="48"/>
  <c r="F244" i="48" s="1"/>
  <c r="G244" i="48" s="1"/>
  <c r="E243" i="48"/>
  <c r="F243" i="48" s="1"/>
  <c r="G243" i="48" s="1"/>
  <c r="F103" i="48"/>
  <c r="E103" i="48"/>
  <c r="F102" i="48"/>
  <c r="E102" i="48"/>
  <c r="F101" i="48"/>
  <c r="E101" i="48"/>
  <c r="F100" i="48"/>
  <c r="E100" i="48"/>
  <c r="E327" i="47"/>
  <c r="E326" i="47"/>
  <c r="E325" i="47"/>
  <c r="E324" i="47"/>
  <c r="E268" i="47"/>
  <c r="E267" i="47"/>
  <c r="E266" i="47"/>
  <c r="H226" i="43"/>
  <c r="G226" i="43"/>
  <c r="F226" i="43"/>
  <c r="E226" i="43"/>
  <c r="H225" i="43"/>
  <c r="G225" i="43"/>
  <c r="F225" i="43"/>
  <c r="E225" i="43"/>
  <c r="H224" i="43"/>
  <c r="G224" i="43"/>
  <c r="F224" i="43"/>
  <c r="E224" i="43"/>
  <c r="H223" i="43"/>
  <c r="G223" i="43"/>
  <c r="F223" i="43"/>
  <c r="E223" i="43"/>
  <c r="H222" i="43"/>
  <c r="G222" i="43"/>
  <c r="F222" i="43"/>
  <c r="E222" i="43"/>
  <c r="E196" i="60"/>
  <c r="F196" i="60" s="1"/>
  <c r="G196" i="60" s="1"/>
  <c r="H196" i="60" s="1"/>
  <c r="I196" i="60" s="1"/>
  <c r="J196" i="60" s="1"/>
  <c r="K196" i="60" s="1"/>
  <c r="E195" i="60"/>
  <c r="F195" i="60" s="1"/>
  <c r="G195" i="60" s="1"/>
  <c r="H195" i="60" s="1"/>
  <c r="I195" i="60" s="1"/>
  <c r="J195" i="60" s="1"/>
  <c r="K195" i="60" s="1"/>
  <c r="E194" i="60"/>
  <c r="F194" i="60" s="1"/>
  <c r="G194" i="60" s="1"/>
  <c r="H194" i="60" s="1"/>
  <c r="I194" i="60" s="1"/>
  <c r="J194" i="60" s="1"/>
  <c r="K194" i="60" s="1"/>
  <c r="E193" i="60"/>
  <c r="F193" i="60" s="1"/>
  <c r="G193" i="60" s="1"/>
  <c r="H193" i="60" s="1"/>
  <c r="I193" i="60" s="1"/>
  <c r="J193" i="60" s="1"/>
  <c r="K193" i="60" s="1"/>
  <c r="F214" i="43"/>
  <c r="H135" i="44"/>
  <c r="I104" i="45"/>
  <c r="I106" i="45"/>
  <c r="I105" i="45"/>
  <c r="E98" i="59"/>
  <c r="E95" i="59"/>
  <c r="E96" i="59"/>
  <c r="G204" i="32"/>
  <c r="H204" i="32" s="1"/>
  <c r="I102" i="45"/>
  <c r="E136" i="57"/>
  <c r="F136" i="57" s="1"/>
  <c r="E135" i="57"/>
  <c r="F135" i="57" s="1"/>
  <c r="E134" i="57"/>
  <c r="F134" i="57" s="1"/>
  <c r="E133" i="57"/>
  <c r="F133" i="57" s="1"/>
  <c r="E59" i="57"/>
  <c r="E58" i="57"/>
  <c r="E57" i="57"/>
  <c r="E56" i="57"/>
  <c r="E212" i="32"/>
  <c r="F212" i="32" s="1"/>
  <c r="G212" i="32" s="1"/>
  <c r="H212" i="32" s="1"/>
  <c r="E211" i="32"/>
  <c r="F211" i="32" s="1"/>
  <c r="G211" i="32" s="1"/>
  <c r="H211" i="32" s="1"/>
  <c r="E210" i="32"/>
  <c r="F210" i="32" s="1"/>
  <c r="G210" i="32" s="1"/>
  <c r="H210" i="32" s="1"/>
  <c r="E209" i="32"/>
  <c r="F209" i="32" s="1"/>
  <c r="G209" i="32" s="1"/>
  <c r="H209" i="32" s="1"/>
  <c r="E208" i="32"/>
  <c r="F208" i="32" s="1"/>
  <c r="G208" i="32" s="1"/>
  <c r="H208" i="32" s="1"/>
  <c r="E100" i="7"/>
  <c r="F100" i="7" s="1"/>
  <c r="G100" i="7" s="1"/>
  <c r="H100" i="7" s="1"/>
  <c r="I100" i="7" s="1"/>
  <c r="J100" i="7" s="1"/>
  <c r="F138" i="5"/>
  <c r="E138" i="5"/>
  <c r="E265" i="47"/>
  <c r="E323" i="47"/>
  <c r="E110" i="11"/>
  <c r="F110" i="11" s="1"/>
  <c r="G110" i="11" s="1"/>
  <c r="H110" i="11" s="1"/>
  <c r="I110" i="11" s="1"/>
  <c r="J110" i="11" s="1"/>
  <c r="K110" i="11" s="1"/>
  <c r="E109" i="11"/>
  <c r="H109" i="11" s="1"/>
  <c r="I109" i="11" s="1"/>
  <c r="J109" i="11" s="1"/>
  <c r="K109" i="11" s="1"/>
  <c r="E108" i="11"/>
  <c r="I108" i="11" s="1"/>
  <c r="J108" i="11" s="1"/>
  <c r="H136" i="44" l="1"/>
  <c r="H141" i="5"/>
  <c r="H142" i="5" s="1"/>
  <c r="H143" i="5" s="1"/>
  <c r="H144" i="5" s="1"/>
  <c r="D12" i="62"/>
  <c r="F11" i="62"/>
  <c r="E11" i="62"/>
  <c r="D18" i="62"/>
  <c r="F17" i="62"/>
  <c r="E17" i="62"/>
  <c r="F22" i="62"/>
  <c r="E22" i="62"/>
  <c r="D26" i="62"/>
  <c r="F25" i="62"/>
  <c r="E25" i="62"/>
  <c r="F34" i="62"/>
  <c r="E34" i="62"/>
  <c r="F42" i="62"/>
  <c r="E42" i="62"/>
  <c r="E93" i="59"/>
  <c r="H137" i="44" l="1"/>
  <c r="D27" i="62"/>
  <c r="F26" i="62"/>
  <c r="E26" i="62"/>
  <c r="D19" i="62"/>
  <c r="F18" i="62"/>
  <c r="E18" i="62"/>
  <c r="D13" i="62"/>
  <c r="F12" i="62"/>
  <c r="E12" i="62"/>
  <c r="E53" i="57"/>
  <c r="E132" i="57"/>
  <c r="F132" i="57" s="1"/>
  <c r="E196" i="10"/>
  <c r="F196" i="10" s="1"/>
  <c r="E194" i="10"/>
  <c r="F194" i="10" s="1"/>
  <c r="E193" i="10"/>
  <c r="F193" i="10" s="1"/>
  <c r="E109" i="45"/>
  <c r="E108" i="45"/>
  <c r="E107" i="45"/>
  <c r="D17" i="45"/>
  <c r="H138" i="44" l="1"/>
  <c r="F13" i="62"/>
  <c r="E13" i="62"/>
  <c r="F19" i="62"/>
  <c r="E19" i="62"/>
  <c r="F27" i="62"/>
  <c r="E27" i="62"/>
  <c r="E97" i="8"/>
  <c r="E192" i="60"/>
  <c r="F192" i="60" s="1"/>
  <c r="G192" i="60" s="1"/>
  <c r="H192" i="60" s="1"/>
  <c r="I192" i="60" s="1"/>
  <c r="J192" i="60" s="1"/>
  <c r="K192" i="60" s="1"/>
  <c r="E191" i="60"/>
  <c r="F191" i="60" s="1"/>
  <c r="G191" i="60" s="1"/>
  <c r="H191" i="60" s="1"/>
  <c r="I191" i="60" s="1"/>
  <c r="J191" i="60" s="1"/>
  <c r="K191" i="60" s="1"/>
  <c r="E121" i="32"/>
  <c r="F121" i="32" s="1"/>
  <c r="E120" i="32"/>
  <c r="F120" i="32" s="1"/>
  <c r="E119" i="32"/>
  <c r="F119" i="32" s="1"/>
  <c r="E118" i="32"/>
  <c r="F118" i="32" s="1"/>
  <c r="H139" i="44" l="1"/>
  <c r="E264" i="47"/>
  <c r="H140" i="44" l="1"/>
  <c r="E211" i="43"/>
  <c r="F211" i="43"/>
  <c r="G211" i="43"/>
  <c r="H211" i="43"/>
  <c r="E348" i="8" l="1"/>
  <c r="F348" i="8" s="1"/>
  <c r="G348" i="8" s="1"/>
  <c r="H348" i="8" s="1"/>
  <c r="E347" i="8"/>
  <c r="F347" i="8" s="1"/>
  <c r="G347" i="8" s="1"/>
  <c r="H347" i="8" s="1"/>
  <c r="E346" i="8"/>
  <c r="F346" i="8" s="1"/>
  <c r="G346" i="8" s="1"/>
  <c r="H346" i="8" s="1"/>
  <c r="E345" i="8"/>
  <c r="F345" i="8" s="1"/>
  <c r="G345" i="8" s="1"/>
  <c r="H345" i="8" s="1"/>
  <c r="E96" i="8"/>
  <c r="E95" i="8"/>
  <c r="E94" i="8"/>
  <c r="E98" i="7"/>
  <c r="F98" i="7" s="1"/>
  <c r="G98" i="7" s="1"/>
  <c r="H98" i="7" s="1"/>
  <c r="I98" i="7" s="1"/>
  <c r="J98" i="7" s="1"/>
  <c r="E97" i="7"/>
  <c r="F97" i="7" s="1"/>
  <c r="G97" i="7" s="1"/>
  <c r="H97" i="7" s="1"/>
  <c r="I97" i="7" s="1"/>
  <c r="J97" i="7" s="1"/>
  <c r="E96" i="7"/>
  <c r="F96" i="7" s="1"/>
  <c r="G96" i="7" s="1"/>
  <c r="H96" i="7" s="1"/>
  <c r="I96" i="7" s="1"/>
  <c r="J96" i="7" s="1"/>
  <c r="E95" i="7"/>
  <c r="F95" i="7" s="1"/>
  <c r="G95" i="7" s="1"/>
  <c r="H95" i="7" s="1"/>
  <c r="I95" i="7" s="1"/>
  <c r="J95" i="7" s="1"/>
  <c r="F137" i="5"/>
  <c r="E137" i="5"/>
  <c r="F136" i="5"/>
  <c r="E136" i="5"/>
  <c r="F135" i="5"/>
  <c r="E135" i="5"/>
  <c r="E322" i="47"/>
  <c r="E321" i="47"/>
  <c r="E320" i="47"/>
  <c r="E319" i="47"/>
  <c r="E263" i="47"/>
  <c r="E262" i="47"/>
  <c r="E218" i="43"/>
  <c r="F218" i="43"/>
  <c r="G218" i="43"/>
  <c r="H221" i="43"/>
  <c r="G221" i="43"/>
  <c r="F221" i="43"/>
  <c r="E221" i="43"/>
  <c r="H220" i="43"/>
  <c r="G220" i="43"/>
  <c r="F220" i="43"/>
  <c r="E220" i="43"/>
  <c r="H219" i="43"/>
  <c r="G219" i="43"/>
  <c r="F219" i="43"/>
  <c r="E219" i="43"/>
  <c r="E190" i="60"/>
  <c r="F190" i="60" s="1"/>
  <c r="G190" i="60" s="1"/>
  <c r="H190" i="60" s="1"/>
  <c r="I190" i="60" s="1"/>
  <c r="J190" i="60" s="1"/>
  <c r="K190" i="60" s="1"/>
  <c r="E189" i="60"/>
  <c r="F189" i="60" s="1"/>
  <c r="G189" i="60" s="1"/>
  <c r="H189" i="60" s="1"/>
  <c r="I189" i="60" s="1"/>
  <c r="J189" i="60" s="1"/>
  <c r="K189" i="60" s="1"/>
  <c r="E188" i="60"/>
  <c r="F188" i="60" s="1"/>
  <c r="G188" i="60" s="1"/>
  <c r="H188" i="60" s="1"/>
  <c r="I188" i="60" s="1"/>
  <c r="J188" i="60" s="1"/>
  <c r="K188" i="60" s="1"/>
  <c r="E187" i="60"/>
  <c r="F187" i="60" s="1"/>
  <c r="G187" i="60" s="1"/>
  <c r="H187" i="60" s="1"/>
  <c r="I187" i="60" s="1"/>
  <c r="J187" i="60" s="1"/>
  <c r="K187" i="60" s="1"/>
  <c r="E230" i="44" l="1"/>
  <c r="F230" i="44" s="1"/>
  <c r="G230" i="44" s="1"/>
  <c r="H230" i="44" s="1"/>
  <c r="I230" i="44" s="1"/>
  <c r="J230" i="44" s="1"/>
  <c r="E229" i="44"/>
  <c r="F229" i="44" s="1"/>
  <c r="G229" i="44" s="1"/>
  <c r="H229" i="44" s="1"/>
  <c r="I229" i="44" s="1"/>
  <c r="J229" i="44" s="1"/>
  <c r="E228" i="44"/>
  <c r="F228" i="44" s="1"/>
  <c r="G228" i="44" s="1"/>
  <c r="H228" i="44" s="1"/>
  <c r="I228" i="44" s="1"/>
  <c r="J228" i="44" s="1"/>
  <c r="E135" i="44"/>
  <c r="F135" i="44" s="1"/>
  <c r="E134" i="44"/>
  <c r="F134" i="44" s="1"/>
  <c r="E133" i="44"/>
  <c r="F133" i="44" s="1"/>
  <c r="E132" i="44"/>
  <c r="F132" i="44" s="1"/>
  <c r="E131" i="44"/>
  <c r="F131" i="44" s="1"/>
  <c r="E238" i="48"/>
  <c r="F238" i="48"/>
  <c r="G238" i="48" s="1"/>
  <c r="E242" i="48"/>
  <c r="F242" i="48" s="1"/>
  <c r="G242" i="48" s="1"/>
  <c r="E241" i="48"/>
  <c r="F241" i="48" s="1"/>
  <c r="G241" i="48" s="1"/>
  <c r="E240" i="48"/>
  <c r="F240" i="48" s="1"/>
  <c r="G240" i="48" s="1"/>
  <c r="E239" i="48"/>
  <c r="F239" i="48" s="1"/>
  <c r="G239" i="48" s="1"/>
  <c r="F99" i="48"/>
  <c r="E99" i="48"/>
  <c r="F98" i="48"/>
  <c r="E98" i="48"/>
  <c r="F97" i="48"/>
  <c r="E97" i="48"/>
  <c r="F96" i="48"/>
  <c r="E96" i="48"/>
  <c r="E92" i="59" l="1"/>
  <c r="G203" i="32" l="1"/>
  <c r="E134" i="5" l="1"/>
  <c r="F134" i="5"/>
  <c r="E318" i="47" l="1"/>
  <c r="E317" i="47"/>
  <c r="E316" i="47"/>
  <c r="E315" i="47"/>
  <c r="E314" i="47"/>
  <c r="E261" i="47"/>
  <c r="E260" i="47"/>
  <c r="I218" i="44"/>
  <c r="J218" i="44" s="1"/>
  <c r="K218" i="44" s="1"/>
  <c r="L218" i="44" s="1"/>
  <c r="E55" i="57" l="1"/>
  <c r="E54" i="57" l="1"/>
  <c r="G206" i="32" l="1"/>
  <c r="H206" i="32" s="1"/>
  <c r="E117" i="32"/>
  <c r="F117" i="32" s="1"/>
  <c r="E114" i="32"/>
  <c r="F114" i="32" s="1"/>
  <c r="E333" i="8" l="1"/>
  <c r="F333" i="8" s="1"/>
  <c r="I99" i="45"/>
  <c r="I98" i="45"/>
  <c r="I97" i="45"/>
  <c r="I96" i="45"/>
  <c r="E344" i="8"/>
  <c r="F344" i="8" s="1"/>
  <c r="G344" i="8" s="1"/>
  <c r="H344" i="8" s="1"/>
  <c r="E343" i="8"/>
  <c r="F343" i="8" s="1"/>
  <c r="G343" i="8" s="1"/>
  <c r="H343" i="8" s="1"/>
  <c r="E342" i="8"/>
  <c r="F342" i="8" s="1"/>
  <c r="G342" i="8" s="1"/>
  <c r="E341" i="8"/>
  <c r="F341" i="8" s="1"/>
  <c r="G341" i="8" s="1"/>
  <c r="H341" i="8" s="1"/>
  <c r="E93" i="8"/>
  <c r="E91" i="8"/>
  <c r="E90" i="8"/>
  <c r="H94" i="7"/>
  <c r="I94" i="7" s="1"/>
  <c r="J94" i="7" s="1"/>
  <c r="E93" i="7"/>
  <c r="F93" i="7" s="1"/>
  <c r="G93" i="7" s="1"/>
  <c r="H93" i="7" s="1"/>
  <c r="I93" i="7" s="1"/>
  <c r="J93" i="7" s="1"/>
  <c r="E92" i="7"/>
  <c r="F92" i="7" s="1"/>
  <c r="G92" i="7" s="1"/>
  <c r="H92" i="7" s="1"/>
  <c r="I92" i="7" s="1"/>
  <c r="J92" i="7" s="1"/>
  <c r="E91" i="7"/>
  <c r="F91" i="7" s="1"/>
  <c r="G91" i="7" s="1"/>
  <c r="H91" i="7" s="1"/>
  <c r="I91" i="7" s="1"/>
  <c r="J91" i="7" s="1"/>
  <c r="E90" i="7"/>
  <c r="F90" i="7" s="1"/>
  <c r="G90" i="7" s="1"/>
  <c r="H90" i="7" s="1"/>
  <c r="I90" i="7" s="1"/>
  <c r="J90" i="7" s="1"/>
  <c r="E132" i="5"/>
  <c r="F129" i="5"/>
  <c r="E129" i="5"/>
  <c r="E187" i="61"/>
  <c r="E186" i="61"/>
  <c r="E237" i="48"/>
  <c r="F237" i="48" s="1"/>
  <c r="G237" i="48" s="1"/>
  <c r="E236" i="48"/>
  <c r="F236" i="48" s="1"/>
  <c r="G236" i="48" s="1"/>
  <c r="E235" i="48"/>
  <c r="F235" i="48" s="1"/>
  <c r="G235" i="48" s="1"/>
  <c r="E234" i="48"/>
  <c r="F234" i="48" s="1"/>
  <c r="G234" i="48" s="1"/>
  <c r="F95" i="48"/>
  <c r="E95" i="48"/>
  <c r="E94" i="48"/>
  <c r="F93" i="48"/>
  <c r="E93" i="48"/>
  <c r="F92" i="48"/>
  <c r="E92" i="48"/>
  <c r="F91" i="48"/>
  <c r="E91" i="48"/>
  <c r="E259" i="47"/>
  <c r="E258" i="47"/>
  <c r="E257" i="47"/>
  <c r="H217" i="43"/>
  <c r="G217" i="43"/>
  <c r="F217" i="43"/>
  <c r="E217" i="43"/>
  <c r="H216" i="43"/>
  <c r="G216" i="43"/>
  <c r="F216" i="43"/>
  <c r="E216" i="43"/>
  <c r="H215" i="43"/>
  <c r="G215" i="43"/>
  <c r="F215" i="43"/>
  <c r="E215" i="43"/>
  <c r="H214" i="43"/>
  <c r="G214" i="43"/>
  <c r="E207" i="32"/>
  <c r="F207" i="32" s="1"/>
  <c r="G207" i="32" s="1"/>
  <c r="H207" i="32" s="1"/>
  <c r="G205" i="32"/>
  <c r="H205" i="32" s="1"/>
  <c r="E115" i="32"/>
  <c r="F115" i="32" s="1"/>
  <c r="E90" i="59" l="1"/>
  <c r="E89" i="59"/>
  <c r="E88" i="59"/>
  <c r="E87" i="59"/>
  <c r="E186" i="60"/>
  <c r="F186" i="60" s="1"/>
  <c r="G186" i="60" s="1"/>
  <c r="H186" i="60" s="1"/>
  <c r="I186" i="60" s="1"/>
  <c r="J186" i="60" s="1"/>
  <c r="K186" i="60" s="1"/>
  <c r="E184" i="60"/>
  <c r="F184" i="60" s="1"/>
  <c r="G184" i="60" s="1"/>
  <c r="H184" i="60" s="1"/>
  <c r="H107" i="11"/>
  <c r="I107" i="11" s="1"/>
  <c r="J107" i="11" s="1"/>
  <c r="K107" i="11" s="1"/>
  <c r="E106" i="11"/>
  <c r="E105" i="11"/>
  <c r="F105" i="11" s="1"/>
  <c r="G105" i="11" s="1"/>
  <c r="H105" i="11" s="1"/>
  <c r="I105" i="11" s="1"/>
  <c r="J105" i="11" s="1"/>
  <c r="K105" i="11" s="1"/>
  <c r="E104" i="11"/>
  <c r="E69" i="57" l="1"/>
  <c r="F69" i="57" s="1"/>
  <c r="E70" i="57"/>
  <c r="F70" i="57" s="1"/>
  <c r="H70" i="57"/>
  <c r="E71" i="57"/>
  <c r="F71" i="57" s="1"/>
  <c r="H71" i="57"/>
  <c r="H72" i="57" s="1"/>
  <c r="E72" i="57"/>
  <c r="F72" i="57" s="1"/>
  <c r="E73" i="57"/>
  <c r="F73" i="57" s="1"/>
  <c r="E74" i="57"/>
  <c r="F74" i="57" s="1"/>
  <c r="E75" i="57"/>
  <c r="F75" i="57" s="1"/>
  <c r="E76" i="57"/>
  <c r="F76" i="57" s="1"/>
  <c r="E77" i="57"/>
  <c r="F77" i="57" s="1"/>
  <c r="E78" i="57"/>
  <c r="F78" i="57" s="1"/>
  <c r="E79" i="57"/>
  <c r="F79" i="57" s="1"/>
  <c r="E81" i="57"/>
  <c r="F81" i="57" s="1"/>
  <c r="E82" i="57"/>
  <c r="F82" i="57" s="1"/>
  <c r="E83" i="57"/>
  <c r="F83" i="57" s="1"/>
  <c r="E84" i="57"/>
  <c r="F84" i="57" s="1"/>
  <c r="E85" i="57"/>
  <c r="F85" i="57" s="1"/>
  <c r="H85" i="57"/>
  <c r="E86" i="57"/>
  <c r="F86" i="57" s="1"/>
  <c r="E87" i="57"/>
  <c r="F87" i="57" s="1"/>
  <c r="E88" i="57"/>
  <c r="F88" i="57" s="1"/>
  <c r="E90" i="57"/>
  <c r="F90" i="57" s="1"/>
  <c r="E131" i="57"/>
  <c r="F131" i="57" s="1"/>
  <c r="E130" i="57"/>
  <c r="F130" i="57" s="1"/>
  <c r="E129" i="57"/>
  <c r="F129" i="57" s="1"/>
  <c r="E52" i="57"/>
  <c r="E51" i="57"/>
  <c r="E49" i="57"/>
  <c r="G95" i="11"/>
  <c r="E192" i="10"/>
  <c r="F192" i="10" s="1"/>
  <c r="E227" i="44"/>
  <c r="F227" i="44" s="1"/>
  <c r="G227" i="44" s="1"/>
  <c r="H227" i="44" s="1"/>
  <c r="I227" i="44" s="1"/>
  <c r="J227" i="44" s="1"/>
  <c r="E226" i="44"/>
  <c r="F226" i="44" s="1"/>
  <c r="G226" i="44" s="1"/>
  <c r="H226" i="44" s="1"/>
  <c r="I226" i="44" s="1"/>
  <c r="J226" i="44" s="1"/>
  <c r="H225" i="44"/>
  <c r="I225" i="44" s="1"/>
  <c r="J225" i="44" s="1"/>
  <c r="E224" i="44"/>
  <c r="F224" i="44" s="1"/>
  <c r="G224" i="44" s="1"/>
  <c r="H224" i="44" s="1"/>
  <c r="I224" i="44" s="1"/>
  <c r="J224" i="44" s="1"/>
  <c r="E130" i="44"/>
  <c r="F130" i="44" s="1"/>
  <c r="E129" i="44"/>
  <c r="F129" i="44" s="1"/>
  <c r="E128" i="44"/>
  <c r="F128" i="44" s="1"/>
  <c r="E127" i="44"/>
  <c r="F127" i="44" s="1"/>
  <c r="E179" i="61"/>
  <c r="H86" i="57" l="1"/>
  <c r="H87" i="57" s="1"/>
  <c r="H88" i="57"/>
  <c r="H73" i="57"/>
  <c r="E183" i="60"/>
  <c r="F183" i="60" s="1"/>
  <c r="G183" i="60" s="1"/>
  <c r="H183" i="60" s="1"/>
  <c r="I183" i="60" s="1"/>
  <c r="J183" i="60" s="1"/>
  <c r="K183" i="60" s="1"/>
  <c r="E113" i="32"/>
  <c r="F113" i="32" s="1"/>
  <c r="E112" i="32"/>
  <c r="F112" i="32" s="1"/>
  <c r="G176" i="61"/>
  <c r="E185" i="61"/>
  <c r="E184" i="61"/>
  <c r="E183" i="61"/>
  <c r="E182" i="61"/>
  <c r="E181" i="61"/>
  <c r="E180" i="61"/>
  <c r="E178" i="61"/>
  <c r="E177" i="61"/>
  <c r="E176" i="61"/>
  <c r="E175" i="61"/>
  <c r="E174" i="61"/>
  <c r="E173" i="61"/>
  <c r="G172" i="61"/>
  <c r="G173" i="61" s="1"/>
  <c r="G174" i="61" s="1"/>
  <c r="E172" i="61"/>
  <c r="E171" i="61"/>
  <c r="E170" i="61"/>
  <c r="E169" i="61"/>
  <c r="E168" i="61"/>
  <c r="E167" i="61"/>
  <c r="E166" i="61"/>
  <c r="E165" i="61"/>
  <c r="E164" i="61"/>
  <c r="E163" i="61"/>
  <c r="E162" i="61"/>
  <c r="E161" i="61"/>
  <c r="E160" i="61"/>
  <c r="E159" i="61"/>
  <c r="E158" i="61"/>
  <c r="E157" i="61"/>
  <c r="E156" i="61"/>
  <c r="E155" i="61"/>
  <c r="E154" i="61"/>
  <c r="E153" i="61"/>
  <c r="E151" i="61"/>
  <c r="E150" i="61"/>
  <c r="E149" i="61"/>
  <c r="E148" i="61"/>
  <c r="E147" i="61"/>
  <c r="E142" i="61"/>
  <c r="E130" i="61"/>
  <c r="E129" i="61"/>
  <c r="E127" i="61"/>
  <c r="E126" i="61"/>
  <c r="D124" i="61"/>
  <c r="D125" i="61" s="1"/>
  <c r="E123" i="61"/>
  <c r="E122" i="61"/>
  <c r="G121" i="61"/>
  <c r="G122" i="61" s="1"/>
  <c r="G123" i="61" s="1"/>
  <c r="G124" i="61" s="1"/>
  <c r="G125" i="61" s="1"/>
  <c r="G126" i="61" s="1"/>
  <c r="G127" i="61" s="1"/>
  <c r="G128" i="61" s="1"/>
  <c r="G129" i="61" s="1"/>
  <c r="G130" i="61" s="1"/>
  <c r="G131" i="61" s="1"/>
  <c r="G132" i="61" s="1"/>
  <c r="G133" i="61" s="1"/>
  <c r="G134" i="61" s="1"/>
  <c r="G135" i="61" s="1"/>
  <c r="G136" i="61" s="1"/>
  <c r="G137" i="61" s="1"/>
  <c r="G138" i="61" s="1"/>
  <c r="G139" i="61" s="1"/>
  <c r="G140" i="61" s="1"/>
  <c r="G141" i="61" s="1"/>
  <c r="G142" i="61" s="1"/>
  <c r="G143" i="61" s="1"/>
  <c r="G144" i="61" s="1"/>
  <c r="G145" i="61" s="1"/>
  <c r="G146" i="61" s="1"/>
  <c r="G147" i="61" s="1"/>
  <c r="G148" i="61" s="1"/>
  <c r="G149" i="61" s="1"/>
  <c r="G150" i="61" s="1"/>
  <c r="G151" i="61" s="1"/>
  <c r="G152" i="61" s="1"/>
  <c r="G153" i="61" s="1"/>
  <c r="G154" i="61" s="1"/>
  <c r="G155" i="61" s="1"/>
  <c r="G156" i="61" s="1"/>
  <c r="G157" i="61" s="1"/>
  <c r="G158" i="61" s="1"/>
  <c r="G159" i="61" s="1"/>
  <c r="G160" i="61" s="1"/>
  <c r="G161" i="61" s="1"/>
  <c r="G162" i="61" s="1"/>
  <c r="G163" i="61" s="1"/>
  <c r="G164" i="61" s="1"/>
  <c r="G165" i="61" s="1"/>
  <c r="G166" i="61" s="1"/>
  <c r="G167" i="61" s="1"/>
  <c r="G168" i="61" s="1"/>
  <c r="G169" i="61" s="1"/>
  <c r="G170" i="61" s="1"/>
  <c r="E121" i="61"/>
  <c r="E120" i="61"/>
  <c r="D104" i="61"/>
  <c r="E104" i="61" s="1"/>
  <c r="G103" i="61"/>
  <c r="G104" i="61" s="1"/>
  <c r="G105" i="61" s="1"/>
  <c r="G106" i="61" s="1"/>
  <c r="G107" i="61" s="1"/>
  <c r="G108" i="61" s="1"/>
  <c r="G109" i="61" s="1"/>
  <c r="G110" i="61" s="1"/>
  <c r="G111" i="61" s="1"/>
  <c r="G112" i="61" s="1"/>
  <c r="G113" i="61" s="1"/>
  <c r="G114" i="61" s="1"/>
  <c r="G115" i="61" s="1"/>
  <c r="G116" i="61" s="1"/>
  <c r="G117" i="61" s="1"/>
  <c r="G118" i="61" s="1"/>
  <c r="G119" i="61" s="1"/>
  <c r="E103" i="61"/>
  <c r="E102" i="61"/>
  <c r="E101" i="61"/>
  <c r="G100" i="61"/>
  <c r="G101" i="61" s="1"/>
  <c r="G102" i="61" s="1"/>
  <c r="E100" i="61"/>
  <c r="E99" i="61"/>
  <c r="E256" i="47"/>
  <c r="E255" i="47"/>
  <c r="E50" i="57"/>
  <c r="H89" i="57" l="1"/>
  <c r="H90" i="57"/>
  <c r="H74" i="57"/>
  <c r="G177" i="61"/>
  <c r="G178" i="61" s="1"/>
  <c r="G179" i="61" s="1"/>
  <c r="G180" i="61" s="1"/>
  <c r="G181" i="61" s="1"/>
  <c r="G182" i="61" s="1"/>
  <c r="G183" i="61" s="1"/>
  <c r="G184" i="61" s="1"/>
  <c r="G185" i="61" s="1"/>
  <c r="G186" i="61" s="1"/>
  <c r="G187" i="61" s="1"/>
  <c r="D105" i="61"/>
  <c r="D106" i="61" s="1"/>
  <c r="D107" i="61"/>
  <c r="E106" i="61"/>
  <c r="E105" i="61"/>
  <c r="E124" i="61"/>
  <c r="I95" i="45"/>
  <c r="H75" i="57" l="1"/>
  <c r="D108" i="61"/>
  <c r="E107" i="61"/>
  <c r="E43" i="57"/>
  <c r="E98" i="11"/>
  <c r="E102" i="11"/>
  <c r="F102" i="11" s="1"/>
  <c r="G102" i="11" s="1"/>
  <c r="H102" i="11" s="1"/>
  <c r="I102" i="11" s="1"/>
  <c r="J102" i="11" s="1"/>
  <c r="K102" i="11" s="1"/>
  <c r="I94" i="45"/>
  <c r="I90" i="45"/>
  <c r="E99" i="45"/>
  <c r="E98" i="45"/>
  <c r="E97" i="45"/>
  <c r="E96" i="45"/>
  <c r="E95" i="45"/>
  <c r="E94" i="45"/>
  <c r="I93" i="45"/>
  <c r="E93" i="45"/>
  <c r="E127" i="57"/>
  <c r="F127" i="57" s="1"/>
  <c r="E48" i="57"/>
  <c r="E47" i="57"/>
  <c r="G200" i="32"/>
  <c r="H200" i="32" s="1"/>
  <c r="E110" i="32"/>
  <c r="F110" i="32" s="1"/>
  <c r="E109" i="32"/>
  <c r="F109" i="32" s="1"/>
  <c r="E217" i="44"/>
  <c r="F217" i="44" s="1"/>
  <c r="G217" i="44" s="1"/>
  <c r="H217" i="44" s="1"/>
  <c r="I217" i="44" s="1"/>
  <c r="J217" i="44" s="1"/>
  <c r="K217" i="44" s="1"/>
  <c r="L217" i="44" s="1"/>
  <c r="I216" i="44"/>
  <c r="J216" i="44" s="1"/>
  <c r="K216" i="44" s="1"/>
  <c r="L216" i="44" s="1"/>
  <c r="E215" i="44"/>
  <c r="F215" i="44" s="1"/>
  <c r="G215" i="44" s="1"/>
  <c r="H215" i="44" s="1"/>
  <c r="I215" i="44" s="1"/>
  <c r="J215" i="44" s="1"/>
  <c r="K215" i="44" s="1"/>
  <c r="L215" i="44" s="1"/>
  <c r="E126" i="44"/>
  <c r="F126" i="44" s="1"/>
  <c r="E124" i="44"/>
  <c r="F124" i="44" s="1"/>
  <c r="E123" i="44"/>
  <c r="F123" i="44" s="1"/>
  <c r="H89" i="7"/>
  <c r="I89" i="7" s="1"/>
  <c r="J89" i="7" s="1"/>
  <c r="E88" i="7"/>
  <c r="F88" i="7" s="1"/>
  <c r="G88" i="7" s="1"/>
  <c r="H88" i="7" s="1"/>
  <c r="I88" i="7" s="1"/>
  <c r="J88" i="7" s="1"/>
  <c r="E87" i="7"/>
  <c r="F87" i="7" s="1"/>
  <c r="G87" i="7" s="1"/>
  <c r="H87" i="7" s="1"/>
  <c r="I87" i="7" s="1"/>
  <c r="J87" i="7" s="1"/>
  <c r="E86" i="7"/>
  <c r="F86" i="7" s="1"/>
  <c r="G86" i="7" s="1"/>
  <c r="H86" i="7" s="1"/>
  <c r="I86" i="7" s="1"/>
  <c r="J86" i="7" s="1"/>
  <c r="E85" i="7"/>
  <c r="F85" i="7" s="1"/>
  <c r="G85" i="7" s="1"/>
  <c r="H85" i="7" s="1"/>
  <c r="I85" i="7" s="1"/>
  <c r="J85" i="7" s="1"/>
  <c r="E84" i="7"/>
  <c r="F84" i="7" s="1"/>
  <c r="G84" i="7" s="1"/>
  <c r="H84" i="7" s="1"/>
  <c r="I84" i="7" s="1"/>
  <c r="J84" i="7" s="1"/>
  <c r="E83" i="7"/>
  <c r="F83" i="7" s="1"/>
  <c r="G83" i="7" s="1"/>
  <c r="H83" i="7" s="1"/>
  <c r="I83" i="7" s="1"/>
  <c r="J83" i="7" s="1"/>
  <c r="E79" i="7"/>
  <c r="F128" i="5"/>
  <c r="E128" i="5"/>
  <c r="F127" i="5"/>
  <c r="E127" i="5"/>
  <c r="F126" i="5"/>
  <c r="E126" i="5"/>
  <c r="E233" i="48"/>
  <c r="F233" i="48" s="1"/>
  <c r="G233" i="48" s="1"/>
  <c r="E232" i="48"/>
  <c r="F232" i="48" s="1"/>
  <c r="G232" i="48" s="1"/>
  <c r="F90" i="48"/>
  <c r="E90" i="48"/>
  <c r="E88" i="48"/>
  <c r="E313" i="47"/>
  <c r="E312" i="47"/>
  <c r="E311" i="47"/>
  <c r="E310" i="47"/>
  <c r="E308" i="47"/>
  <c r="E254" i="47"/>
  <c r="E253" i="47"/>
  <c r="E252" i="47"/>
  <c r="H213" i="43"/>
  <c r="G213" i="43"/>
  <c r="F213" i="43"/>
  <c r="H210" i="43"/>
  <c r="G210" i="43"/>
  <c r="F210" i="43"/>
  <c r="E210" i="43"/>
  <c r="H209" i="43"/>
  <c r="G209" i="43"/>
  <c r="F209" i="43"/>
  <c r="E209" i="43"/>
  <c r="E182" i="60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340" i="8"/>
  <c r="F340" i="8" s="1"/>
  <c r="G340" i="8" s="1"/>
  <c r="H340" i="8" s="1"/>
  <c r="E339" i="8"/>
  <c r="F339" i="8" s="1"/>
  <c r="G339" i="8" s="1"/>
  <c r="H339" i="8" s="1"/>
  <c r="E338" i="8"/>
  <c r="F338" i="8" s="1"/>
  <c r="G338" i="8" s="1"/>
  <c r="H338" i="8" s="1"/>
  <c r="H337" i="8"/>
  <c r="E336" i="8"/>
  <c r="F336" i="8" s="1"/>
  <c r="G336" i="8" s="1"/>
  <c r="H336" i="8" s="1"/>
  <c r="E87" i="8"/>
  <c r="E85" i="8"/>
  <c r="H76" i="57" l="1"/>
  <c r="E108" i="61"/>
  <c r="D109" i="61"/>
  <c r="E187" i="10"/>
  <c r="F187" i="10" s="1"/>
  <c r="E86" i="59"/>
  <c r="E85" i="59"/>
  <c r="E84" i="59"/>
  <c r="E207" i="44"/>
  <c r="F207" i="44" s="1"/>
  <c r="G207" i="44" s="1"/>
  <c r="H207" i="44" s="1"/>
  <c r="I207" i="44" s="1"/>
  <c r="J207" i="44" s="1"/>
  <c r="K207" i="44" s="1"/>
  <c r="L207" i="44" s="1"/>
  <c r="H77" i="57" l="1"/>
  <c r="E109" i="61"/>
  <c r="D110" i="61"/>
  <c r="H78" i="57" l="1"/>
  <c r="D111" i="61"/>
  <c r="E110" i="61"/>
  <c r="G205" i="44"/>
  <c r="H205" i="44" s="1"/>
  <c r="I205" i="44" s="1"/>
  <c r="J205" i="44" s="1"/>
  <c r="K205" i="44" s="1"/>
  <c r="L205" i="44" s="1"/>
  <c r="H79" i="57" l="1"/>
  <c r="D112" i="61"/>
  <c r="E111" i="61"/>
  <c r="E99" i="11"/>
  <c r="F99" i="11" s="1"/>
  <c r="G99" i="11" s="1"/>
  <c r="H99" i="11" s="1"/>
  <c r="I99" i="11" s="1"/>
  <c r="J99" i="11" s="1"/>
  <c r="K99" i="11" s="1"/>
  <c r="E96" i="11"/>
  <c r="H80" i="57" l="1"/>
  <c r="D113" i="61"/>
  <c r="E112" i="61"/>
  <c r="F125" i="5"/>
  <c r="E125" i="5"/>
  <c r="F124" i="5"/>
  <c r="E124" i="5"/>
  <c r="F123" i="5"/>
  <c r="E123" i="5"/>
  <c r="F122" i="5"/>
  <c r="E122" i="5"/>
  <c r="E214" i="44"/>
  <c r="F214" i="44" s="1"/>
  <c r="G214" i="44" s="1"/>
  <c r="H214" i="44" s="1"/>
  <c r="I214" i="44" s="1"/>
  <c r="J214" i="44" s="1"/>
  <c r="K214" i="44" s="1"/>
  <c r="L214" i="44" s="1"/>
  <c r="E213" i="44"/>
  <c r="F213" i="44" s="1"/>
  <c r="G213" i="44" s="1"/>
  <c r="H213" i="44" s="1"/>
  <c r="I213" i="44" s="1"/>
  <c r="J213" i="44" s="1"/>
  <c r="K213" i="44" s="1"/>
  <c r="L213" i="44" s="1"/>
  <c r="H212" i="44"/>
  <c r="I212" i="44" s="1"/>
  <c r="J212" i="44" s="1"/>
  <c r="K212" i="44" s="1"/>
  <c r="L212" i="44" s="1"/>
  <c r="I211" i="44"/>
  <c r="J211" i="44" s="1"/>
  <c r="K211" i="44" s="1"/>
  <c r="L211" i="44" s="1"/>
  <c r="E122" i="44"/>
  <c r="F122" i="44" s="1"/>
  <c r="E121" i="44"/>
  <c r="F121" i="44" s="1"/>
  <c r="E120" i="44"/>
  <c r="F120" i="44" s="1"/>
  <c r="E119" i="44"/>
  <c r="F119" i="44" s="1"/>
  <c r="E118" i="44"/>
  <c r="F118" i="44" s="1"/>
  <c r="E229" i="48"/>
  <c r="F229" i="48" s="1"/>
  <c r="G229" i="48" s="1"/>
  <c r="E228" i="48"/>
  <c r="F228" i="48" s="1"/>
  <c r="G228" i="48" s="1"/>
  <c r="E227" i="48"/>
  <c r="F227" i="48" s="1"/>
  <c r="G227" i="48" s="1"/>
  <c r="E226" i="48"/>
  <c r="F226" i="48" s="1"/>
  <c r="G226" i="48" s="1"/>
  <c r="E225" i="48"/>
  <c r="F225" i="48" s="1"/>
  <c r="G225" i="48" s="1"/>
  <c r="F86" i="48"/>
  <c r="E86" i="48"/>
  <c r="F85" i="48"/>
  <c r="E85" i="48"/>
  <c r="F84" i="48"/>
  <c r="E84" i="48"/>
  <c r="F83" i="48"/>
  <c r="E83" i="48"/>
  <c r="E83" i="59"/>
  <c r="E82" i="59"/>
  <c r="E81" i="59"/>
  <c r="E335" i="8"/>
  <c r="F335" i="8" s="1"/>
  <c r="G335" i="8" s="1"/>
  <c r="H335" i="8" s="1"/>
  <c r="H333" i="8"/>
  <c r="H332" i="8"/>
  <c r="E84" i="8"/>
  <c r="E82" i="8"/>
  <c r="E81" i="8"/>
  <c r="G199" i="32"/>
  <c r="H199" i="32" s="1"/>
  <c r="G198" i="32"/>
  <c r="H198" i="32" s="1"/>
  <c r="G197" i="32"/>
  <c r="H197" i="32" s="1"/>
  <c r="E195" i="32"/>
  <c r="F195" i="32" s="1"/>
  <c r="G195" i="32" s="1"/>
  <c r="H195" i="32" s="1"/>
  <c r="E108" i="32"/>
  <c r="F108" i="32" s="1"/>
  <c r="E107" i="32"/>
  <c r="F107" i="32" s="1"/>
  <c r="E106" i="32"/>
  <c r="F106" i="32" s="1"/>
  <c r="E105" i="32"/>
  <c r="F105" i="32" s="1"/>
  <c r="E102" i="32"/>
  <c r="F102" i="32" s="1"/>
  <c r="E309" i="47"/>
  <c r="E251" i="47"/>
  <c r="E250" i="47"/>
  <c r="E249" i="47"/>
  <c r="E248" i="47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H81" i="57" l="1"/>
  <c r="D114" i="61"/>
  <c r="E113" i="61"/>
  <c r="G194" i="32"/>
  <c r="H194" i="32" s="1"/>
  <c r="E44" i="57"/>
  <c r="E42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I89" i="45"/>
  <c r="I87" i="45"/>
  <c r="H82" i="57" l="1"/>
  <c r="D115" i="61"/>
  <c r="E114" i="61"/>
  <c r="E324" i="8"/>
  <c r="F324" i="8" s="1"/>
  <c r="G324" i="8" s="1"/>
  <c r="H324" i="8" s="1"/>
  <c r="F74" i="48"/>
  <c r="E74" i="48"/>
  <c r="H83" i="57" l="1"/>
  <c r="D116" i="61"/>
  <c r="E115" i="61"/>
  <c r="E113" i="57"/>
  <c r="F113" i="57" s="1"/>
  <c r="I88" i="45"/>
  <c r="I85" i="45"/>
  <c r="I84" i="45"/>
  <c r="I83" i="45"/>
  <c r="D117" i="61" l="1"/>
  <c r="E116" i="61"/>
  <c r="E177" i="10"/>
  <c r="F177" i="10" s="1"/>
  <c r="E90" i="45"/>
  <c r="E89" i="45"/>
  <c r="E88" i="45"/>
  <c r="E80" i="59"/>
  <c r="E79" i="59"/>
  <c r="E78" i="59"/>
  <c r="E77" i="59"/>
  <c r="E208" i="44"/>
  <c r="F208" i="44" s="1"/>
  <c r="G208" i="44" s="1"/>
  <c r="H208" i="44" s="1"/>
  <c r="I208" i="44" s="1"/>
  <c r="J208" i="44" s="1"/>
  <c r="K208" i="44" s="1"/>
  <c r="L208" i="44" s="1"/>
  <c r="E117" i="44"/>
  <c r="F117" i="44" s="1"/>
  <c r="E115" i="44"/>
  <c r="F115" i="44" s="1"/>
  <c r="E114" i="44"/>
  <c r="F114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F79" i="7"/>
  <c r="G79" i="7" s="1"/>
  <c r="H79" i="7" s="1"/>
  <c r="I79" i="7" s="1"/>
  <c r="J79" i="7" s="1"/>
  <c r="E78" i="7"/>
  <c r="F78" i="7" s="1"/>
  <c r="G78" i="7" s="1"/>
  <c r="H78" i="7" s="1"/>
  <c r="I78" i="7" s="1"/>
  <c r="J78" i="7" s="1"/>
  <c r="F121" i="5"/>
  <c r="E121" i="5"/>
  <c r="F120" i="5"/>
  <c r="E120" i="5"/>
  <c r="F119" i="5"/>
  <c r="E119" i="5"/>
  <c r="F118" i="5"/>
  <c r="E118" i="5"/>
  <c r="F117" i="5"/>
  <c r="E117" i="5"/>
  <c r="E224" i="48"/>
  <c r="F224" i="48" s="1"/>
  <c r="G224" i="48" s="1"/>
  <c r="E223" i="48"/>
  <c r="E222" i="48"/>
  <c r="F222" i="48" s="1"/>
  <c r="G222" i="48" s="1"/>
  <c r="E221" i="48"/>
  <c r="F221" i="48" s="1"/>
  <c r="G221" i="48" s="1"/>
  <c r="F82" i="48"/>
  <c r="E82" i="48"/>
  <c r="F81" i="48"/>
  <c r="E81" i="48"/>
  <c r="F79" i="48"/>
  <c r="E79" i="48"/>
  <c r="F78" i="48"/>
  <c r="E78" i="48"/>
  <c r="E247" i="47"/>
  <c r="E246" i="47"/>
  <c r="E245" i="47"/>
  <c r="E244" i="47"/>
  <c r="E115" i="57"/>
  <c r="F115" i="57" s="1"/>
  <c r="E41" i="57"/>
  <c r="E40" i="57"/>
  <c r="E38" i="57"/>
  <c r="E117" i="61" l="1"/>
  <c r="D118" i="61"/>
  <c r="H95" i="11"/>
  <c r="I95" i="11" s="1"/>
  <c r="J95" i="11" s="1"/>
  <c r="K95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67" i="8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83" i="8" s="1"/>
  <c r="H184" i="8" s="1"/>
  <c r="H185" i="8" s="1"/>
  <c r="H152" i="8"/>
  <c r="H153" i="8" s="1"/>
  <c r="H154" i="8" s="1"/>
  <c r="H155" i="8" s="1"/>
  <c r="H111" i="8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H127" i="8" s="1"/>
  <c r="H128" i="8" s="1"/>
  <c r="H129" i="8" s="1"/>
  <c r="E331" i="8"/>
  <c r="F331" i="8" s="1"/>
  <c r="G331" i="8" s="1"/>
  <c r="H331" i="8" s="1"/>
  <c r="H330" i="8"/>
  <c r="E329" i="8"/>
  <c r="F329" i="8" s="1"/>
  <c r="G329" i="8" s="1"/>
  <c r="H329" i="8" s="1"/>
  <c r="E328" i="8"/>
  <c r="F328" i="8" s="1"/>
  <c r="G328" i="8" s="1"/>
  <c r="H328" i="8" s="1"/>
  <c r="E80" i="8"/>
  <c r="E79" i="8"/>
  <c r="E78" i="8"/>
  <c r="E77" i="8"/>
  <c r="E76" i="8"/>
  <c r="G192" i="32"/>
  <c r="H192" i="32" s="1"/>
  <c r="E103" i="32"/>
  <c r="F103" i="32" s="1"/>
  <c r="E100" i="32"/>
  <c r="F100" i="32" s="1"/>
  <c r="E118" i="61" l="1"/>
  <c r="D119" i="61"/>
  <c r="E119" i="61" s="1"/>
  <c r="G191" i="32"/>
  <c r="H191" i="32" s="1"/>
  <c r="E108" i="57"/>
  <c r="F108" i="57" s="1"/>
  <c r="E321" i="8"/>
  <c r="F194" i="43" l="1"/>
  <c r="H202" i="43"/>
  <c r="G202" i="43"/>
  <c r="E202" i="43"/>
  <c r="H201" i="43"/>
  <c r="E175" i="60" l="1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99" i="32"/>
  <c r="F99" i="32" s="1"/>
  <c r="E72" i="8" l="1"/>
  <c r="E211" i="48" l="1"/>
  <c r="F211" i="48" s="1"/>
  <c r="G211" i="48" s="1"/>
  <c r="E75" i="59"/>
  <c r="E37" i="57"/>
  <c r="F116" i="5"/>
  <c r="E116" i="5"/>
  <c r="E242" i="47"/>
  <c r="E319" i="8"/>
  <c r="F319" i="8" s="1"/>
  <c r="G319" i="8" s="1"/>
  <c r="H319" i="8" s="1"/>
  <c r="E320" i="8"/>
  <c r="F320" i="8" s="1"/>
  <c r="G320" i="8" s="1"/>
  <c r="H320" i="8" s="1"/>
  <c r="F321" i="8"/>
  <c r="G321" i="8" s="1"/>
  <c r="H321" i="8" s="1"/>
  <c r="E322" i="8"/>
  <c r="F322" i="8" s="1"/>
  <c r="G322" i="8" s="1"/>
  <c r="H322" i="8" s="1"/>
  <c r="E325" i="8"/>
  <c r="F325" i="8" s="1"/>
  <c r="G325" i="8" s="1"/>
  <c r="H325" i="8" s="1"/>
  <c r="E318" i="8"/>
  <c r="F318" i="8" s="1"/>
  <c r="G318" i="8" s="1"/>
  <c r="H318" i="8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90" i="10" s="1"/>
  <c r="H191" i="10" s="1"/>
  <c r="H192" i="10" s="1"/>
  <c r="H193" i="10" s="1"/>
  <c r="H194" i="10" s="1"/>
  <c r="H195" i="10" s="1"/>
  <c r="H196" i="10" s="1"/>
  <c r="H197" i="10" s="1"/>
  <c r="H198" i="10" s="1"/>
  <c r="H199" i="10" s="1"/>
  <c r="H200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3" i="11" s="1"/>
  <c r="M105" i="11" s="1"/>
  <c r="M106" i="11" s="1"/>
  <c r="M107" i="11" s="1"/>
  <c r="M109" i="11" s="1"/>
  <c r="M110" i="11" s="1"/>
  <c r="M111" i="11" s="1"/>
  <c r="M112" i="11" s="1"/>
  <c r="M113" i="11" s="1"/>
  <c r="M114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10" i="57"/>
  <c r="F110" i="57" s="1"/>
  <c r="E109" i="57"/>
  <c r="F109" i="57" s="1"/>
  <c r="E36" i="57"/>
  <c r="E35" i="57"/>
  <c r="E189" i="32"/>
  <c r="E187" i="32"/>
  <c r="F187" i="32" s="1"/>
  <c r="E98" i="32"/>
  <c r="F98" i="32" s="1"/>
  <c r="E97" i="32"/>
  <c r="F97" i="32" s="1"/>
  <c r="H84" i="11" l="1"/>
  <c r="I84" i="11" s="1"/>
  <c r="J84" i="11" s="1"/>
  <c r="K84" i="11" s="1"/>
  <c r="G187" i="32"/>
  <c r="H187" i="32" s="1"/>
  <c r="G190" i="32"/>
  <c r="H190" i="32" s="1"/>
  <c r="F189" i="32"/>
  <c r="G189" i="32" s="1"/>
  <c r="H189" i="32" s="1"/>
  <c r="D98" i="10"/>
  <c r="E97" i="10"/>
  <c r="F97" i="10"/>
  <c r="E74" i="8"/>
  <c r="E73" i="8"/>
  <c r="E203" i="44"/>
  <c r="F203" i="44" s="1"/>
  <c r="G203" i="44" s="1"/>
  <c r="H203" i="44" s="1"/>
  <c r="I203" i="44" s="1"/>
  <c r="J203" i="44" s="1"/>
  <c r="K203" i="44" s="1"/>
  <c r="L203" i="44" s="1"/>
  <c r="E202" i="44"/>
  <c r="F202" i="44" s="1"/>
  <c r="G202" i="44" s="1"/>
  <c r="H202" i="44" s="1"/>
  <c r="I202" i="44" s="1"/>
  <c r="J202" i="44" s="1"/>
  <c r="K202" i="44" s="1"/>
  <c r="L202" i="44" s="1"/>
  <c r="E113" i="44"/>
  <c r="F113" i="44" s="1"/>
  <c r="E111" i="44"/>
  <c r="F111" i="44" s="1"/>
  <c r="E110" i="44"/>
  <c r="F110" i="44" s="1"/>
  <c r="E109" i="44"/>
  <c r="F109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F115" i="5"/>
  <c r="E115" i="5"/>
  <c r="F114" i="5"/>
  <c r="E114" i="5"/>
  <c r="F113" i="5"/>
  <c r="E113" i="5"/>
  <c r="E220" i="48"/>
  <c r="F220" i="48" s="1"/>
  <c r="G220" i="48" s="1"/>
  <c r="E219" i="48"/>
  <c r="F219" i="48" s="1"/>
  <c r="G219" i="48" s="1"/>
  <c r="E218" i="48"/>
  <c r="F218" i="48" s="1"/>
  <c r="G218" i="48" s="1"/>
  <c r="E217" i="48"/>
  <c r="F217" i="48" s="1"/>
  <c r="G217" i="48" s="1"/>
  <c r="F77" i="48"/>
  <c r="E77" i="48"/>
  <c r="F76" i="48"/>
  <c r="E76" i="48"/>
  <c r="F75" i="48"/>
  <c r="E75" i="48"/>
  <c r="E298" i="47"/>
  <c r="E241" i="47"/>
  <c r="E240" i="47"/>
  <c r="H197" i="43"/>
  <c r="G197" i="43"/>
  <c r="F197" i="43"/>
  <c r="E197" i="43"/>
  <c r="H196" i="43"/>
  <c r="G196" i="43"/>
  <c r="F196" i="43"/>
  <c r="E196" i="43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376" i="8"/>
  <c r="H376" i="8" s="1"/>
  <c r="F376" i="8"/>
  <c r="G376" i="8"/>
  <c r="I376" i="8" s="1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D377" i="8"/>
  <c r="O377" i="8" s="1"/>
  <c r="T377" i="8"/>
  <c r="U377" i="8"/>
  <c r="G377" i="8" l="1"/>
  <c r="I377" i="8" s="1"/>
  <c r="D100" i="10"/>
  <c r="F99" i="10"/>
  <c r="E99" i="10"/>
  <c r="D378" i="8"/>
  <c r="U378" i="8" s="1"/>
  <c r="V377" i="8"/>
  <c r="J377" i="8"/>
  <c r="F377" i="8"/>
  <c r="E377" i="8"/>
  <c r="H377" i="8" s="1"/>
  <c r="R377" i="8"/>
  <c r="Q377" i="8"/>
  <c r="P377" i="8"/>
  <c r="N377" i="8"/>
  <c r="M377" i="8"/>
  <c r="L377" i="8"/>
  <c r="S377" i="8"/>
  <c r="K377" i="8"/>
  <c r="E183" i="32"/>
  <c r="F183" i="32" s="1"/>
  <c r="G183" i="32" s="1"/>
  <c r="H183" i="32" s="1"/>
  <c r="G184" i="32"/>
  <c r="H184" i="32" s="1"/>
  <c r="G186" i="32"/>
  <c r="H186" i="32" s="1"/>
  <c r="E182" i="32"/>
  <c r="F182" i="32" s="1"/>
  <c r="G182" i="32" s="1"/>
  <c r="H182" i="32" s="1"/>
  <c r="J183" i="32"/>
  <c r="J184" i="32" s="1"/>
  <c r="J185" i="32" s="1"/>
  <c r="J186" i="32" s="1"/>
  <c r="J187" i="32" s="1"/>
  <c r="J188" i="32" s="1"/>
  <c r="J189" i="32" s="1"/>
  <c r="J190" i="32" s="1"/>
  <c r="J191" i="32" s="1"/>
  <c r="J192" i="32" s="1"/>
  <c r="J193" i="32" s="1"/>
  <c r="J194" i="32" s="1"/>
  <c r="J195" i="32" s="1"/>
  <c r="J196" i="32" s="1"/>
  <c r="J197" i="32" s="1"/>
  <c r="J198" i="32" s="1"/>
  <c r="J199" i="32" s="1"/>
  <c r="J200" i="32" s="1"/>
  <c r="J201" i="32" s="1"/>
  <c r="J202" i="32" s="1"/>
  <c r="J203" i="32" s="1"/>
  <c r="J204" i="32" s="1"/>
  <c r="J206" i="32" s="1"/>
  <c r="J207" i="32" s="1"/>
  <c r="J208" i="32" s="1"/>
  <c r="J209" i="32" s="1"/>
  <c r="J210" i="32" s="1"/>
  <c r="J211" i="32" s="1"/>
  <c r="J212" i="32" s="1"/>
  <c r="J213" i="32" s="1"/>
  <c r="J214" i="32" s="1"/>
  <c r="J215" i="32" s="1"/>
  <c r="J216" i="32" s="1"/>
  <c r="F100" i="10" l="1"/>
  <c r="E100" i="10"/>
  <c r="D379" i="8"/>
  <c r="Q379" i="8" s="1"/>
  <c r="L378" i="8"/>
  <c r="T378" i="8"/>
  <c r="V378" i="8"/>
  <c r="S378" i="8"/>
  <c r="M378" i="8"/>
  <c r="N378" i="8"/>
  <c r="O378" i="8"/>
  <c r="P378" i="8"/>
  <c r="Q378" i="8"/>
  <c r="R378" i="8"/>
  <c r="F378" i="8"/>
  <c r="G378" i="8"/>
  <c r="I378" i="8" s="1"/>
  <c r="J378" i="8"/>
  <c r="K378" i="8"/>
  <c r="E378" i="8"/>
  <c r="H378" i="8" s="1"/>
  <c r="E174" i="32"/>
  <c r="I171" i="32"/>
  <c r="E290" i="47"/>
  <c r="E291" i="47"/>
  <c r="E292" i="47"/>
  <c r="E293" i="47"/>
  <c r="E294" i="47"/>
  <c r="E295" i="47"/>
  <c r="E296" i="47"/>
  <c r="E289" i="47"/>
  <c r="G290" i="47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G311" i="47" s="1"/>
  <c r="G312" i="47" s="1"/>
  <c r="G313" i="47" s="1"/>
  <c r="G314" i="47" s="1"/>
  <c r="G316" i="47" s="1"/>
  <c r="G317" i="47" s="1"/>
  <c r="G318" i="47" s="1"/>
  <c r="G319" i="47" s="1"/>
  <c r="G320" i="47" s="1"/>
  <c r="G321" i="47" s="1"/>
  <c r="G322" i="47" s="1"/>
  <c r="G323" i="47" s="1"/>
  <c r="G324" i="47" s="1"/>
  <c r="G325" i="47" s="1"/>
  <c r="G326" i="47" s="1"/>
  <c r="G327" i="47" s="1"/>
  <c r="E288" i="47"/>
  <c r="E287" i="47"/>
  <c r="E286" i="47"/>
  <c r="E284" i="47"/>
  <c r="E283" i="47"/>
  <c r="E281" i="47"/>
  <c r="E280" i="47"/>
  <c r="E279" i="47"/>
  <c r="E278" i="47"/>
  <c r="E277" i="47"/>
  <c r="G277" i="47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G252" i="47" s="1"/>
  <c r="G253" i="47" s="1"/>
  <c r="G254" i="47" s="1"/>
  <c r="G255" i="47" s="1"/>
  <c r="G257" i="47" s="1"/>
  <c r="G258" i="47" s="1"/>
  <c r="G260" i="47" s="1"/>
  <c r="G261" i="47" s="1"/>
  <c r="G262" i="47" s="1"/>
  <c r="G263" i="47" s="1"/>
  <c r="G264" i="47" s="1"/>
  <c r="G265" i="47" s="1"/>
  <c r="G266" i="47" s="1"/>
  <c r="G267" i="47" s="1"/>
  <c r="G268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100" i="57"/>
  <c r="E24" i="57"/>
  <c r="E33" i="57"/>
  <c r="E104" i="5"/>
  <c r="F104" i="5"/>
  <c r="E105" i="5"/>
  <c r="F105" i="5"/>
  <c r="F379" i="8" l="1"/>
  <c r="O379" i="8"/>
  <c r="E379" i="8"/>
  <c r="H379" i="8" s="1"/>
  <c r="J379" i="8"/>
  <c r="V379" i="8"/>
  <c r="L379" i="8"/>
  <c r="P379" i="8"/>
  <c r="N379" i="8"/>
  <c r="U379" i="8"/>
  <c r="T379" i="8"/>
  <c r="K379" i="8"/>
  <c r="G379" i="8"/>
  <c r="I379" i="8" s="1"/>
  <c r="M379" i="8"/>
  <c r="S379" i="8"/>
  <c r="R379" i="8"/>
  <c r="D380" i="8"/>
  <c r="L380" i="8" s="1"/>
  <c r="E32" i="57"/>
  <c r="E73" i="7"/>
  <c r="F73" i="7" s="1"/>
  <c r="G73" i="7" s="1"/>
  <c r="H73" i="7" s="1"/>
  <c r="I73" i="7" s="1"/>
  <c r="J73" i="7" s="1"/>
  <c r="E94" i="61"/>
  <c r="E63" i="59"/>
  <c r="F112" i="5"/>
  <c r="E112" i="5"/>
  <c r="E191" i="44"/>
  <c r="J380" i="8" l="1"/>
  <c r="Q380" i="8"/>
  <c r="V380" i="8"/>
  <c r="N380" i="8"/>
  <c r="U380" i="8"/>
  <c r="O380" i="8"/>
  <c r="M380" i="8"/>
  <c r="P380" i="8"/>
  <c r="S380" i="8"/>
  <c r="K380" i="8"/>
  <c r="E380" i="8"/>
  <c r="H380" i="8" s="1"/>
  <c r="T380" i="8"/>
  <c r="R380" i="8"/>
  <c r="D381" i="8"/>
  <c r="N381" i="8" s="1"/>
  <c r="F380" i="8"/>
  <c r="G380" i="8"/>
  <c r="I380" i="8" s="1"/>
  <c r="E70" i="59"/>
  <c r="E93" i="61"/>
  <c r="F73" i="48"/>
  <c r="E73" i="48"/>
  <c r="S381" i="8" l="1"/>
  <c r="T381" i="8"/>
  <c r="R381" i="8"/>
  <c r="K381" i="8"/>
  <c r="Q381" i="8"/>
  <c r="F381" i="8"/>
  <c r="G381" i="8"/>
  <c r="I381" i="8" s="1"/>
  <c r="V381" i="8"/>
  <c r="P381" i="8"/>
  <c r="E381" i="8"/>
  <c r="H381" i="8" s="1"/>
  <c r="O381" i="8"/>
  <c r="L381" i="8"/>
  <c r="U381" i="8"/>
  <c r="D382" i="8"/>
  <c r="K382" i="8" s="1"/>
  <c r="J381" i="8"/>
  <c r="M381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82" i="8" l="1"/>
  <c r="Q382" i="8"/>
  <c r="P382" i="8"/>
  <c r="G382" i="8"/>
  <c r="I382" i="8" s="1"/>
  <c r="R382" i="8"/>
  <c r="L382" i="8"/>
  <c r="N382" i="8"/>
  <c r="M382" i="8"/>
  <c r="O382" i="8"/>
  <c r="J382" i="8"/>
  <c r="E382" i="8"/>
  <c r="H382" i="8" s="1"/>
  <c r="F382" i="8"/>
  <c r="T382" i="8"/>
  <c r="S382" i="8"/>
  <c r="V382" i="8"/>
  <c r="D383" i="8"/>
  <c r="S383" i="8" s="1"/>
  <c r="E107" i="57"/>
  <c r="F107" i="57" s="1"/>
  <c r="E29" i="57"/>
  <c r="E31" i="57"/>
  <c r="E30" i="57"/>
  <c r="E68" i="8"/>
  <c r="E69" i="8"/>
  <c r="E70" i="8"/>
  <c r="E67" i="8"/>
  <c r="E201" i="44"/>
  <c r="F201" i="44" s="1"/>
  <c r="G201" i="44" s="1"/>
  <c r="H201" i="44" s="1"/>
  <c r="I201" i="44" s="1"/>
  <c r="J201" i="44" s="1"/>
  <c r="K201" i="44" s="1"/>
  <c r="L201" i="44" s="1"/>
  <c r="E200" i="44"/>
  <c r="F200" i="44" s="1"/>
  <c r="G200" i="44" s="1"/>
  <c r="H200" i="44" s="1"/>
  <c r="I200" i="44" s="1"/>
  <c r="J200" i="44" s="1"/>
  <c r="K200" i="44" s="1"/>
  <c r="L200" i="44" s="1"/>
  <c r="E199" i="44"/>
  <c r="F199" i="44" s="1"/>
  <c r="G199" i="44" s="1"/>
  <c r="H199" i="44" s="1"/>
  <c r="I199" i="44" s="1"/>
  <c r="J199" i="44" s="1"/>
  <c r="K199" i="44" s="1"/>
  <c r="L199" i="44" s="1"/>
  <c r="I198" i="44"/>
  <c r="J198" i="44" s="1"/>
  <c r="K198" i="44" s="1"/>
  <c r="L198" i="44" s="1"/>
  <c r="E108" i="44"/>
  <c r="F108" i="44" s="1"/>
  <c r="E107" i="44"/>
  <c r="F107" i="44" s="1"/>
  <c r="E106" i="44"/>
  <c r="F106" i="44" s="1"/>
  <c r="E105" i="44"/>
  <c r="F105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216" i="48"/>
  <c r="F216" i="48" s="1"/>
  <c r="G216" i="48" s="1"/>
  <c r="E215" i="48"/>
  <c r="F215" i="48" s="1"/>
  <c r="G215" i="48" s="1"/>
  <c r="E214" i="48"/>
  <c r="F214" i="48" s="1"/>
  <c r="G214" i="48" s="1"/>
  <c r="E213" i="48"/>
  <c r="F213" i="48" s="1"/>
  <c r="G213" i="48" s="1"/>
  <c r="E212" i="48"/>
  <c r="F212" i="48" s="1"/>
  <c r="G212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I166" i="32"/>
  <c r="P383" i="8" l="1"/>
  <c r="R383" i="8"/>
  <c r="O383" i="8"/>
  <c r="Q383" i="8"/>
  <c r="U383" i="8"/>
  <c r="G383" i="8"/>
  <c r="I383" i="8" s="1"/>
  <c r="E383" i="8"/>
  <c r="H383" i="8" s="1"/>
  <c r="M383" i="8"/>
  <c r="F383" i="8"/>
  <c r="V383" i="8"/>
  <c r="K383" i="8"/>
  <c r="L383" i="8"/>
  <c r="T383" i="8"/>
  <c r="N383" i="8"/>
  <c r="J383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103" i="57"/>
  <c r="F103" i="57" s="1"/>
  <c r="E102" i="57"/>
  <c r="F102" i="57" s="1"/>
  <c r="E91" i="57"/>
  <c r="F91" i="57" s="1"/>
  <c r="E92" i="57"/>
  <c r="F92" i="57" s="1"/>
  <c r="E94" i="57"/>
  <c r="F94" i="57" s="1"/>
  <c r="E98" i="57"/>
  <c r="F98" i="57" s="1"/>
  <c r="H100" i="57"/>
  <c r="E190" i="44"/>
  <c r="F190" i="44" s="1"/>
  <c r="G190" i="44" s="1"/>
  <c r="H190" i="44" s="1"/>
  <c r="H56" i="7"/>
  <c r="H102" i="57" l="1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L156" i="43" s="1"/>
  <c r="H156" i="43"/>
  <c r="G156" i="43"/>
  <c r="F156" i="43"/>
  <c r="E156" i="43"/>
  <c r="L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182" i="44"/>
  <c r="H103" i="57" l="1"/>
  <c r="H104" i="57" s="1"/>
  <c r="H105" i="57" s="1"/>
  <c r="H106" i="57" s="1"/>
  <c r="H150" i="43"/>
  <c r="F150" i="43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28" i="57"/>
  <c r="E26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L157" i="43" l="1"/>
  <c r="L158" i="43"/>
  <c r="L159" i="43"/>
  <c r="J160" i="43"/>
  <c r="E134" i="43"/>
  <c r="G134" i="43"/>
  <c r="F134" i="43"/>
  <c r="H134" i="43"/>
  <c r="D17" i="61"/>
  <c r="E16" i="61"/>
  <c r="E35" i="61"/>
  <c r="E15" i="61"/>
  <c r="H108" i="57" l="1"/>
  <c r="L160" i="43"/>
  <c r="J161" i="43"/>
  <c r="D18" i="61"/>
  <c r="E17" i="61"/>
  <c r="H109" i="57" l="1"/>
  <c r="L161" i="43"/>
  <c r="J162" i="43"/>
  <c r="E18" i="61"/>
  <c r="D19" i="61"/>
  <c r="H110" i="57" l="1"/>
  <c r="H91" i="57"/>
  <c r="L162" i="43"/>
  <c r="J163" i="43"/>
  <c r="E19" i="61"/>
  <c r="D20" i="61"/>
  <c r="H111" i="57" l="1"/>
  <c r="H92" i="57"/>
  <c r="L163" i="43"/>
  <c r="J164" i="43"/>
  <c r="D21" i="61"/>
  <c r="E20" i="61"/>
  <c r="H112" i="57" l="1"/>
  <c r="H93" i="57"/>
  <c r="J165" i="43"/>
  <c r="L164" i="43"/>
  <c r="D22" i="61"/>
  <c r="E21" i="61"/>
  <c r="H113" i="57" l="1"/>
  <c r="H94" i="57"/>
  <c r="J166" i="43"/>
  <c r="L165" i="43"/>
  <c r="E22" i="61"/>
  <c r="D23" i="61"/>
  <c r="H114" i="57" l="1"/>
  <c r="H95" i="57"/>
  <c r="L166" i="43"/>
  <c r="J167" i="43"/>
  <c r="D24" i="61"/>
  <c r="E23" i="61"/>
  <c r="H115" i="57" l="1"/>
  <c r="H96" i="57"/>
  <c r="L167" i="43"/>
  <c r="J168" i="43"/>
  <c r="D25" i="61"/>
  <c r="E24" i="61"/>
  <c r="H116" i="57" l="1"/>
  <c r="H97" i="57"/>
  <c r="L168" i="43"/>
  <c r="J169" i="43"/>
  <c r="D26" i="61"/>
  <c r="E25" i="61"/>
  <c r="H117" i="57" l="1"/>
  <c r="H98" i="57"/>
  <c r="J170" i="43"/>
  <c r="L169" i="43"/>
  <c r="D27" i="61"/>
  <c r="E26" i="61"/>
  <c r="F170" i="32"/>
  <c r="G170" i="32" s="1"/>
  <c r="H170" i="32" s="1"/>
  <c r="I170" i="32" s="1"/>
  <c r="I172" i="32"/>
  <c r="E173" i="32"/>
  <c r="F173" i="32" s="1"/>
  <c r="G173" i="32" s="1"/>
  <c r="H173" i="32" s="1"/>
  <c r="I173" i="32" s="1"/>
  <c r="E169" i="32"/>
  <c r="F169" i="32" s="1"/>
  <c r="G169" i="32" s="1"/>
  <c r="H169" i="32" s="1"/>
  <c r="I169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H109" i="32" s="1"/>
  <c r="H110" i="32" s="1"/>
  <c r="H111" i="32" s="1"/>
  <c r="H112" i="32" s="1"/>
  <c r="H113" i="32" s="1"/>
  <c r="H115" i="32" s="1"/>
  <c r="H116" i="32" s="1"/>
  <c r="H117" i="32" s="1"/>
  <c r="H118" i="32" s="1"/>
  <c r="H119" i="32" s="1"/>
  <c r="H120" i="32" s="1"/>
  <c r="H121" i="32" s="1"/>
  <c r="H122" i="32" s="1"/>
  <c r="H123" i="32" s="1"/>
  <c r="H124" i="32" s="1"/>
  <c r="H125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191" i="44"/>
  <c r="E197" i="44"/>
  <c r="F197" i="44" s="1"/>
  <c r="G197" i="44" s="1"/>
  <c r="H197" i="44" s="1"/>
  <c r="I197" i="44" s="1"/>
  <c r="J197" i="44" s="1"/>
  <c r="K197" i="44" s="1"/>
  <c r="L197" i="44" s="1"/>
  <c r="E196" i="44"/>
  <c r="F196" i="44" s="1"/>
  <c r="G196" i="44" s="1"/>
  <c r="H196" i="44" s="1"/>
  <c r="I196" i="44" s="1"/>
  <c r="J196" i="44" s="1"/>
  <c r="K196" i="44" s="1"/>
  <c r="L196" i="44" s="1"/>
  <c r="E195" i="44"/>
  <c r="F195" i="44" s="1"/>
  <c r="G195" i="44" s="1"/>
  <c r="H195" i="44" s="1"/>
  <c r="I195" i="44" s="1"/>
  <c r="J195" i="44" s="1"/>
  <c r="K195" i="44" s="1"/>
  <c r="L195" i="44" s="1"/>
  <c r="G194" i="44"/>
  <c r="H194" i="44" s="1"/>
  <c r="I194" i="44" s="1"/>
  <c r="J194" i="44" s="1"/>
  <c r="K194" i="44" s="1"/>
  <c r="L194" i="44" s="1"/>
  <c r="E192" i="44"/>
  <c r="F192" i="44" s="1"/>
  <c r="G192" i="44" s="1"/>
  <c r="E193" i="44"/>
  <c r="F193" i="44" s="1"/>
  <c r="G193" i="44" s="1"/>
  <c r="H193" i="44" s="1"/>
  <c r="I193" i="44" s="1"/>
  <c r="J193" i="44" s="1"/>
  <c r="K193" i="44" s="1"/>
  <c r="L193" i="44" s="1"/>
  <c r="E97" i="44"/>
  <c r="F97" i="44" s="1"/>
  <c r="E98" i="44"/>
  <c r="F98" i="44" s="1"/>
  <c r="E100" i="44"/>
  <c r="F100" i="44" s="1"/>
  <c r="E101" i="44"/>
  <c r="F101" i="44" s="1"/>
  <c r="E102" i="44"/>
  <c r="F102" i="44" s="1"/>
  <c r="E103" i="44"/>
  <c r="F103" i="44" s="1"/>
  <c r="E104" i="44"/>
  <c r="F104" i="44" s="1"/>
  <c r="F95" i="44"/>
  <c r="E95" i="44"/>
  <c r="F94" i="44"/>
  <c r="E94" i="44"/>
  <c r="F93" i="44"/>
  <c r="E93" i="44"/>
  <c r="F92" i="44"/>
  <c r="E92" i="44"/>
  <c r="F91" i="44"/>
  <c r="E91" i="44"/>
  <c r="F90" i="44"/>
  <c r="H90" i="44"/>
  <c r="H91" i="44" s="1"/>
  <c r="H92" i="44" s="1"/>
  <c r="H93" i="44" s="1"/>
  <c r="H94" i="44" s="1"/>
  <c r="H95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H120" i="44" s="1"/>
  <c r="H121" i="44" s="1"/>
  <c r="H122" i="44" s="1"/>
  <c r="H123" i="44" s="1"/>
  <c r="H124" i="44" s="1"/>
  <c r="H125" i="44" s="1"/>
  <c r="H126" i="44" s="1"/>
  <c r="H127" i="44" s="1"/>
  <c r="J312" i="8"/>
  <c r="J313" i="8" s="1"/>
  <c r="J314" i="8" s="1"/>
  <c r="E317" i="8"/>
  <c r="F317" i="8" s="1"/>
  <c r="G317" i="8" s="1"/>
  <c r="H317" i="8" s="1"/>
  <c r="E315" i="8"/>
  <c r="F315" i="8" s="1"/>
  <c r="G315" i="8" s="1"/>
  <c r="H315" i="8" s="1"/>
  <c r="E314" i="8"/>
  <c r="F314" i="8" s="1"/>
  <c r="G314" i="8" s="1"/>
  <c r="H314" i="8" s="1"/>
  <c r="E312" i="8"/>
  <c r="F312" i="8" s="1"/>
  <c r="G312" i="8" s="1"/>
  <c r="H312" i="8" s="1"/>
  <c r="E313" i="8"/>
  <c r="F313" i="8" s="1"/>
  <c r="G313" i="8" s="1"/>
  <c r="H313" i="8" s="1"/>
  <c r="E311" i="8"/>
  <c r="F311" i="8" s="1"/>
  <c r="G311" i="8" s="1"/>
  <c r="H311" i="8" s="1"/>
  <c r="E66" i="8"/>
  <c r="E65" i="8"/>
  <c r="E58" i="8"/>
  <c r="E59" i="8"/>
  <c r="E60" i="8"/>
  <c r="E61" i="8"/>
  <c r="E57" i="8"/>
  <c r="E161" i="60"/>
  <c r="F161" i="60" s="1"/>
  <c r="G161" i="60" s="1"/>
  <c r="H161" i="60" s="1"/>
  <c r="I161" i="60" s="1"/>
  <c r="J161" i="60" s="1"/>
  <c r="K161" i="60" s="1"/>
  <c r="E160" i="60"/>
  <c r="F160" i="60" s="1"/>
  <c r="G160" i="60" s="1"/>
  <c r="H160" i="60" s="1"/>
  <c r="I160" i="60" s="1"/>
  <c r="J160" i="60" s="1"/>
  <c r="K160" i="60" s="1"/>
  <c r="E159" i="60"/>
  <c r="F159" i="60" s="1"/>
  <c r="G159" i="60" s="1"/>
  <c r="H159" i="60" s="1"/>
  <c r="I159" i="60" s="1"/>
  <c r="J159" i="60" s="1"/>
  <c r="K159" i="60" s="1"/>
  <c r="E158" i="60"/>
  <c r="F158" i="60" s="1"/>
  <c r="G158" i="60" s="1"/>
  <c r="H158" i="60" s="1"/>
  <c r="I158" i="60" s="1"/>
  <c r="J158" i="60" s="1"/>
  <c r="K158" i="60" s="1"/>
  <c r="E157" i="60"/>
  <c r="F157" i="60" s="1"/>
  <c r="G157" i="60" s="1"/>
  <c r="H157" i="60" s="1"/>
  <c r="I157" i="60" s="1"/>
  <c r="J157" i="60" s="1"/>
  <c r="K157" i="60" s="1"/>
  <c r="E156" i="60"/>
  <c r="F156" i="60" s="1"/>
  <c r="G156" i="60" s="1"/>
  <c r="H156" i="60" s="1"/>
  <c r="I156" i="60" s="1"/>
  <c r="J156" i="60" s="1"/>
  <c r="K156" i="60" s="1"/>
  <c r="E155" i="60"/>
  <c r="F155" i="60" s="1"/>
  <c r="G155" i="60" s="1"/>
  <c r="H155" i="60" s="1"/>
  <c r="I155" i="60" s="1"/>
  <c r="J155" i="60" s="1"/>
  <c r="K155" i="60" s="1"/>
  <c r="E154" i="60"/>
  <c r="F154" i="60" s="1"/>
  <c r="G154" i="60" s="1"/>
  <c r="H154" i="60" s="1"/>
  <c r="I154" i="60" s="1"/>
  <c r="J154" i="60" s="1"/>
  <c r="K154" i="60" s="1"/>
  <c r="I153" i="60"/>
  <c r="J153" i="60" s="1"/>
  <c r="K153" i="60" s="1"/>
  <c r="F151" i="60"/>
  <c r="G151" i="60" s="1"/>
  <c r="H151" i="60" s="1"/>
  <c r="I151" i="60" s="1"/>
  <c r="J151" i="60" s="1"/>
  <c r="K151" i="60" s="1"/>
  <c r="N150" i="60"/>
  <c r="N151" i="60" s="1"/>
  <c r="O149" i="60"/>
  <c r="F149" i="60"/>
  <c r="G149" i="60" s="1"/>
  <c r="H149" i="60" s="1"/>
  <c r="I149" i="60" s="1"/>
  <c r="J149" i="60" s="1"/>
  <c r="K149" i="60" s="1"/>
  <c r="K148" i="60"/>
  <c r="J148" i="60"/>
  <c r="I148" i="60"/>
  <c r="H148" i="60"/>
  <c r="G148" i="60"/>
  <c r="F148" i="60"/>
  <c r="E148" i="60"/>
  <c r="K147" i="60"/>
  <c r="J147" i="60"/>
  <c r="I147" i="60"/>
  <c r="H147" i="60"/>
  <c r="G147" i="60"/>
  <c r="F147" i="60"/>
  <c r="E147" i="60"/>
  <c r="K146" i="60"/>
  <c r="J146" i="60"/>
  <c r="I146" i="60"/>
  <c r="H146" i="60"/>
  <c r="G146" i="60"/>
  <c r="K145" i="60"/>
  <c r="J145" i="60"/>
  <c r="I145" i="60"/>
  <c r="H145" i="60"/>
  <c r="G145" i="60"/>
  <c r="F145" i="60"/>
  <c r="E145" i="60"/>
  <c r="O144" i="60"/>
  <c r="N144" i="60"/>
  <c r="K144" i="60"/>
  <c r="J144" i="60"/>
  <c r="I144" i="60"/>
  <c r="H144" i="60"/>
  <c r="G144" i="60"/>
  <c r="O143" i="60"/>
  <c r="N143" i="60"/>
  <c r="K143" i="60"/>
  <c r="J143" i="60"/>
  <c r="I143" i="60"/>
  <c r="H143" i="60"/>
  <c r="G143" i="60"/>
  <c r="F143" i="60"/>
  <c r="E143" i="60"/>
  <c r="O142" i="60"/>
  <c r="N142" i="60"/>
  <c r="K142" i="60"/>
  <c r="J142" i="60"/>
  <c r="I142" i="60"/>
  <c r="O141" i="60"/>
  <c r="N141" i="60"/>
  <c r="K141" i="60"/>
  <c r="J141" i="60"/>
  <c r="I141" i="60"/>
  <c r="H141" i="60"/>
  <c r="G141" i="60"/>
  <c r="F141" i="60"/>
  <c r="E141" i="60"/>
  <c r="O140" i="60"/>
  <c r="N140" i="60"/>
  <c r="K140" i="60"/>
  <c r="J140" i="60"/>
  <c r="I140" i="60"/>
  <c r="H140" i="60"/>
  <c r="G140" i="60"/>
  <c r="F140" i="60"/>
  <c r="E140" i="60"/>
  <c r="O139" i="60"/>
  <c r="N139" i="60"/>
  <c r="K139" i="60"/>
  <c r="J139" i="60"/>
  <c r="I139" i="60"/>
  <c r="H139" i="60"/>
  <c r="G139" i="60"/>
  <c r="F139" i="60"/>
  <c r="E139" i="60"/>
  <c r="K138" i="60"/>
  <c r="J138" i="60"/>
  <c r="I138" i="60"/>
  <c r="H138" i="60"/>
  <c r="G138" i="60"/>
  <c r="O138" i="60" s="1"/>
  <c r="F138" i="60"/>
  <c r="N138" i="60" s="1"/>
  <c r="E138" i="60"/>
  <c r="O137" i="60"/>
  <c r="N137" i="60"/>
  <c r="K137" i="60"/>
  <c r="J137" i="60"/>
  <c r="I137" i="60"/>
  <c r="H137" i="60"/>
  <c r="G137" i="60"/>
  <c r="F137" i="60"/>
  <c r="E137" i="60"/>
  <c r="O136" i="60"/>
  <c r="N136" i="60"/>
  <c r="K136" i="60"/>
  <c r="J136" i="60"/>
  <c r="I136" i="60"/>
  <c r="H136" i="60"/>
  <c r="G136" i="60"/>
  <c r="F136" i="60"/>
  <c r="E136" i="60"/>
  <c r="O135" i="60"/>
  <c r="N135" i="60"/>
  <c r="K135" i="60"/>
  <c r="J135" i="60"/>
  <c r="I135" i="60"/>
  <c r="H135" i="60"/>
  <c r="G135" i="60"/>
  <c r="F135" i="60"/>
  <c r="E135" i="60"/>
  <c r="O134" i="60"/>
  <c r="N134" i="60"/>
  <c r="O133" i="60"/>
  <c r="N133" i="60"/>
  <c r="K133" i="60"/>
  <c r="J133" i="60"/>
  <c r="I133" i="60"/>
  <c r="H133" i="60"/>
  <c r="G133" i="60"/>
  <c r="F133" i="60"/>
  <c r="E133" i="60"/>
  <c r="O132" i="60"/>
  <c r="N132" i="60"/>
  <c r="K132" i="60"/>
  <c r="J132" i="60"/>
  <c r="I132" i="60"/>
  <c r="H132" i="60"/>
  <c r="G132" i="60"/>
  <c r="F132" i="60"/>
  <c r="E132" i="60"/>
  <c r="O131" i="60"/>
  <c r="N131" i="60"/>
  <c r="K131" i="60"/>
  <c r="J131" i="60"/>
  <c r="I131" i="60"/>
  <c r="H131" i="60"/>
  <c r="G131" i="60"/>
  <c r="F131" i="60"/>
  <c r="E131" i="60"/>
  <c r="O130" i="60"/>
  <c r="N130" i="60"/>
  <c r="K130" i="60"/>
  <c r="J130" i="60"/>
  <c r="I130" i="60"/>
  <c r="H130" i="60"/>
  <c r="G130" i="60"/>
  <c r="F130" i="60"/>
  <c r="E130" i="60"/>
  <c r="O129" i="60"/>
  <c r="N129" i="60"/>
  <c r="K129" i="60"/>
  <c r="J129" i="60"/>
  <c r="I129" i="60"/>
  <c r="H129" i="60"/>
  <c r="G129" i="60"/>
  <c r="F129" i="60"/>
  <c r="E129" i="60"/>
  <c r="O128" i="60"/>
  <c r="N128" i="60"/>
  <c r="K128" i="60"/>
  <c r="J128" i="60"/>
  <c r="I128" i="60"/>
  <c r="H128" i="60"/>
  <c r="G128" i="60"/>
  <c r="F128" i="60"/>
  <c r="E128" i="60"/>
  <c r="N126" i="60"/>
  <c r="K126" i="60"/>
  <c r="J126" i="60"/>
  <c r="I126" i="60"/>
  <c r="H126" i="60"/>
  <c r="G126" i="60"/>
  <c r="F126" i="60"/>
  <c r="E126" i="60"/>
  <c r="O126" i="60" s="1"/>
  <c r="N125" i="60"/>
  <c r="E125" i="60"/>
  <c r="O125" i="60" s="1"/>
  <c r="N124" i="60"/>
  <c r="K124" i="60"/>
  <c r="J124" i="60"/>
  <c r="I124" i="60"/>
  <c r="H124" i="60"/>
  <c r="G124" i="60"/>
  <c r="F124" i="60"/>
  <c r="E124" i="60"/>
  <c r="O124" i="60" s="1"/>
  <c r="N123" i="60"/>
  <c r="K123" i="60"/>
  <c r="J123" i="60"/>
  <c r="I123" i="60"/>
  <c r="H123" i="60"/>
  <c r="G123" i="60"/>
  <c r="F123" i="60"/>
  <c r="E123" i="60"/>
  <c r="O123" i="60" s="1"/>
  <c r="N122" i="60"/>
  <c r="K122" i="60"/>
  <c r="J122" i="60"/>
  <c r="I122" i="60"/>
  <c r="H122" i="60"/>
  <c r="G122" i="60"/>
  <c r="F122" i="60"/>
  <c r="E122" i="60"/>
  <c r="O122" i="60" s="1"/>
  <c r="N121" i="60"/>
  <c r="K121" i="60"/>
  <c r="J121" i="60"/>
  <c r="I121" i="60"/>
  <c r="H121" i="60"/>
  <c r="G121" i="60"/>
  <c r="F121" i="60"/>
  <c r="E121" i="60"/>
  <c r="O121" i="60" s="1"/>
  <c r="N120" i="60"/>
  <c r="K120" i="60"/>
  <c r="J120" i="60"/>
  <c r="I120" i="60"/>
  <c r="H120" i="60"/>
  <c r="E120" i="60"/>
  <c r="O120" i="60" s="1"/>
  <c r="N119" i="60"/>
  <c r="K119" i="60"/>
  <c r="J119" i="60"/>
  <c r="I119" i="60"/>
  <c r="H119" i="60"/>
  <c r="G119" i="60"/>
  <c r="F119" i="60"/>
  <c r="E119" i="60"/>
  <c r="O119" i="60" s="1"/>
  <c r="N118" i="60"/>
  <c r="K118" i="60"/>
  <c r="E118" i="60"/>
  <c r="O118" i="60" s="1"/>
  <c r="P118" i="60"/>
  <c r="P119" i="60" s="1"/>
  <c r="P120" i="60" s="1"/>
  <c r="P121" i="60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206" i="48"/>
  <c r="F206" i="48"/>
  <c r="G206" i="48"/>
  <c r="G210" i="48"/>
  <c r="F210" i="48"/>
  <c r="E210" i="48"/>
  <c r="G209" i="48"/>
  <c r="F209" i="48"/>
  <c r="E209" i="48"/>
  <c r="G208" i="48"/>
  <c r="F208" i="48"/>
  <c r="E208" i="48"/>
  <c r="G207" i="48"/>
  <c r="F207" i="48"/>
  <c r="E207" i="48"/>
  <c r="G205" i="48"/>
  <c r="F205" i="48"/>
  <c r="E205" i="48"/>
  <c r="G203" i="48"/>
  <c r="F203" i="48"/>
  <c r="E203" i="48"/>
  <c r="G202" i="48"/>
  <c r="F202" i="48"/>
  <c r="E202" i="48"/>
  <c r="G200" i="48"/>
  <c r="F200" i="48"/>
  <c r="E200" i="48"/>
  <c r="G199" i="48"/>
  <c r="F199" i="48"/>
  <c r="E199" i="48"/>
  <c r="G198" i="48"/>
  <c r="F198" i="48"/>
  <c r="E198" i="48"/>
  <c r="G197" i="48"/>
  <c r="F197" i="48"/>
  <c r="E197" i="48"/>
  <c r="G196" i="48"/>
  <c r="F196" i="48"/>
  <c r="E196" i="48"/>
  <c r="G195" i="48"/>
  <c r="F195" i="48"/>
  <c r="E195" i="48"/>
  <c r="G193" i="48"/>
  <c r="F193" i="48"/>
  <c r="E193" i="48"/>
  <c r="G192" i="48"/>
  <c r="F192" i="48"/>
  <c r="E192" i="48"/>
  <c r="G191" i="48"/>
  <c r="F191" i="48"/>
  <c r="E191" i="48"/>
  <c r="G190" i="48"/>
  <c r="F190" i="48"/>
  <c r="E190" i="48"/>
  <c r="G189" i="48"/>
  <c r="F189" i="48"/>
  <c r="E189" i="48"/>
  <c r="G187" i="48"/>
  <c r="F187" i="48"/>
  <c r="E187" i="48"/>
  <c r="G185" i="48"/>
  <c r="F185" i="48"/>
  <c r="E185" i="48"/>
  <c r="G184" i="48"/>
  <c r="E184" i="48"/>
  <c r="G183" i="48"/>
  <c r="F183" i="48"/>
  <c r="E183" i="48"/>
  <c r="G182" i="48"/>
  <c r="F182" i="48"/>
  <c r="E182" i="48"/>
  <c r="G181" i="48"/>
  <c r="F181" i="48"/>
  <c r="E181" i="48"/>
  <c r="G180" i="48"/>
  <c r="F180" i="48"/>
  <c r="E180" i="48"/>
  <c r="F179" i="48"/>
  <c r="E179" i="48"/>
  <c r="G178" i="48"/>
  <c r="F178" i="48"/>
  <c r="E178" i="48"/>
  <c r="G177" i="48"/>
  <c r="F177" i="48"/>
  <c r="E177" i="48"/>
  <c r="G176" i="48"/>
  <c r="F176" i="48"/>
  <c r="E176" i="48"/>
  <c r="G175" i="48"/>
  <c r="F175" i="48"/>
  <c r="E175" i="48"/>
  <c r="G174" i="48"/>
  <c r="F174" i="48"/>
  <c r="E174" i="48"/>
  <c r="G173" i="48"/>
  <c r="F173" i="48"/>
  <c r="E173" i="48"/>
  <c r="G172" i="48"/>
  <c r="F172" i="48"/>
  <c r="E172" i="48"/>
  <c r="G171" i="48"/>
  <c r="F171" i="48"/>
  <c r="E171" i="48"/>
  <c r="G170" i="48"/>
  <c r="F170" i="48"/>
  <c r="E170" i="48"/>
  <c r="G169" i="48"/>
  <c r="F169" i="48"/>
  <c r="E169" i="48"/>
  <c r="F168" i="48"/>
  <c r="E168" i="48"/>
  <c r="G167" i="48"/>
  <c r="F167" i="48"/>
  <c r="E167" i="48"/>
  <c r="D166" i="48"/>
  <c r="F166" i="48" s="1"/>
  <c r="G165" i="48"/>
  <c r="F165" i="48"/>
  <c r="E165" i="48"/>
  <c r="G164" i="48"/>
  <c r="F164" i="48"/>
  <c r="E164" i="48"/>
  <c r="I163" i="48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I195" i="48" s="1"/>
  <c r="I196" i="48" s="1"/>
  <c r="I197" i="48" s="1"/>
  <c r="I198" i="48" s="1"/>
  <c r="I199" i="48" s="1"/>
  <c r="I200" i="48" s="1"/>
  <c r="I201" i="48" s="1"/>
  <c r="I202" i="48" s="1"/>
  <c r="I203" i="48" s="1"/>
  <c r="I205" i="48" s="1"/>
  <c r="I206" i="48" s="1"/>
  <c r="I207" i="48" s="1"/>
  <c r="I208" i="48" s="1"/>
  <c r="I209" i="48" s="1"/>
  <c r="I210" i="48" s="1"/>
  <c r="I211" i="48" s="1"/>
  <c r="I212" i="48" s="1"/>
  <c r="I213" i="48" s="1"/>
  <c r="I214" i="48" s="1"/>
  <c r="I215" i="48" s="1"/>
  <c r="I216" i="48" s="1"/>
  <c r="I217" i="48" s="1"/>
  <c r="I218" i="48" s="1"/>
  <c r="I219" i="48" s="1"/>
  <c r="I220" i="48" s="1"/>
  <c r="I221" i="48" s="1"/>
  <c r="I222" i="48" s="1"/>
  <c r="I223" i="48" s="1"/>
  <c r="I224" i="48" s="1"/>
  <c r="I225" i="48" s="1"/>
  <c r="I226" i="48" s="1"/>
  <c r="I227" i="48" s="1"/>
  <c r="I228" i="48" s="1"/>
  <c r="I229" i="48" s="1"/>
  <c r="I230" i="48" s="1"/>
  <c r="I231" i="48" s="1"/>
  <c r="I232" i="48" s="1"/>
  <c r="I233" i="48" s="1"/>
  <c r="I234" i="48" s="1"/>
  <c r="I236" i="48" s="1"/>
  <c r="I237" i="48" s="1"/>
  <c r="I238" i="48" s="1"/>
  <c r="I239" i="48" s="1"/>
  <c r="I240" i="48" s="1"/>
  <c r="I241" i="48" s="1"/>
  <c r="I242" i="48" s="1"/>
  <c r="I243" i="48" s="1"/>
  <c r="I244" i="48" s="1"/>
  <c r="I245" i="48" s="1"/>
  <c r="I246" i="48" s="1"/>
  <c r="G163" i="48"/>
  <c r="F163" i="48"/>
  <c r="E163" i="48"/>
  <c r="G162" i="48"/>
  <c r="F162" i="48"/>
  <c r="E162" i="48"/>
  <c r="I161" i="48"/>
  <c r="G161" i="48"/>
  <c r="F161" i="48"/>
  <c r="E161" i="48"/>
  <c r="F69" i="48"/>
  <c r="E69" i="48"/>
  <c r="F68" i="48"/>
  <c r="E68" i="48"/>
  <c r="F67" i="48"/>
  <c r="E67" i="48"/>
  <c r="F66" i="48"/>
  <c r="E66" i="48"/>
  <c r="F65" i="48"/>
  <c r="E65" i="48"/>
  <c r="G163" i="32"/>
  <c r="H129" i="44" l="1"/>
  <c r="H118" i="57"/>
  <c r="N192" i="44"/>
  <c r="K73" i="45"/>
  <c r="J171" i="43"/>
  <c r="L170" i="43"/>
  <c r="D28" i="61"/>
  <c r="E27" i="61"/>
  <c r="I190" i="44"/>
  <c r="J190" i="44" s="1"/>
  <c r="K190" i="44" s="1"/>
  <c r="L190" i="44" s="1"/>
  <c r="J315" i="8"/>
  <c r="Q121" i="60"/>
  <c r="P122" i="60"/>
  <c r="N152" i="60"/>
  <c r="O151" i="60"/>
  <c r="O150" i="60"/>
  <c r="G166" i="48"/>
  <c r="E166" i="48"/>
  <c r="H130" i="44" l="1"/>
  <c r="H119" i="57"/>
  <c r="N193" i="44"/>
  <c r="K74" i="45"/>
  <c r="J172" i="43"/>
  <c r="L171" i="43"/>
  <c r="D29" i="61"/>
  <c r="E28" i="61"/>
  <c r="J316" i="8"/>
  <c r="O152" i="60"/>
  <c r="P123" i="60"/>
  <c r="Q122" i="60"/>
  <c r="E23" i="57"/>
  <c r="E20" i="57"/>
  <c r="E21" i="57"/>
  <c r="E181" i="44"/>
  <c r="F181" i="44" s="1"/>
  <c r="F182" i="44"/>
  <c r="G182" i="44" s="1"/>
  <c r="H182" i="44" s="1"/>
  <c r="I182" i="44" s="1"/>
  <c r="J182" i="44" s="1"/>
  <c r="E183" i="44"/>
  <c r="F183" i="44" s="1"/>
  <c r="H131" i="44" l="1"/>
  <c r="H120" i="57"/>
  <c r="K75" i="45"/>
  <c r="L172" i="43"/>
  <c r="J173" i="43"/>
  <c r="D30" i="61"/>
  <c r="E30" i="61" s="1"/>
  <c r="E29" i="61"/>
  <c r="J317" i="8"/>
  <c r="Q123" i="60"/>
  <c r="P124" i="60"/>
  <c r="H132" i="44" l="1"/>
  <c r="H121" i="57"/>
  <c r="N195" i="44"/>
  <c r="K76" i="45"/>
  <c r="J174" i="43"/>
  <c r="L173" i="43"/>
  <c r="J318" i="8"/>
  <c r="P125" i="60"/>
  <c r="Q124" i="60"/>
  <c r="O153" i="60"/>
  <c r="N154" i="60"/>
  <c r="N155" i="60" s="1"/>
  <c r="H133" i="44" l="1"/>
  <c r="H122" i="57"/>
  <c r="N196" i="44"/>
  <c r="K77" i="45"/>
  <c r="J319" i="8"/>
  <c r="J320" i="8" s="1"/>
  <c r="L174" i="43"/>
  <c r="J175" i="43"/>
  <c r="O154" i="60"/>
  <c r="P126" i="60"/>
  <c r="Q125" i="60"/>
  <c r="I74" i="45"/>
  <c r="E61" i="59"/>
  <c r="H123" i="57" l="1"/>
  <c r="J321" i="8"/>
  <c r="N197" i="44"/>
  <c r="K78" i="45"/>
  <c r="L175" i="43"/>
  <c r="J176" i="43"/>
  <c r="O155" i="60"/>
  <c r="P127" i="60"/>
  <c r="Q126" i="60"/>
  <c r="I68" i="45"/>
  <c r="I67" i="45"/>
  <c r="I73" i="45"/>
  <c r="I71" i="45"/>
  <c r="E58" i="48"/>
  <c r="H124" i="57" l="1"/>
  <c r="J322" i="8"/>
  <c r="N198" i="44"/>
  <c r="K79" i="45"/>
  <c r="J177" i="43"/>
  <c r="L176" i="43"/>
  <c r="Q127" i="60"/>
  <c r="P128" i="60"/>
  <c r="O156" i="60"/>
  <c r="N157" i="60"/>
  <c r="E52" i="7"/>
  <c r="F52" i="7"/>
  <c r="G52" i="7"/>
  <c r="H52" i="7"/>
  <c r="I52" i="7"/>
  <c r="J52" i="7"/>
  <c r="K52" i="7"/>
  <c r="L52" i="7"/>
  <c r="E60" i="59"/>
  <c r="E58" i="59"/>
  <c r="I202" i="8"/>
  <c r="I203" i="8" s="1"/>
  <c r="I204" i="8" s="1"/>
  <c r="I205" i="8" s="1"/>
  <c r="I206" i="8" s="1"/>
  <c r="I207" i="8" s="1"/>
  <c r="I208" i="8" s="1"/>
  <c r="E208" i="8"/>
  <c r="F208" i="8" s="1"/>
  <c r="F102" i="5"/>
  <c r="E102" i="5"/>
  <c r="F101" i="5"/>
  <c r="E101" i="5"/>
  <c r="F100" i="5"/>
  <c r="E100" i="5"/>
  <c r="E168" i="47"/>
  <c r="E167" i="47"/>
  <c r="E166" i="47"/>
  <c r="E165" i="47"/>
  <c r="H125" i="57" l="1"/>
  <c r="J323" i="8"/>
  <c r="N199" i="44"/>
  <c r="K80" i="45"/>
  <c r="J178" i="43"/>
  <c r="L177" i="43"/>
  <c r="O157" i="60"/>
  <c r="N158" i="60"/>
  <c r="P129" i="60"/>
  <c r="Q128" i="60"/>
  <c r="J208" i="8"/>
  <c r="H126" i="57" l="1"/>
  <c r="J324" i="8"/>
  <c r="N200" i="44"/>
  <c r="K81" i="45"/>
  <c r="L178" i="43"/>
  <c r="J179" i="43"/>
  <c r="N159" i="60"/>
  <c r="O158" i="60"/>
  <c r="Q129" i="60"/>
  <c r="P130" i="60"/>
  <c r="H127" i="57" l="1"/>
  <c r="J325" i="8"/>
  <c r="N201" i="44"/>
  <c r="K82" i="45"/>
  <c r="L179" i="43"/>
  <c r="J180" i="43"/>
  <c r="P131" i="60"/>
  <c r="Q130" i="60"/>
  <c r="N160" i="60"/>
  <c r="O159" i="60"/>
  <c r="G156" i="48"/>
  <c r="H156" i="48"/>
  <c r="I156" i="48"/>
  <c r="E61" i="48"/>
  <c r="F61" i="48"/>
  <c r="E62" i="48"/>
  <c r="F62" i="48"/>
  <c r="E63" i="48"/>
  <c r="F63" i="48"/>
  <c r="E64" i="48"/>
  <c r="F81" i="10"/>
  <c r="E81" i="10"/>
  <c r="F79" i="10"/>
  <c r="E79" i="10"/>
  <c r="H128" i="57" l="1"/>
  <c r="J326" i="8"/>
  <c r="K83" i="45"/>
  <c r="N202" i="44"/>
  <c r="L180" i="43"/>
  <c r="J181" i="43"/>
  <c r="N161" i="60"/>
  <c r="N162" i="60" s="1"/>
  <c r="O160" i="60"/>
  <c r="Q131" i="60"/>
  <c r="P132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22" i="57"/>
  <c r="J327" i="8" l="1"/>
  <c r="N203" i="44"/>
  <c r="K84" i="45"/>
  <c r="O162" i="60"/>
  <c r="N163" i="60"/>
  <c r="J182" i="43"/>
  <c r="L181" i="43"/>
  <c r="O161" i="60"/>
  <c r="P133" i="60"/>
  <c r="Q132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H130" i="57" l="1"/>
  <c r="J328" i="8"/>
  <c r="N204" i="44"/>
  <c r="K85" i="45"/>
  <c r="N164" i="60"/>
  <c r="O163" i="60"/>
  <c r="L182" i="43"/>
  <c r="J183" i="43"/>
  <c r="Q133" i="60"/>
  <c r="P134" i="60"/>
  <c r="H165" i="32"/>
  <c r="G165" i="32"/>
  <c r="F165" i="32"/>
  <c r="E162" i="32"/>
  <c r="F82" i="32"/>
  <c r="E82" i="32"/>
  <c r="F159" i="32"/>
  <c r="G159" i="32" s="1"/>
  <c r="H131" i="57" l="1"/>
  <c r="J329" i="8"/>
  <c r="N205" i="44"/>
  <c r="K86" i="45"/>
  <c r="N165" i="60"/>
  <c r="O164" i="60"/>
  <c r="L183" i="43"/>
  <c r="P135" i="60"/>
  <c r="Q134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H132" i="57" l="1"/>
  <c r="K87" i="45"/>
  <c r="N206" i="44"/>
  <c r="J330" i="8"/>
  <c r="O165" i="60"/>
  <c r="N166" i="60"/>
  <c r="Q135" i="60"/>
  <c r="P136" i="60"/>
  <c r="G58" i="59"/>
  <c r="H48" i="60"/>
  <c r="P81" i="60"/>
  <c r="Q80" i="60"/>
  <c r="G51" i="60"/>
  <c r="H50" i="60"/>
  <c r="H33" i="60"/>
  <c r="G34" i="60"/>
  <c r="H49" i="60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26" i="59"/>
  <c r="Q126" i="59" s="1"/>
  <c r="U125" i="59"/>
  <c r="T125" i="59"/>
  <c r="S125" i="59"/>
  <c r="R125" i="59"/>
  <c r="Q125" i="59"/>
  <c r="P125" i="59"/>
  <c r="O125" i="59"/>
  <c r="N125" i="59"/>
  <c r="M125" i="59"/>
  <c r="L125" i="59"/>
  <c r="K125" i="59"/>
  <c r="J125" i="59"/>
  <c r="I125" i="59"/>
  <c r="G125" i="59"/>
  <c r="H125" i="59" s="1"/>
  <c r="F125" i="59"/>
  <c r="E125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180" i="44"/>
  <c r="F180" i="44" s="1"/>
  <c r="G180" i="44" s="1"/>
  <c r="H180" i="44" s="1"/>
  <c r="I180" i="44" s="1"/>
  <c r="J180" i="44" s="1"/>
  <c r="J178" i="44"/>
  <c r="I178" i="44"/>
  <c r="H178" i="44"/>
  <c r="G178" i="44"/>
  <c r="F178" i="44"/>
  <c r="E178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F207" i="8"/>
  <c r="E202" i="8"/>
  <c r="F202" i="8" s="1"/>
  <c r="E203" i="8"/>
  <c r="F203" i="8" s="1"/>
  <c r="E204" i="8"/>
  <c r="F204" i="8" s="1"/>
  <c r="E205" i="8"/>
  <c r="F205" i="8" s="1"/>
  <c r="E206" i="8"/>
  <c r="F206" i="8" s="1"/>
  <c r="E201" i="8"/>
  <c r="F201" i="8" s="1"/>
  <c r="F200" i="8"/>
  <c r="E200" i="8"/>
  <c r="E199" i="8"/>
  <c r="F198" i="8"/>
  <c r="E198" i="8"/>
  <c r="F197" i="8"/>
  <c r="E197" i="8"/>
  <c r="F196" i="8"/>
  <c r="E196" i="8"/>
  <c r="F195" i="8"/>
  <c r="E195" i="8"/>
  <c r="F194" i="8"/>
  <c r="E194" i="8"/>
  <c r="I193" i="8"/>
  <c r="I194" i="8" s="1"/>
  <c r="I195" i="8" s="1"/>
  <c r="I196" i="8" s="1"/>
  <c r="I197" i="8" s="1"/>
  <c r="I198" i="8" s="1"/>
  <c r="I199" i="8" s="1"/>
  <c r="I200" i="8" s="1"/>
  <c r="J207" i="8" s="1"/>
  <c r="F193" i="8"/>
  <c r="F192" i="8"/>
  <c r="F191" i="8"/>
  <c r="E191" i="8"/>
  <c r="F189" i="8"/>
  <c r="E188" i="8"/>
  <c r="E187" i="8"/>
  <c r="E186" i="8"/>
  <c r="E184" i="8"/>
  <c r="E181" i="8"/>
  <c r="F180" i="8"/>
  <c r="E180" i="8"/>
  <c r="F179" i="8"/>
  <c r="E179" i="8"/>
  <c r="F178" i="8"/>
  <c r="E178" i="8"/>
  <c r="E177" i="8"/>
  <c r="E176" i="8"/>
  <c r="E175" i="8"/>
  <c r="F174" i="8"/>
  <c r="E174" i="8"/>
  <c r="E173" i="8"/>
  <c r="F172" i="8"/>
  <c r="E172" i="8"/>
  <c r="F171" i="8"/>
  <c r="E171" i="8"/>
  <c r="F170" i="8"/>
  <c r="F169" i="8"/>
  <c r="E169" i="8"/>
  <c r="F168" i="8"/>
  <c r="G167" i="8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I186" i="8" s="1"/>
  <c r="I187" i="8" s="1"/>
  <c r="I188" i="8" s="1"/>
  <c r="I189" i="8" s="1"/>
  <c r="I190" i="8" s="1"/>
  <c r="I191" i="8" s="1"/>
  <c r="F166" i="8"/>
  <c r="E166" i="8"/>
  <c r="F165" i="8"/>
  <c r="E165" i="8"/>
  <c r="F164" i="8"/>
  <c r="E164" i="8"/>
  <c r="F163" i="8"/>
  <c r="E163" i="8"/>
  <c r="F162" i="8"/>
  <c r="F160" i="8"/>
  <c r="E160" i="8"/>
  <c r="F159" i="8"/>
  <c r="E159" i="8"/>
  <c r="F158" i="8"/>
  <c r="E158" i="8"/>
  <c r="F157" i="8"/>
  <c r="E157" i="8"/>
  <c r="F156" i="8"/>
  <c r="E156" i="8"/>
  <c r="F155" i="8"/>
  <c r="E155" i="8"/>
  <c r="F154" i="8"/>
  <c r="E154" i="8"/>
  <c r="F153" i="8"/>
  <c r="E153" i="8"/>
  <c r="G152" i="8"/>
  <c r="G153" i="8" s="1"/>
  <c r="G154" i="8" s="1"/>
  <c r="G155" i="8" s="1"/>
  <c r="F152" i="8"/>
  <c r="E152" i="8"/>
  <c r="G52" i="8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H133" i="57" l="1"/>
  <c r="N207" i="44"/>
  <c r="K88" i="45"/>
  <c r="J331" i="8"/>
  <c r="O166" i="60"/>
  <c r="N167" i="60"/>
  <c r="P137" i="60"/>
  <c r="Q136" i="60"/>
  <c r="G59" i="59"/>
  <c r="J202" i="8"/>
  <c r="J201" i="8"/>
  <c r="J203" i="8"/>
  <c r="J204" i="8"/>
  <c r="J205" i="8"/>
  <c r="J206" i="8"/>
  <c r="G35" i="60"/>
  <c r="H34" i="60"/>
  <c r="G52" i="60"/>
  <c r="H51" i="60"/>
  <c r="Q81" i="60"/>
  <c r="P82" i="60"/>
  <c r="N126" i="59"/>
  <c r="J126" i="59"/>
  <c r="R126" i="59"/>
  <c r="K126" i="59"/>
  <c r="S126" i="59"/>
  <c r="L126" i="59"/>
  <c r="T126" i="59"/>
  <c r="E126" i="59"/>
  <c r="M126" i="59"/>
  <c r="U126" i="59"/>
  <c r="F126" i="59"/>
  <c r="D127" i="59"/>
  <c r="G126" i="59"/>
  <c r="H126" i="59" s="1"/>
  <c r="O126" i="59"/>
  <c r="P126" i="59"/>
  <c r="I126" i="59"/>
  <c r="G53" i="8"/>
  <c r="H134" i="57" l="1"/>
  <c r="J332" i="8"/>
  <c r="N208" i="44"/>
  <c r="K89" i="45"/>
  <c r="O167" i="60"/>
  <c r="N168" i="60"/>
  <c r="Q137" i="60"/>
  <c r="P138" i="60"/>
  <c r="G60" i="59"/>
  <c r="G61" i="59" s="1"/>
  <c r="G54" i="8"/>
  <c r="P83" i="60"/>
  <c r="Q82" i="60"/>
  <c r="G53" i="60"/>
  <c r="H52" i="60"/>
  <c r="H35" i="60"/>
  <c r="G36" i="60"/>
  <c r="O127" i="59"/>
  <c r="G127" i="59"/>
  <c r="H127" i="59" s="1"/>
  <c r="D128" i="59"/>
  <c r="N127" i="59"/>
  <c r="F127" i="59"/>
  <c r="U127" i="59"/>
  <c r="M127" i="59"/>
  <c r="E127" i="59"/>
  <c r="T127" i="59"/>
  <c r="S127" i="59"/>
  <c r="K127" i="59"/>
  <c r="R127" i="59"/>
  <c r="J127" i="59"/>
  <c r="Q127" i="59"/>
  <c r="I127" i="59"/>
  <c r="P127" i="59"/>
  <c r="L127" i="59"/>
  <c r="H135" i="57" l="1"/>
  <c r="J333" i="8"/>
  <c r="N209" i="44"/>
  <c r="K90" i="45"/>
  <c r="O168" i="60"/>
  <c r="N169" i="60"/>
  <c r="L184" i="43"/>
  <c r="J185" i="43"/>
  <c r="P139" i="60"/>
  <c r="Q138" i="60"/>
  <c r="G62" i="59"/>
  <c r="G55" i="8"/>
  <c r="G37" i="60"/>
  <c r="H36" i="60"/>
  <c r="G54" i="60"/>
  <c r="H53" i="60"/>
  <c r="Q83" i="60"/>
  <c r="P84" i="60"/>
  <c r="U128" i="59"/>
  <c r="M128" i="59"/>
  <c r="E128" i="59"/>
  <c r="T128" i="59"/>
  <c r="L128" i="59"/>
  <c r="S128" i="59"/>
  <c r="K128" i="59"/>
  <c r="R128" i="59"/>
  <c r="Q128" i="59"/>
  <c r="I128" i="59"/>
  <c r="P128" i="59"/>
  <c r="O128" i="59"/>
  <c r="G128" i="59"/>
  <c r="H128" i="59" s="1"/>
  <c r="D129" i="59"/>
  <c r="N128" i="59"/>
  <c r="F128" i="59"/>
  <c r="J128" i="59"/>
  <c r="I154" i="48"/>
  <c r="H154" i="48"/>
  <c r="G154" i="48"/>
  <c r="I153" i="48"/>
  <c r="H153" i="48"/>
  <c r="G153" i="48"/>
  <c r="I152" i="48"/>
  <c r="H152" i="48"/>
  <c r="G152" i="48"/>
  <c r="E152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55" i="32"/>
  <c r="J155" i="32" s="1"/>
  <c r="H136" i="57" l="1"/>
  <c r="H137" i="57" s="1"/>
  <c r="H138" i="57" s="1"/>
  <c r="H139" i="57" s="1"/>
  <c r="H140" i="57" s="1"/>
  <c r="J334" i="8"/>
  <c r="N210" i="44"/>
  <c r="K91" i="45"/>
  <c r="N170" i="60"/>
  <c r="O169" i="60"/>
  <c r="L185" i="43"/>
  <c r="J186" i="43"/>
  <c r="P140" i="60"/>
  <c r="Q139" i="60"/>
  <c r="G63" i="59"/>
  <c r="G56" i="8"/>
  <c r="P85" i="60"/>
  <c r="Q84" i="60"/>
  <c r="H37" i="60"/>
  <c r="G38" i="60"/>
  <c r="G55" i="60"/>
  <c r="H54" i="60"/>
  <c r="S129" i="59"/>
  <c r="K129" i="59"/>
  <c r="R129" i="59"/>
  <c r="J129" i="59"/>
  <c r="Q129" i="59"/>
  <c r="I129" i="59"/>
  <c r="O129" i="59"/>
  <c r="G129" i="59"/>
  <c r="H129" i="59" s="1"/>
  <c r="D130" i="59"/>
  <c r="N129" i="59"/>
  <c r="F129" i="59"/>
  <c r="U129" i="59"/>
  <c r="M129" i="59"/>
  <c r="E129" i="59"/>
  <c r="T129" i="59"/>
  <c r="L129" i="59"/>
  <c r="P129" i="59"/>
  <c r="G176" i="44"/>
  <c r="K92" i="45" l="1"/>
  <c r="N211" i="44"/>
  <c r="J335" i="8"/>
  <c r="O170" i="60"/>
  <c r="N171" i="60"/>
  <c r="G64" i="59"/>
  <c r="L186" i="43"/>
  <c r="J187" i="43"/>
  <c r="Q140" i="60"/>
  <c r="P141" i="60"/>
  <c r="G57" i="8"/>
  <c r="P86" i="60"/>
  <c r="Q85" i="60"/>
  <c r="H55" i="60"/>
  <c r="G56" i="60"/>
  <c r="G39" i="60"/>
  <c r="H38" i="60"/>
  <c r="Q130" i="59"/>
  <c r="I130" i="59"/>
  <c r="P130" i="59"/>
  <c r="D131" i="59"/>
  <c r="O130" i="59"/>
  <c r="G130" i="59"/>
  <c r="H130" i="59" s="1"/>
  <c r="F130" i="59"/>
  <c r="U130" i="59"/>
  <c r="M130" i="59"/>
  <c r="E130" i="59"/>
  <c r="T130" i="59"/>
  <c r="L130" i="59"/>
  <c r="S130" i="59"/>
  <c r="K130" i="59"/>
  <c r="R130" i="59"/>
  <c r="J130" i="59"/>
  <c r="N130" i="59"/>
  <c r="N212" i="44" l="1"/>
  <c r="K93" i="45"/>
  <c r="J336" i="8"/>
  <c r="N172" i="60"/>
  <c r="O171" i="60"/>
  <c r="G65" i="59"/>
  <c r="J188" i="43"/>
  <c r="L187" i="43"/>
  <c r="P142" i="60"/>
  <c r="Q141" i="60"/>
  <c r="G58" i="8"/>
  <c r="P87" i="60"/>
  <c r="Q86" i="60"/>
  <c r="H39" i="60"/>
  <c r="G40" i="60"/>
  <c r="H56" i="60"/>
  <c r="G57" i="60"/>
  <c r="O131" i="59"/>
  <c r="G131" i="59"/>
  <c r="H131" i="59" s="1"/>
  <c r="L131" i="59"/>
  <c r="D132" i="59"/>
  <c r="N131" i="59"/>
  <c r="F131" i="59"/>
  <c r="U131" i="59"/>
  <c r="M131" i="59"/>
  <c r="E131" i="59"/>
  <c r="S131" i="59"/>
  <c r="K131" i="59"/>
  <c r="R131" i="59"/>
  <c r="J131" i="59"/>
  <c r="Q131" i="59"/>
  <c r="I131" i="59"/>
  <c r="P131" i="59"/>
  <c r="T131" i="59"/>
  <c r="E47" i="7"/>
  <c r="F47" i="7"/>
  <c r="G47" i="7"/>
  <c r="H47" i="7"/>
  <c r="I47" i="7"/>
  <c r="J47" i="7"/>
  <c r="K47" i="7"/>
  <c r="L47" i="7"/>
  <c r="G161" i="32"/>
  <c r="F161" i="32"/>
  <c r="E161" i="32"/>
  <c r="H153" i="32"/>
  <c r="G153" i="32"/>
  <c r="F153" i="32"/>
  <c r="E153" i="32"/>
  <c r="H154" i="32"/>
  <c r="G154" i="32"/>
  <c r="F154" i="32"/>
  <c r="N213" i="44" l="1"/>
  <c r="K94" i="45"/>
  <c r="J337" i="8"/>
  <c r="N173" i="60"/>
  <c r="O172" i="60"/>
  <c r="G66" i="59"/>
  <c r="J189" i="43"/>
  <c r="L188" i="43"/>
  <c r="P143" i="60"/>
  <c r="Q142" i="60"/>
  <c r="Q87" i="60"/>
  <c r="P88" i="60"/>
  <c r="G58" i="60"/>
  <c r="H57" i="60"/>
  <c r="G41" i="60"/>
  <c r="H40" i="60"/>
  <c r="U132" i="59"/>
  <c r="M132" i="59"/>
  <c r="E132" i="59"/>
  <c r="T132" i="59"/>
  <c r="L132" i="59"/>
  <c r="S132" i="59"/>
  <c r="K132" i="59"/>
  <c r="J132" i="59"/>
  <c r="R132" i="59"/>
  <c r="Q132" i="59"/>
  <c r="I132" i="59"/>
  <c r="P132" i="59"/>
  <c r="O132" i="59"/>
  <c r="G132" i="59"/>
  <c r="H132" i="59" s="1"/>
  <c r="N132" i="59"/>
  <c r="F132" i="59"/>
  <c r="E16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14" i="57"/>
  <c r="E13" i="57"/>
  <c r="N214" i="44" l="1"/>
  <c r="K95" i="45"/>
  <c r="J338" i="8"/>
  <c r="N174" i="60"/>
  <c r="O173" i="60"/>
  <c r="G67" i="59"/>
  <c r="J190" i="43"/>
  <c r="L189" i="43"/>
  <c r="P144" i="60"/>
  <c r="Q143" i="60"/>
  <c r="G60" i="8"/>
  <c r="P89" i="60"/>
  <c r="Q88" i="60"/>
  <c r="H41" i="60"/>
  <c r="G42" i="60"/>
  <c r="H58" i="60"/>
  <c r="F78" i="32"/>
  <c r="E78" i="32"/>
  <c r="N215" i="44" l="1"/>
  <c r="K96" i="45"/>
  <c r="J339" i="8"/>
  <c r="N175" i="60"/>
  <c r="O174" i="60"/>
  <c r="G68" i="59"/>
  <c r="L190" i="43"/>
  <c r="J191" i="43"/>
  <c r="N145" i="60"/>
  <c r="Q144" i="60"/>
  <c r="G61" i="8"/>
  <c r="Q89" i="60"/>
  <c r="P90" i="60"/>
  <c r="H42" i="60"/>
  <c r="G43" i="60"/>
  <c r="E169" i="44"/>
  <c r="F77" i="32"/>
  <c r="E77" i="32"/>
  <c r="F76" i="32"/>
  <c r="E76" i="32"/>
  <c r="E75" i="32"/>
  <c r="N216" i="44" l="1"/>
  <c r="K97" i="45"/>
  <c r="J340" i="8"/>
  <c r="O175" i="60"/>
  <c r="N176" i="60"/>
  <c r="G69" i="59"/>
  <c r="L191" i="43"/>
  <c r="J192" i="43"/>
  <c r="O145" i="60"/>
  <c r="N146" i="60"/>
  <c r="G62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N217" i="44" l="1"/>
  <c r="K98" i="45"/>
  <c r="O176" i="60"/>
  <c r="N177" i="60"/>
  <c r="G70" i="59"/>
  <c r="L192" i="43"/>
  <c r="J193" i="43"/>
  <c r="G63" i="8"/>
  <c r="N147" i="60"/>
  <c r="O146" i="60"/>
  <c r="G45" i="60"/>
  <c r="H44" i="60"/>
  <c r="H60" i="60"/>
  <c r="G61" i="60"/>
  <c r="Q91" i="60"/>
  <c r="P92" i="60"/>
  <c r="E151" i="32"/>
  <c r="J342" i="8" l="1"/>
  <c r="N218" i="44"/>
  <c r="K99" i="45"/>
  <c r="N178" i="60"/>
  <c r="O177" i="60"/>
  <c r="G71" i="59"/>
  <c r="L193" i="43"/>
  <c r="J194" i="43"/>
  <c r="G64" i="8"/>
  <c r="N148" i="60"/>
  <c r="O148" i="60" s="1"/>
  <c r="O147" i="60"/>
  <c r="H61" i="60"/>
  <c r="G62" i="60"/>
  <c r="G46" i="60"/>
  <c r="H46" i="60" s="1"/>
  <c r="H45" i="60"/>
  <c r="P93" i="60"/>
  <c r="Q92" i="60"/>
  <c r="E148" i="8"/>
  <c r="J343" i="8" l="1"/>
  <c r="K100" i="45"/>
  <c r="N219" i="44"/>
  <c r="O178" i="60"/>
  <c r="N179" i="60"/>
  <c r="G72" i="59"/>
  <c r="J195" i="43"/>
  <c r="L194" i="43"/>
  <c r="G65" i="8"/>
  <c r="G63" i="60"/>
  <c r="H62" i="60"/>
  <c r="Q93" i="60"/>
  <c r="P94" i="60"/>
  <c r="F177" i="44"/>
  <c r="E177" i="44"/>
  <c r="J176" i="44"/>
  <c r="I176" i="44"/>
  <c r="H176" i="44"/>
  <c r="F176" i="44"/>
  <c r="E176" i="44"/>
  <c r="F175" i="44"/>
  <c r="E175" i="44"/>
  <c r="J174" i="44"/>
  <c r="I174" i="44"/>
  <c r="H174" i="44"/>
  <c r="G174" i="44"/>
  <c r="F174" i="44"/>
  <c r="E174" i="44"/>
  <c r="E173" i="44"/>
  <c r="M224" i="44" l="1"/>
  <c r="K101" i="45"/>
  <c r="J344" i="8"/>
  <c r="N180" i="60"/>
  <c r="O179" i="60"/>
  <c r="G73" i="59"/>
  <c r="L195" i="43"/>
  <c r="J196" i="43"/>
  <c r="G66" i="8"/>
  <c r="H63" i="60"/>
  <c r="P95" i="60"/>
  <c r="Q94" i="60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51" i="48"/>
  <c r="H151" i="48"/>
  <c r="G151" i="48"/>
  <c r="E151" i="48"/>
  <c r="I149" i="48"/>
  <c r="H149" i="48"/>
  <c r="G149" i="48"/>
  <c r="E149" i="48"/>
  <c r="I148" i="48"/>
  <c r="H148" i="48"/>
  <c r="G148" i="48"/>
  <c r="E148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J345" i="8" l="1"/>
  <c r="M225" i="44"/>
  <c r="K102" i="45"/>
  <c r="N181" i="60"/>
  <c r="O180" i="60"/>
  <c r="G74" i="59"/>
  <c r="L196" i="43"/>
  <c r="J197" i="43"/>
  <c r="G67" i="8"/>
  <c r="Q95" i="60"/>
  <c r="P96" i="60"/>
  <c r="E53" i="20"/>
  <c r="F53" i="20"/>
  <c r="E54" i="20"/>
  <c r="E84" i="5"/>
  <c r="J346" i="8" l="1"/>
  <c r="M226" i="44"/>
  <c r="K103" i="45"/>
  <c r="N182" i="60"/>
  <c r="O181" i="60"/>
  <c r="G75" i="59"/>
  <c r="J198" i="43"/>
  <c r="L197" i="43"/>
  <c r="G68" i="8"/>
  <c r="P97" i="60"/>
  <c r="Q96" i="60"/>
  <c r="E300" i="8"/>
  <c r="E301" i="8"/>
  <c r="E303" i="8"/>
  <c r="E304" i="8"/>
  <c r="E299" i="8"/>
  <c r="E146" i="8"/>
  <c r="E141" i="8"/>
  <c r="E147" i="8"/>
  <c r="E144" i="8"/>
  <c r="E145" i="8"/>
  <c r="E143" i="8"/>
  <c r="J347" i="8" l="1"/>
  <c r="M227" i="44"/>
  <c r="K104" i="45"/>
  <c r="O182" i="60"/>
  <c r="N183" i="60"/>
  <c r="G76" i="59"/>
  <c r="J199" i="43"/>
  <c r="L198" i="43"/>
  <c r="G69" i="8"/>
  <c r="Q97" i="60"/>
  <c r="P98" i="60"/>
  <c r="F141" i="8"/>
  <c r="J348" i="8" l="1"/>
  <c r="K105" i="45"/>
  <c r="M228" i="44"/>
  <c r="K106" i="45" s="1"/>
  <c r="O183" i="60"/>
  <c r="N184" i="60"/>
  <c r="G77" i="59"/>
  <c r="L199" i="43"/>
  <c r="J200" i="43"/>
  <c r="G70" i="8"/>
  <c r="L63" i="7"/>
  <c r="Q98" i="60"/>
  <c r="P99" i="60"/>
  <c r="J349" i="8" l="1"/>
  <c r="M229" i="44"/>
  <c r="O184" i="60"/>
  <c r="N185" i="60"/>
  <c r="G78" i="59"/>
  <c r="J201" i="43"/>
  <c r="L200" i="43"/>
  <c r="G71" i="8"/>
  <c r="G72" i="8" s="1"/>
  <c r="L64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45" i="7"/>
  <c r="F45" i="7"/>
  <c r="G45" i="7"/>
  <c r="H45" i="7"/>
  <c r="I45" i="7"/>
  <c r="J45" i="7"/>
  <c r="K45" i="7"/>
  <c r="L45" i="7"/>
  <c r="J350" i="8" l="1"/>
  <c r="M230" i="44"/>
  <c r="K107" i="45"/>
  <c r="N186" i="60"/>
  <c r="O185" i="60"/>
  <c r="G79" i="59"/>
  <c r="J202" i="43"/>
  <c r="L201" i="43"/>
  <c r="G73" i="8"/>
  <c r="G74" i="8" s="1"/>
  <c r="G75" i="8" s="1"/>
  <c r="G76" i="8" s="1"/>
  <c r="L65" i="7"/>
  <c r="L66" i="7" s="1"/>
  <c r="L67" i="7" s="1"/>
  <c r="L68" i="7" s="1"/>
  <c r="L69" i="7" s="1"/>
  <c r="L70" i="7" s="1"/>
  <c r="Q100" i="60"/>
  <c r="P101" i="60"/>
  <c r="J351" i="8" l="1"/>
  <c r="K109" i="45"/>
  <c r="K108" i="45"/>
  <c r="O186" i="60"/>
  <c r="N187" i="60"/>
  <c r="G80" i="59"/>
  <c r="G77" i="8"/>
  <c r="L202" i="43"/>
  <c r="J203" i="43"/>
  <c r="L71" i="7"/>
  <c r="Q101" i="60"/>
  <c r="P102" i="60"/>
  <c r="G150" i="32"/>
  <c r="F150" i="32"/>
  <c r="H150" i="32"/>
  <c r="I150" i="32"/>
  <c r="J150" i="32"/>
  <c r="N188" i="60" l="1"/>
  <c r="O187" i="60"/>
  <c r="G81" i="59"/>
  <c r="G78" i="8"/>
  <c r="J204" i="43"/>
  <c r="L203" i="43"/>
  <c r="L72" i="7"/>
  <c r="Q102" i="60"/>
  <c r="P103" i="60"/>
  <c r="I61" i="45"/>
  <c r="E61" i="45"/>
  <c r="I60" i="45"/>
  <c r="E60" i="45"/>
  <c r="I59" i="45"/>
  <c r="E59" i="45"/>
  <c r="I58" i="45"/>
  <c r="E58" i="45"/>
  <c r="O188" i="60" l="1"/>
  <c r="N189" i="60"/>
  <c r="G82" i="59"/>
  <c r="L204" i="43"/>
  <c r="J205" i="43"/>
  <c r="G79" i="8"/>
  <c r="L73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N190" i="60" l="1"/>
  <c r="O189" i="60"/>
  <c r="G83" i="59"/>
  <c r="L205" i="43"/>
  <c r="J206" i="43"/>
  <c r="G80" i="8"/>
  <c r="L74" i="7"/>
  <c r="M105" i="60"/>
  <c r="N104" i="60"/>
  <c r="F91" i="5"/>
  <c r="E91" i="5"/>
  <c r="F90" i="5"/>
  <c r="E90" i="5"/>
  <c r="E87" i="5"/>
  <c r="F304" i="8"/>
  <c r="F303" i="8"/>
  <c r="F301" i="8"/>
  <c r="F144" i="8"/>
  <c r="O190" i="60" l="1"/>
  <c r="N191" i="60"/>
  <c r="G84" i="59"/>
  <c r="G81" i="8"/>
  <c r="L206" i="43"/>
  <c r="J207" i="43"/>
  <c r="L75" i="7"/>
  <c r="N105" i="60"/>
  <c r="M106" i="60"/>
  <c r="J154" i="32"/>
  <c r="I154" i="32"/>
  <c r="E70" i="32"/>
  <c r="F70" i="32"/>
  <c r="O191" i="60" l="1"/>
  <c r="N192" i="60"/>
  <c r="G85" i="59"/>
  <c r="G82" i="8"/>
  <c r="J208" i="43"/>
  <c r="L207" i="43"/>
  <c r="L76" i="7"/>
  <c r="N106" i="60"/>
  <c r="M107" i="60"/>
  <c r="I147" i="48"/>
  <c r="H147" i="48"/>
  <c r="G147" i="48"/>
  <c r="E147" i="48"/>
  <c r="I146" i="48"/>
  <c r="H146" i="48"/>
  <c r="G146" i="48"/>
  <c r="E146" i="48"/>
  <c r="I145" i="48"/>
  <c r="H145" i="48"/>
  <c r="G145" i="48"/>
  <c r="E145" i="48"/>
  <c r="I144" i="48"/>
  <c r="H144" i="48"/>
  <c r="G144" i="48"/>
  <c r="E144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O192" i="60" l="1"/>
  <c r="N193" i="60"/>
  <c r="L208" i="43"/>
  <c r="J209" i="43"/>
  <c r="G86" i="59"/>
  <c r="G83" i="8"/>
  <c r="L77" i="7"/>
  <c r="N107" i="60"/>
  <c r="F297" i="8"/>
  <c r="E297" i="8"/>
  <c r="F298" i="8"/>
  <c r="E298" i="8"/>
  <c r="F139" i="8"/>
  <c r="O193" i="60" l="1"/>
  <c r="N194" i="60"/>
  <c r="G87" i="59"/>
  <c r="J210" i="43"/>
  <c r="L209" i="43"/>
  <c r="G84" i="8"/>
  <c r="L78" i="7"/>
  <c r="N108" i="60"/>
  <c r="F140" i="8"/>
  <c r="O194" i="60" l="1"/>
  <c r="N195" i="60"/>
  <c r="G88" i="59"/>
  <c r="J211" i="43"/>
  <c r="L210" i="43"/>
  <c r="G85" i="8"/>
  <c r="L79" i="7"/>
  <c r="N109" i="60"/>
  <c r="I53" i="45"/>
  <c r="J172" i="44"/>
  <c r="I172" i="44"/>
  <c r="H172" i="44"/>
  <c r="G172" i="44"/>
  <c r="F172" i="44"/>
  <c r="E172" i="44"/>
  <c r="J171" i="44"/>
  <c r="I171" i="44"/>
  <c r="H171" i="44"/>
  <c r="G171" i="44"/>
  <c r="F171" i="44"/>
  <c r="E171" i="44"/>
  <c r="J170" i="44"/>
  <c r="I170" i="44"/>
  <c r="H170" i="44"/>
  <c r="G170" i="44"/>
  <c r="F170" i="44"/>
  <c r="E170" i="44"/>
  <c r="J169" i="44"/>
  <c r="I169" i="44"/>
  <c r="H169" i="44"/>
  <c r="G169" i="44"/>
  <c r="F169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49" i="32"/>
  <c r="F138" i="8"/>
  <c r="F136" i="8"/>
  <c r="O195" i="60" l="1"/>
  <c r="O196" i="60"/>
  <c r="G89" i="59"/>
  <c r="L211" i="43"/>
  <c r="J212" i="43"/>
  <c r="G86" i="8"/>
  <c r="L80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G90" i="59" l="1"/>
  <c r="J213" i="43"/>
  <c r="L212" i="43"/>
  <c r="G87" i="8"/>
  <c r="L81" i="7"/>
  <c r="N111" i="60"/>
  <c r="E10" i="58"/>
  <c r="E47" i="58"/>
  <c r="G38" i="7"/>
  <c r="F38" i="7"/>
  <c r="E38" i="7"/>
  <c r="J147" i="32"/>
  <c r="I147" i="32"/>
  <c r="H147" i="32"/>
  <c r="G147" i="32"/>
  <c r="F147" i="32"/>
  <c r="E147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L213" i="43" l="1"/>
  <c r="J214" i="43"/>
  <c r="G88" i="8"/>
  <c r="L82" i="7"/>
  <c r="N112" i="60"/>
  <c r="J153" i="32"/>
  <c r="I153" i="32"/>
  <c r="G152" i="32"/>
  <c r="F152" i="32"/>
  <c r="E152" i="32"/>
  <c r="F69" i="32"/>
  <c r="E69" i="32"/>
  <c r="F68" i="32"/>
  <c r="E68" i="32"/>
  <c r="F67" i="32"/>
  <c r="F66" i="32"/>
  <c r="E66" i="32"/>
  <c r="L93" i="37"/>
  <c r="L94" i="37"/>
  <c r="L95" i="37"/>
  <c r="G92" i="59" l="1"/>
  <c r="G89" i="8"/>
  <c r="L214" i="43"/>
  <c r="L83" i="7"/>
  <c r="G93" i="59" l="1"/>
  <c r="J216" i="43"/>
  <c r="L215" i="43"/>
  <c r="L84" i="7"/>
  <c r="E57" i="45"/>
  <c r="E56" i="45"/>
  <c r="E55" i="45"/>
  <c r="E54" i="45"/>
  <c r="E53" i="45"/>
  <c r="F145" i="32"/>
  <c r="G145" i="32"/>
  <c r="H145" i="32"/>
  <c r="I145" i="32"/>
  <c r="J145" i="32"/>
  <c r="F133" i="8"/>
  <c r="G94" i="59" l="1"/>
  <c r="G91" i="8"/>
  <c r="J217" i="43"/>
  <c r="L216" i="43"/>
  <c r="L85" i="7"/>
  <c r="H54" i="11"/>
  <c r="G54" i="11"/>
  <c r="F54" i="11"/>
  <c r="E54" i="11"/>
  <c r="F53" i="11"/>
  <c r="E53" i="11"/>
  <c r="H52" i="11"/>
  <c r="G52" i="11"/>
  <c r="F52" i="11"/>
  <c r="E52" i="11"/>
  <c r="H51" i="11"/>
  <c r="G51" i="11"/>
  <c r="F51" i="11"/>
  <c r="J168" i="44"/>
  <c r="I168" i="44"/>
  <c r="H168" i="44"/>
  <c r="G168" i="44"/>
  <c r="F168" i="44"/>
  <c r="E168" i="44"/>
  <c r="J167" i="44"/>
  <c r="I167" i="44"/>
  <c r="H167" i="44"/>
  <c r="G167" i="44"/>
  <c r="F167" i="44"/>
  <c r="E167" i="44"/>
  <c r="J166" i="44"/>
  <c r="I166" i="44"/>
  <c r="H166" i="44"/>
  <c r="G166" i="44"/>
  <c r="F166" i="44"/>
  <c r="E166" i="44"/>
  <c r="J165" i="44"/>
  <c r="I165" i="44"/>
  <c r="H165" i="44"/>
  <c r="G165" i="44"/>
  <c r="F165" i="44"/>
  <c r="E165" i="44"/>
  <c r="J164" i="44"/>
  <c r="I164" i="44"/>
  <c r="H164" i="44"/>
  <c r="G164" i="44"/>
  <c r="F164" i="44"/>
  <c r="E164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42" i="8"/>
  <c r="E142" i="8"/>
  <c r="E140" i="8"/>
  <c r="G95" i="59" l="1"/>
  <c r="L217" i="43"/>
  <c r="J218" i="43"/>
  <c r="G92" i="8"/>
  <c r="L86" i="7"/>
  <c r="E292" i="8"/>
  <c r="E293" i="8"/>
  <c r="E294" i="8"/>
  <c r="E296" i="8"/>
  <c r="E291" i="8"/>
  <c r="G96" i="59" l="1"/>
  <c r="J219" i="43"/>
  <c r="L218" i="43"/>
  <c r="G93" i="8"/>
  <c r="L87" i="7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43" i="48"/>
  <c r="I142" i="48"/>
  <c r="H142" i="48"/>
  <c r="G142" i="48"/>
  <c r="E142" i="48"/>
  <c r="I141" i="48"/>
  <c r="H141" i="48"/>
  <c r="G141" i="48"/>
  <c r="E141" i="48"/>
  <c r="I140" i="48"/>
  <c r="H140" i="48"/>
  <c r="G140" i="48"/>
  <c r="E140" i="48"/>
  <c r="I139" i="48"/>
  <c r="H139" i="48"/>
  <c r="G139" i="48"/>
  <c r="E139" i="48"/>
  <c r="J144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G97" i="59" l="1"/>
  <c r="G94" i="8"/>
  <c r="J220" i="43"/>
  <c r="L219" i="43"/>
  <c r="L88" i="7"/>
  <c r="G98" i="59" l="1"/>
  <c r="G99" i="59" s="1"/>
  <c r="G100" i="59" s="1"/>
  <c r="G95" i="8"/>
  <c r="J221" i="43"/>
  <c r="L220" i="43"/>
  <c r="L89" i="7"/>
  <c r="E289" i="8"/>
  <c r="F135" i="8"/>
  <c r="F137" i="8"/>
  <c r="F292" i="8"/>
  <c r="F290" i="8"/>
  <c r="E290" i="8"/>
  <c r="F293" i="8"/>
  <c r="F291" i="8"/>
  <c r="F289" i="8"/>
  <c r="F294" i="8"/>
  <c r="F296" i="8"/>
  <c r="F31" i="7"/>
  <c r="J149" i="32"/>
  <c r="H149" i="32"/>
  <c r="G149" i="32"/>
  <c r="F149" i="32"/>
  <c r="E149" i="32"/>
  <c r="E57" i="47"/>
  <c r="L221" i="43" l="1"/>
  <c r="J222" i="43"/>
  <c r="G96" i="8"/>
  <c r="L90" i="7"/>
  <c r="E147" i="47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48" i="32"/>
  <c r="I148" i="32"/>
  <c r="H148" i="32"/>
  <c r="G148" i="32"/>
  <c r="F148" i="32"/>
  <c r="E148" i="32"/>
  <c r="J146" i="32"/>
  <c r="I146" i="32"/>
  <c r="H146" i="32"/>
  <c r="G146" i="32"/>
  <c r="F146" i="32"/>
  <c r="E146" i="32"/>
  <c r="F64" i="32"/>
  <c r="E64" i="32"/>
  <c r="F63" i="32"/>
  <c r="E63" i="32"/>
  <c r="F61" i="32"/>
  <c r="E61" i="32"/>
  <c r="L222" i="43" l="1"/>
  <c r="J223" i="43"/>
  <c r="G97" i="8"/>
  <c r="L91" i="7"/>
  <c r="I48" i="45"/>
  <c r="I47" i="45"/>
  <c r="I46" i="45"/>
  <c r="G98" i="8" l="1"/>
  <c r="L223" i="43"/>
  <c r="J224" i="43"/>
  <c r="I289" i="8"/>
  <c r="I290" i="8" s="1"/>
  <c r="I291" i="8" s="1"/>
  <c r="F288" i="8"/>
  <c r="F287" i="8"/>
  <c r="F276" i="8"/>
  <c r="F272" i="8"/>
  <c r="F271" i="8"/>
  <c r="F270" i="8"/>
  <c r="F269" i="8"/>
  <c r="F268" i="8"/>
  <c r="F266" i="8"/>
  <c r="F265" i="8"/>
  <c r="I264" i="8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I277" i="8" s="1"/>
  <c r="I278" i="8" s="1"/>
  <c r="I279" i="8" s="1"/>
  <c r="I280" i="8" s="1"/>
  <c r="I281" i="8" s="1"/>
  <c r="I282" i="8" s="1"/>
  <c r="I283" i="8" s="1"/>
  <c r="I284" i="8" s="1"/>
  <c r="I285" i="8" s="1"/>
  <c r="I286" i="8" s="1"/>
  <c r="I287" i="8" s="1"/>
  <c r="F264" i="8"/>
  <c r="F263" i="8"/>
  <c r="F262" i="8"/>
  <c r="F261" i="8"/>
  <c r="F260" i="8"/>
  <c r="F259" i="8"/>
  <c r="D257" i="8"/>
  <c r="D258" i="8" s="1"/>
  <c r="F258" i="8" s="1"/>
  <c r="F256" i="8"/>
  <c r="F255" i="8"/>
  <c r="F254" i="8"/>
  <c r="F253" i="8"/>
  <c r="F252" i="8"/>
  <c r="F251" i="8"/>
  <c r="D245" i="8"/>
  <c r="F245" i="8" s="1"/>
  <c r="F244" i="8"/>
  <c r="F243" i="8"/>
  <c r="D241" i="8"/>
  <c r="D242" i="8" s="1"/>
  <c r="F242" i="8" s="1"/>
  <c r="F240" i="8"/>
  <c r="D238" i="8"/>
  <c r="F237" i="8"/>
  <c r="F236" i="8"/>
  <c r="F235" i="8"/>
  <c r="F234" i="8"/>
  <c r="F233" i="8"/>
  <c r="F232" i="8"/>
  <c r="F231" i="8"/>
  <c r="F230" i="8"/>
  <c r="F229" i="8"/>
  <c r="F228" i="8"/>
  <c r="F227" i="8"/>
  <c r="D226" i="8"/>
  <c r="F226" i="8" s="1"/>
  <c r="F225" i="8"/>
  <c r="D221" i="8"/>
  <c r="D222" i="8" s="1"/>
  <c r="F220" i="8"/>
  <c r="F219" i="8"/>
  <c r="F218" i="8"/>
  <c r="F217" i="8"/>
  <c r="F216" i="8"/>
  <c r="E139" i="8"/>
  <c r="E138" i="8"/>
  <c r="E135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G99" i="8" l="1"/>
  <c r="L224" i="43"/>
  <c r="J225" i="43"/>
  <c r="L93" i="7"/>
  <c r="I292" i="8"/>
  <c r="J291" i="8"/>
  <c r="D246" i="8"/>
  <c r="D247" i="8" s="1"/>
  <c r="D248" i="8" s="1"/>
  <c r="F241" i="8"/>
  <c r="F257" i="8"/>
  <c r="D223" i="8"/>
  <c r="F222" i="8"/>
  <c r="F238" i="8"/>
  <c r="F221" i="8"/>
  <c r="F50" i="20"/>
  <c r="E50" i="20"/>
  <c r="F49" i="20"/>
  <c r="I158" i="44"/>
  <c r="G158" i="44"/>
  <c r="E162" i="44"/>
  <c r="J161" i="44"/>
  <c r="I161" i="44"/>
  <c r="H161" i="44"/>
  <c r="G161" i="44"/>
  <c r="F161" i="44"/>
  <c r="E161" i="44"/>
  <c r="J160" i="44"/>
  <c r="I160" i="44"/>
  <c r="H160" i="44"/>
  <c r="G160" i="44"/>
  <c r="F160" i="44"/>
  <c r="E160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38" i="48"/>
  <c r="H138" i="48"/>
  <c r="G138" i="48"/>
  <c r="E138" i="48"/>
  <c r="I136" i="48"/>
  <c r="H136" i="48"/>
  <c r="G136" i="48"/>
  <c r="E136" i="48"/>
  <c r="F43" i="48"/>
  <c r="E43" i="48"/>
  <c r="F42" i="48"/>
  <c r="E42" i="48"/>
  <c r="F41" i="48"/>
  <c r="E41" i="48"/>
  <c r="F39" i="48"/>
  <c r="E39" i="48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L225" i="43" l="1"/>
  <c r="J226" i="43"/>
  <c r="L226" i="43" s="1"/>
  <c r="L94" i="7"/>
  <c r="I293" i="8"/>
  <c r="J292" i="8"/>
  <c r="F247" i="8"/>
  <c r="F246" i="8"/>
  <c r="E47" i="11"/>
  <c r="H47" i="11"/>
  <c r="D249" i="8"/>
  <c r="F248" i="8"/>
  <c r="F223" i="8"/>
  <c r="D224" i="8"/>
  <c r="F47" i="11"/>
  <c r="G47" i="11"/>
  <c r="L95" i="7" l="1"/>
  <c r="I294" i="8"/>
  <c r="J293" i="8"/>
  <c r="F224" i="8"/>
  <c r="F249" i="8"/>
  <c r="D250" i="8"/>
  <c r="F250" i="8" s="1"/>
  <c r="E132" i="8"/>
  <c r="E131" i="8"/>
  <c r="E130" i="8"/>
  <c r="L96" i="7" l="1"/>
  <c r="I295" i="8"/>
  <c r="J294" i="8"/>
  <c r="E135" i="47"/>
  <c r="L97" i="7" l="1"/>
  <c r="L98" i="7" s="1"/>
  <c r="L99" i="7" s="1"/>
  <c r="L100" i="7" s="1"/>
  <c r="I296" i="8"/>
  <c r="J295" i="8"/>
  <c r="I240" i="8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I253" i="8" s="1"/>
  <c r="I254" i="8" s="1"/>
  <c r="I255" i="8" s="1"/>
  <c r="I256" i="8" s="1"/>
  <c r="I257" i="8" s="1"/>
  <c r="I258" i="8" s="1"/>
  <c r="F153" i="44"/>
  <c r="F154" i="44"/>
  <c r="F155" i="44"/>
  <c r="F156" i="44"/>
  <c r="F157" i="44"/>
  <c r="F158" i="44"/>
  <c r="F159" i="44"/>
  <c r="F152" i="44"/>
  <c r="L101" i="7" l="1"/>
  <c r="J296" i="8"/>
  <c r="I297" i="8"/>
  <c r="E58" i="56"/>
  <c r="F58" i="56" s="1"/>
  <c r="E56" i="56"/>
  <c r="F56" i="56" s="1"/>
  <c r="I42" i="45"/>
  <c r="I40" i="45"/>
  <c r="L102" i="7" l="1"/>
  <c r="J297" i="8"/>
  <c r="I298" i="8"/>
  <c r="H7" i="57"/>
  <c r="E7" i="57"/>
  <c r="F54" i="10"/>
  <c r="E54" i="10"/>
  <c r="F53" i="10"/>
  <c r="E53" i="10"/>
  <c r="F52" i="10"/>
  <c r="E52" i="10"/>
  <c r="F51" i="10"/>
  <c r="E51" i="10"/>
  <c r="F50" i="10"/>
  <c r="E50" i="10"/>
  <c r="L103" i="7" l="1"/>
  <c r="J298" i="8"/>
  <c r="I299" i="8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L104" i="7" l="1"/>
  <c r="I300" i="8"/>
  <c r="J299" i="8"/>
  <c r="I44" i="45"/>
  <c r="E48" i="45"/>
  <c r="E47" i="45"/>
  <c r="E46" i="45"/>
  <c r="E45" i="45"/>
  <c r="E44" i="45"/>
  <c r="I43" i="45"/>
  <c r="E43" i="45"/>
  <c r="E42" i="45"/>
  <c r="I134" i="48"/>
  <c r="H134" i="48"/>
  <c r="G134" i="48"/>
  <c r="E134" i="48"/>
  <c r="I133" i="48"/>
  <c r="G133" i="48"/>
  <c r="I132" i="48"/>
  <c r="H132" i="48"/>
  <c r="G132" i="48"/>
  <c r="E132" i="48"/>
  <c r="I131" i="48"/>
  <c r="H131" i="48"/>
  <c r="G131" i="48"/>
  <c r="E131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300" i="8" l="1"/>
  <c r="I301" i="8"/>
  <c r="F60" i="44"/>
  <c r="G60" i="44"/>
  <c r="F54" i="44"/>
  <c r="G54" i="44"/>
  <c r="H140" i="32"/>
  <c r="I140" i="32"/>
  <c r="J140" i="32"/>
  <c r="F144" i="32"/>
  <c r="E144" i="32"/>
  <c r="J143" i="32"/>
  <c r="I143" i="32"/>
  <c r="H143" i="32"/>
  <c r="G143" i="32"/>
  <c r="F143" i="32"/>
  <c r="E143" i="32"/>
  <c r="J142" i="32"/>
  <c r="I142" i="32"/>
  <c r="H142" i="32"/>
  <c r="G142" i="32"/>
  <c r="F142" i="32"/>
  <c r="E142" i="32"/>
  <c r="G140" i="32"/>
  <c r="F140" i="32"/>
  <c r="E140" i="32"/>
  <c r="J139" i="32"/>
  <c r="G139" i="32"/>
  <c r="F139" i="32"/>
  <c r="E139" i="32"/>
  <c r="F59" i="32"/>
  <c r="E59" i="32"/>
  <c r="F58" i="32"/>
  <c r="E58" i="32"/>
  <c r="F57" i="32"/>
  <c r="E57" i="32"/>
  <c r="F56" i="32"/>
  <c r="E56" i="32"/>
  <c r="J159" i="44"/>
  <c r="I159" i="44"/>
  <c r="H159" i="44"/>
  <c r="G159" i="44"/>
  <c r="J158" i="44"/>
  <c r="H158" i="44"/>
  <c r="E158" i="44"/>
  <c r="J157" i="44"/>
  <c r="I157" i="44"/>
  <c r="H157" i="44"/>
  <c r="G157" i="44"/>
  <c r="E157" i="44"/>
  <c r="E156" i="44"/>
  <c r="G61" i="44"/>
  <c r="F61" i="44"/>
  <c r="E61" i="44"/>
  <c r="E60" i="44"/>
  <c r="G59" i="44"/>
  <c r="F59" i="44"/>
  <c r="E59" i="44"/>
  <c r="G58" i="44"/>
  <c r="F58" i="44"/>
  <c r="E58" i="44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302" i="8" l="1"/>
  <c r="J301" i="8"/>
  <c r="J302" i="8" l="1"/>
  <c r="I303" i="8"/>
  <c r="H87" i="37"/>
  <c r="H55" i="43"/>
  <c r="H54" i="43"/>
  <c r="E55" i="43"/>
  <c r="E54" i="43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303" i="8" l="1"/>
  <c r="I304" i="8"/>
  <c r="I216" i="8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J216" i="8"/>
  <c r="J217" i="8" s="1"/>
  <c r="J218" i="8" s="1"/>
  <c r="J219" i="8" s="1"/>
  <c r="J220" i="8" s="1"/>
  <c r="J221" i="8" s="1"/>
  <c r="J222" i="8" s="1"/>
  <c r="J223" i="8" s="1"/>
  <c r="J224" i="8" s="1"/>
  <c r="J225" i="8" s="1"/>
  <c r="J226" i="8" s="1"/>
  <c r="J227" i="8" s="1"/>
  <c r="J228" i="8" s="1"/>
  <c r="J229" i="8" s="1"/>
  <c r="J230" i="8" s="1"/>
  <c r="J231" i="8" s="1"/>
  <c r="J232" i="8" s="1"/>
  <c r="J233" i="8" s="1"/>
  <c r="J234" i="8" s="1"/>
  <c r="J235" i="8" s="1"/>
  <c r="J236" i="8" s="1"/>
  <c r="J237" i="8" s="1"/>
  <c r="J238" i="8" s="1"/>
  <c r="F43" i="37"/>
  <c r="E43" i="37"/>
  <c r="F42" i="37"/>
  <c r="E42" i="37"/>
  <c r="J155" i="44"/>
  <c r="I155" i="44"/>
  <c r="H155" i="44"/>
  <c r="G155" i="44"/>
  <c r="E155" i="44"/>
  <c r="J154" i="44"/>
  <c r="I154" i="44"/>
  <c r="H154" i="44"/>
  <c r="G154" i="44"/>
  <c r="E154" i="44"/>
  <c r="G57" i="44"/>
  <c r="F57" i="44"/>
  <c r="E57" i="44"/>
  <c r="I305" i="8" l="1"/>
  <c r="J304" i="8"/>
  <c r="I130" i="48"/>
  <c r="H130" i="48"/>
  <c r="G130" i="48"/>
  <c r="E130" i="48"/>
  <c r="I129" i="48"/>
  <c r="H129" i="48"/>
  <c r="G129" i="48"/>
  <c r="E129" i="48"/>
  <c r="E28" i="48"/>
  <c r="F28" i="48"/>
  <c r="E49" i="32"/>
  <c r="F49" i="32"/>
  <c r="J305" i="8" l="1"/>
  <c r="I306" i="8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306" i="8" l="1"/>
  <c r="I307" i="8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M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L82" i="43"/>
  <c r="L83" i="43" s="1"/>
  <c r="L84" i="43" s="1"/>
  <c r="L85" i="43" s="1"/>
  <c r="L86" i="43" s="1"/>
  <c r="L87" i="43" s="1"/>
  <c r="L88" i="43" s="1"/>
  <c r="L89" i="43" s="1"/>
  <c r="L91" i="43" s="1"/>
  <c r="L92" i="43" s="1"/>
  <c r="L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L78" i="43"/>
  <c r="L79" i="43" s="1"/>
  <c r="L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L75" i="43"/>
  <c r="L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38" i="32"/>
  <c r="G138" i="32"/>
  <c r="F138" i="32"/>
  <c r="E138" i="32"/>
  <c r="J137" i="32"/>
  <c r="G137" i="32"/>
  <c r="F137" i="32"/>
  <c r="E137" i="32"/>
  <c r="J136" i="32"/>
  <c r="G136" i="32"/>
  <c r="F136" i="32"/>
  <c r="E136" i="32"/>
  <c r="F55" i="32"/>
  <c r="E55" i="32"/>
  <c r="F54" i="32"/>
  <c r="E54" i="32"/>
  <c r="F53" i="32"/>
  <c r="E53" i="32"/>
  <c r="F52" i="32"/>
  <c r="E52" i="32"/>
  <c r="E128" i="8"/>
  <c r="J153" i="44"/>
  <c r="I153" i="44"/>
  <c r="H153" i="44"/>
  <c r="G153" i="44"/>
  <c r="E153" i="44"/>
  <c r="J152" i="44"/>
  <c r="I152" i="44"/>
  <c r="H152" i="44"/>
  <c r="G152" i="44"/>
  <c r="E152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28" i="48"/>
  <c r="G128" i="48"/>
  <c r="E128" i="48"/>
  <c r="I127" i="48"/>
  <c r="H127" i="48"/>
  <c r="G127" i="48"/>
  <c r="E127" i="48"/>
  <c r="I126" i="48"/>
  <c r="H126" i="48"/>
  <c r="G126" i="48"/>
  <c r="E126" i="48"/>
  <c r="F32" i="48"/>
  <c r="E32" i="48"/>
  <c r="F30" i="48"/>
  <c r="E53" i="47"/>
  <c r="E52" i="47"/>
  <c r="E51" i="47"/>
  <c r="J307" i="8" l="1"/>
  <c r="L94" i="43"/>
  <c r="L95" i="43" s="1"/>
  <c r="M93" i="43"/>
  <c r="M92" i="43"/>
  <c r="M91" i="43"/>
  <c r="F67" i="43"/>
  <c r="G85" i="43"/>
  <c r="G67" i="43"/>
  <c r="I67" i="43"/>
  <c r="D68" i="43"/>
  <c r="G68" i="43" s="1"/>
  <c r="E67" i="43"/>
  <c r="H85" i="43"/>
  <c r="F31" i="48"/>
  <c r="E30" i="48"/>
  <c r="M94" i="43" l="1"/>
  <c r="L96" i="43"/>
  <c r="M95" i="43"/>
  <c r="H68" i="43"/>
  <c r="I68" i="43"/>
  <c r="D69" i="43"/>
  <c r="G69" i="43" s="1"/>
  <c r="E68" i="43"/>
  <c r="F68" i="43"/>
  <c r="E31" i="48"/>
  <c r="L97" i="43" l="1"/>
  <c r="M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L98" i="43" l="1"/>
  <c r="M97" i="43"/>
  <c r="E125" i="8"/>
  <c r="F124" i="8"/>
  <c r="E124" i="8"/>
  <c r="F123" i="8"/>
  <c r="E123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35" i="32"/>
  <c r="G135" i="32"/>
  <c r="F135" i="32"/>
  <c r="E135" i="32"/>
  <c r="F51" i="32"/>
  <c r="E51" i="32"/>
  <c r="F50" i="32"/>
  <c r="E50" i="32"/>
  <c r="L99" i="43" l="1"/>
  <c r="M98" i="43"/>
  <c r="G13" i="57" l="1"/>
  <c r="L100" i="43"/>
  <c r="M99" i="43"/>
  <c r="E50" i="47"/>
  <c r="E49" i="47"/>
  <c r="E48" i="47"/>
  <c r="E47" i="47"/>
  <c r="F48" i="32"/>
  <c r="E48" i="32"/>
  <c r="E134" i="32"/>
  <c r="J134" i="32"/>
  <c r="F134" i="32"/>
  <c r="J133" i="32"/>
  <c r="G133" i="32"/>
  <c r="F133" i="32"/>
  <c r="E133" i="32"/>
  <c r="J132" i="32"/>
  <c r="G132" i="32"/>
  <c r="F132" i="32"/>
  <c r="E132" i="32"/>
  <c r="J151" i="44"/>
  <c r="I151" i="44"/>
  <c r="H151" i="44"/>
  <c r="G151" i="44"/>
  <c r="F151" i="44"/>
  <c r="E151" i="44"/>
  <c r="J150" i="44"/>
  <c r="I150" i="44"/>
  <c r="H150" i="44"/>
  <c r="G150" i="44"/>
  <c r="F150" i="44"/>
  <c r="E150" i="44"/>
  <c r="J149" i="44"/>
  <c r="I149" i="44"/>
  <c r="H149" i="44"/>
  <c r="G149" i="44"/>
  <c r="F149" i="44"/>
  <c r="E149" i="44"/>
  <c r="J148" i="44"/>
  <c r="I148" i="44"/>
  <c r="H148" i="44"/>
  <c r="G148" i="44"/>
  <c r="F148" i="44"/>
  <c r="E148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25" i="48"/>
  <c r="H125" i="48"/>
  <c r="G125" i="48"/>
  <c r="E125" i="48"/>
  <c r="I124" i="48"/>
  <c r="H124" i="48"/>
  <c r="G124" i="48"/>
  <c r="F124" i="48"/>
  <c r="E124" i="48"/>
  <c r="I123" i="48"/>
  <c r="H123" i="48"/>
  <c r="G123" i="48"/>
  <c r="I122" i="48"/>
  <c r="H122" i="48"/>
  <c r="G122" i="48"/>
  <c r="F29" i="48"/>
  <c r="E29" i="48"/>
  <c r="E26" i="48"/>
  <c r="E47" i="43"/>
  <c r="G14" i="57" l="1"/>
  <c r="L101" i="43"/>
  <c r="M100" i="43"/>
  <c r="F43" i="32"/>
  <c r="E43" i="32"/>
  <c r="G15" i="57" l="1"/>
  <c r="L102" i="43"/>
  <c r="M101" i="43"/>
  <c r="E119" i="48"/>
  <c r="F119" i="48"/>
  <c r="G119" i="48"/>
  <c r="H119" i="48"/>
  <c r="I119" i="48"/>
  <c r="G16" i="57" l="1"/>
  <c r="L103" i="43"/>
  <c r="M102" i="43"/>
  <c r="G17" i="57" l="1"/>
  <c r="L104" i="43"/>
  <c r="M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18" i="57" l="1"/>
  <c r="L105" i="43"/>
  <c r="M104" i="43"/>
  <c r="I29" i="45"/>
  <c r="G19" i="57" l="1"/>
  <c r="M105" i="43"/>
  <c r="L106" i="43"/>
  <c r="L107" i="43" s="1"/>
  <c r="E35" i="45"/>
  <c r="E34" i="45"/>
  <c r="E33" i="45"/>
  <c r="I32" i="45"/>
  <c r="E32" i="45"/>
  <c r="G20" i="57" l="1"/>
  <c r="M107" i="43"/>
  <c r="L108" i="43"/>
  <c r="M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G21" i="57"/>
  <c r="L109" i="43"/>
  <c r="M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22" i="8"/>
  <c r="E122" i="8"/>
  <c r="E121" i="8"/>
  <c r="E120" i="8"/>
  <c r="E119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18" i="8"/>
  <c r="E118" i="8"/>
  <c r="E117" i="8"/>
  <c r="F147" i="44"/>
  <c r="E147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22" i="57" l="1"/>
  <c r="M109" i="43"/>
  <c r="L110" i="43"/>
  <c r="E26" i="5"/>
  <c r="F26" i="5"/>
  <c r="D27" i="5"/>
  <c r="E13" i="5"/>
  <c r="F13" i="5"/>
  <c r="F19" i="5"/>
  <c r="E19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21" i="48"/>
  <c r="H121" i="48"/>
  <c r="G121" i="48"/>
  <c r="E121" i="48"/>
  <c r="I120" i="48"/>
  <c r="H120" i="48"/>
  <c r="G120" i="48"/>
  <c r="F120" i="48"/>
  <c r="E120" i="48"/>
  <c r="M110" i="43" l="1"/>
  <c r="L111" i="43"/>
  <c r="F27" i="5"/>
  <c r="E27" i="5"/>
  <c r="I9" i="7"/>
  <c r="J9" i="7"/>
  <c r="G37" i="44"/>
  <c r="F37" i="32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16" i="8"/>
  <c r="E116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G24" i="57" l="1"/>
  <c r="M111" i="43"/>
  <c r="L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G25" i="57" l="1"/>
  <c r="M112" i="43"/>
  <c r="L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115" i="48"/>
  <c r="E33" i="44"/>
  <c r="E34" i="44"/>
  <c r="E35" i="44"/>
  <c r="E36" i="44"/>
  <c r="E37" i="44"/>
  <c r="E38" i="44"/>
  <c r="E39" i="44"/>
  <c r="E40" i="44"/>
  <c r="E32" i="44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I10" i="45"/>
  <c r="I9" i="45"/>
  <c r="E110" i="48"/>
  <c r="F110" i="48"/>
  <c r="G110" i="48"/>
  <c r="H110" i="48"/>
  <c r="I110" i="48"/>
  <c r="E13" i="48"/>
  <c r="F13" i="48"/>
  <c r="E14" i="48"/>
  <c r="G111" i="8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I130" i="8" s="1"/>
  <c r="I131" i="8" s="1"/>
  <c r="I132" i="8" s="1"/>
  <c r="I133" i="8" s="1"/>
  <c r="I134" i="8" s="1"/>
  <c r="I135" i="8" s="1"/>
  <c r="I137" i="8" s="1"/>
  <c r="I138" i="8" s="1"/>
  <c r="I139" i="8" s="1"/>
  <c r="I140" i="8" s="1"/>
  <c r="I141" i="8" s="1"/>
  <c r="I142" i="8" s="1"/>
  <c r="I143" i="8" s="1"/>
  <c r="I144" i="8" s="1"/>
  <c r="I145" i="8" s="1"/>
  <c r="I146" i="8" s="1"/>
  <c r="I147" i="8" s="1"/>
  <c r="I148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G26" i="57" l="1"/>
  <c r="M113" i="43"/>
  <c r="L114" i="43"/>
  <c r="L11" i="7"/>
  <c r="I45" i="51"/>
  <c r="D56" i="51"/>
  <c r="E56" i="51" s="1"/>
  <c r="K45" i="51"/>
  <c r="H46" i="51"/>
  <c r="J46" i="51" s="1"/>
  <c r="E47" i="51"/>
  <c r="D48" i="51"/>
  <c r="E48" i="51" s="1"/>
  <c r="G115" i="48"/>
  <c r="H115" i="48"/>
  <c r="I115" i="48"/>
  <c r="F116" i="48"/>
  <c r="F112" i="8"/>
  <c r="I11" i="7"/>
  <c r="J11" i="7"/>
  <c r="K11" i="7"/>
  <c r="M11" i="7"/>
  <c r="E37" i="43"/>
  <c r="G40" i="44"/>
  <c r="G39" i="44"/>
  <c r="F40" i="44"/>
  <c r="E34" i="51"/>
  <c r="E17" i="51"/>
  <c r="F38" i="44"/>
  <c r="G38" i="44"/>
  <c r="F111" i="48"/>
  <c r="E111" i="48"/>
  <c r="G111" i="48"/>
  <c r="H111" i="48"/>
  <c r="I111" i="48"/>
  <c r="F18" i="48"/>
  <c r="E32" i="43"/>
  <c r="E33" i="43"/>
  <c r="E34" i="43"/>
  <c r="F33" i="32"/>
  <c r="G27" i="57" l="1"/>
  <c r="M114" i="43"/>
  <c r="L115" i="43"/>
  <c r="H12" i="7"/>
  <c r="I12" i="7"/>
  <c r="J12" i="7"/>
  <c r="K12" i="7"/>
  <c r="L12" i="7"/>
  <c r="M12" i="7"/>
  <c r="K46" i="51"/>
  <c r="H47" i="51"/>
  <c r="J47" i="51" s="1"/>
  <c r="I46" i="51"/>
  <c r="G116" i="48"/>
  <c r="I116" i="48"/>
  <c r="E116" i="48"/>
  <c r="H116" i="48"/>
  <c r="E113" i="8"/>
  <c r="F113" i="8"/>
  <c r="F114" i="8"/>
  <c r="E19" i="48"/>
  <c r="E18" i="48"/>
  <c r="E19" i="51"/>
  <c r="E18" i="51"/>
  <c r="H112" i="48"/>
  <c r="F112" i="48"/>
  <c r="G112" i="48"/>
  <c r="I112" i="48"/>
  <c r="E112" i="48"/>
  <c r="E17" i="48"/>
  <c r="F17" i="48"/>
  <c r="E33" i="32"/>
  <c r="G28" i="57" l="1"/>
  <c r="L116" i="43"/>
  <c r="M115" i="43"/>
  <c r="K13" i="7"/>
  <c r="H13" i="7"/>
  <c r="M13" i="7"/>
  <c r="J13" i="7"/>
  <c r="I13" i="7"/>
  <c r="L13" i="7"/>
  <c r="H48" i="51"/>
  <c r="J48" i="51" s="1"/>
  <c r="I47" i="51"/>
  <c r="K47" i="51"/>
  <c r="E117" i="48"/>
  <c r="G117" i="48"/>
  <c r="H117" i="48"/>
  <c r="F115" i="8"/>
  <c r="E115" i="8"/>
  <c r="G118" i="48"/>
  <c r="H118" i="48"/>
  <c r="I118" i="48"/>
  <c r="E21" i="48"/>
  <c r="F21" i="48"/>
  <c r="F19" i="48"/>
  <c r="E20" i="48"/>
  <c r="F20" i="48"/>
  <c r="E36" i="32"/>
  <c r="F113" i="48"/>
  <c r="I113" i="48"/>
  <c r="G113" i="48"/>
  <c r="H113" i="48"/>
  <c r="F35" i="32"/>
  <c r="E35" i="32"/>
  <c r="E34" i="32"/>
  <c r="G29" i="57" l="1"/>
  <c r="M116" i="43"/>
  <c r="L117" i="43"/>
  <c r="I14" i="7"/>
  <c r="M14" i="7"/>
  <c r="H14" i="7"/>
  <c r="J14" i="7"/>
  <c r="L14" i="7"/>
  <c r="K14" i="7"/>
  <c r="H49" i="51"/>
  <c r="J49" i="51" s="1"/>
  <c r="K48" i="51"/>
  <c r="I48" i="51"/>
  <c r="E39" i="47"/>
  <c r="F114" i="48"/>
  <c r="I114" i="48"/>
  <c r="E114" i="48"/>
  <c r="G114" i="48"/>
  <c r="H114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G30" i="57" l="1"/>
  <c r="L118" i="43"/>
  <c r="M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31" i="57" l="1"/>
  <c r="L119" i="43"/>
  <c r="M118" i="43"/>
  <c r="D29" i="51"/>
  <c r="E29" i="51" s="1"/>
  <c r="K50" i="51"/>
  <c r="I50" i="51"/>
  <c r="H51" i="51"/>
  <c r="J51" i="51" s="1"/>
  <c r="E21" i="20"/>
  <c r="E20" i="20"/>
  <c r="E19" i="20"/>
  <c r="G32" i="57" l="1"/>
  <c r="D30" i="51"/>
  <c r="E30" i="51" s="1"/>
  <c r="M119" i="43"/>
  <c r="L120" i="43"/>
  <c r="E41" i="47"/>
  <c r="I51" i="51"/>
  <c r="K51" i="51"/>
  <c r="E31" i="43"/>
  <c r="I13" i="45"/>
  <c r="I12" i="45"/>
  <c r="I11" i="45"/>
  <c r="E13" i="45"/>
  <c r="E12" i="45"/>
  <c r="E11" i="45"/>
  <c r="H11" i="45" s="1"/>
  <c r="E10" i="45"/>
  <c r="H10" i="45" s="1"/>
  <c r="E9" i="45"/>
  <c r="G33" i="57" l="1"/>
  <c r="M120" i="43"/>
  <c r="L121" i="43"/>
  <c r="E42" i="47"/>
  <c r="E22" i="20"/>
  <c r="I14" i="45"/>
  <c r="E15" i="45"/>
  <c r="I15" i="45"/>
  <c r="E14" i="45"/>
  <c r="G34" i="57" l="1"/>
  <c r="M121" i="43"/>
  <c r="E43" i="47"/>
  <c r="F24" i="20"/>
  <c r="E23" i="20"/>
  <c r="I16" i="45"/>
  <c r="E16" i="45"/>
  <c r="G35" i="57" l="1"/>
  <c r="E44" i="47"/>
  <c r="E17" i="45"/>
  <c r="I17" i="45"/>
  <c r="G36" i="57" l="1"/>
  <c r="E45" i="47"/>
  <c r="I18" i="45"/>
  <c r="E18" i="45"/>
  <c r="D120" i="38"/>
  <c r="G120" i="38" s="1"/>
  <c r="G37" i="57" l="1"/>
  <c r="I19" i="45"/>
  <c r="E121" i="38"/>
  <c r="E120" i="38"/>
  <c r="F120" i="38"/>
  <c r="G38" i="57" l="1"/>
  <c r="G122" i="38"/>
  <c r="F122" i="38"/>
  <c r="E122" i="38"/>
  <c r="G39" i="57" l="1"/>
  <c r="H22" i="14"/>
  <c r="G40" i="57" l="1"/>
  <c r="E21" i="43"/>
  <c r="E20" i="43"/>
  <c r="E19" i="43"/>
  <c r="E18" i="43"/>
  <c r="G41" i="57" l="1"/>
  <c r="E23" i="43"/>
  <c r="E24" i="43" s="1"/>
  <c r="E26" i="43" s="1"/>
  <c r="E28" i="43" s="1"/>
  <c r="G42" i="57" l="1"/>
  <c r="D23" i="43"/>
  <c r="D24" i="43" s="1"/>
  <c r="G43" i="57" l="1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44" i="57" l="1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G45" i="57" l="1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G46" i="57" l="1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G47" i="57" l="1"/>
  <c r="P83" i="37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G48" i="57" l="1"/>
  <c r="P84" i="37"/>
  <c r="Q83" i="37"/>
  <c r="E28" i="14"/>
  <c r="G28" i="14"/>
  <c r="H28" i="14"/>
  <c r="F28" i="14"/>
  <c r="G16" i="11"/>
  <c r="E16" i="11"/>
  <c r="F16" i="11"/>
  <c r="H16" i="11"/>
  <c r="D17" i="20"/>
  <c r="E16" i="20"/>
  <c r="H135" i="13"/>
  <c r="D136" i="13"/>
  <c r="E135" i="13"/>
  <c r="F135" i="13"/>
  <c r="G49" i="57" l="1"/>
  <c r="P85" i="37"/>
  <c r="Q84" i="37"/>
  <c r="F29" i="14"/>
  <c r="G29" i="14"/>
  <c r="H29" i="14"/>
  <c r="E29" i="14"/>
  <c r="H17" i="11"/>
  <c r="E17" i="11"/>
  <c r="F17" i="11"/>
  <c r="F17" i="20"/>
  <c r="E17" i="20"/>
  <c r="F136" i="13"/>
  <c r="H136" i="13"/>
  <c r="E136" i="13"/>
  <c r="G50" i="57" l="1"/>
  <c r="Q85" i="37"/>
  <c r="P86" i="37"/>
  <c r="F30" i="14"/>
  <c r="H30" i="14"/>
  <c r="G30" i="14"/>
  <c r="E30" i="14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G51" i="57" l="1"/>
  <c r="P87" i="37"/>
  <c r="Q86" i="37"/>
  <c r="G31" i="14"/>
  <c r="E31" i="14"/>
  <c r="F31" i="14"/>
  <c r="H31" i="14"/>
  <c r="E97" i="47"/>
  <c r="D98" i="47"/>
  <c r="Q87" i="37" l="1"/>
  <c r="P88" i="37"/>
  <c r="G32" i="14"/>
  <c r="F32" i="14"/>
  <c r="H32" i="14"/>
  <c r="E32" i="14"/>
  <c r="D99" i="47"/>
  <c r="E98" i="47"/>
  <c r="G53" i="57" l="1"/>
  <c r="Q88" i="37"/>
  <c r="P89" i="37"/>
  <c r="E33" i="14"/>
  <c r="F33" i="14"/>
  <c r="G33" i="14"/>
  <c r="H33" i="14"/>
  <c r="E99" i="47"/>
  <c r="D100" i="47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G54" i="57" l="1"/>
  <c r="P90" i="37"/>
  <c r="Q89" i="37"/>
  <c r="F34" i="14"/>
  <c r="H34" i="14"/>
  <c r="G34" i="14"/>
  <c r="E34" i="14"/>
  <c r="F110" i="38"/>
  <c r="G110" i="38"/>
  <c r="E100" i="47"/>
  <c r="D101" i="47"/>
  <c r="D111" i="38"/>
  <c r="G55" i="57" l="1"/>
  <c r="P91" i="37"/>
  <c r="Q90" i="37"/>
  <c r="F35" i="14"/>
  <c r="E35" i="14"/>
  <c r="G35" i="14"/>
  <c r="H35" i="14"/>
  <c r="E111" i="38"/>
  <c r="F111" i="38"/>
  <c r="G111" i="38"/>
  <c r="D102" i="47"/>
  <c r="E101" i="47"/>
  <c r="G56" i="57" l="1"/>
  <c r="Q91" i="37"/>
  <c r="P92" i="37"/>
  <c r="G36" i="14"/>
  <c r="E36" i="14"/>
  <c r="H36" i="14"/>
  <c r="F36" i="14"/>
  <c r="G112" i="38"/>
  <c r="F112" i="38"/>
  <c r="D103" i="47"/>
  <c r="E102" i="47"/>
  <c r="E112" i="38"/>
  <c r="D113" i="38"/>
  <c r="D115" i="38" s="1"/>
  <c r="D117" i="38" s="1"/>
  <c r="D114" i="21"/>
  <c r="H114" i="21" s="1"/>
  <c r="G57" i="57" l="1"/>
  <c r="Q92" i="37"/>
  <c r="P93" i="37"/>
  <c r="F37" i="14"/>
  <c r="E37" i="14"/>
  <c r="G37" i="14"/>
  <c r="H37" i="14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G58" i="57" l="1"/>
  <c r="P94" i="37"/>
  <c r="Q93" i="37"/>
  <c r="F38" i="14"/>
  <c r="H38" i="14"/>
  <c r="E38" i="14"/>
  <c r="G38" i="14"/>
  <c r="E105" i="47"/>
  <c r="D106" i="47"/>
  <c r="F115" i="21"/>
  <c r="G115" i="21"/>
  <c r="D116" i="21"/>
  <c r="H115" i="21"/>
  <c r="E104" i="47"/>
  <c r="G59" i="57" l="1"/>
  <c r="Q94" i="37"/>
  <c r="P95" i="37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G60" i="57" l="1"/>
  <c r="Q95" i="37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G61" i="57" l="1"/>
  <c r="P97" i="37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47" i="44"/>
  <c r="L148" i="44" s="1"/>
  <c r="L149" i="44" s="1"/>
  <c r="L150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51" i="44"/>
  <c r="L152" i="44" s="1"/>
  <c r="L153" i="44" s="1"/>
  <c r="L154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55" i="44"/>
  <c r="L156" i="44" s="1"/>
  <c r="L157" i="44" s="1"/>
  <c r="L158" i="44" s="1"/>
  <c r="L159" i="44" s="1"/>
  <c r="L160" i="44" s="1"/>
  <c r="L161" i="44" s="1"/>
  <c r="L162" i="44" s="1"/>
  <c r="L163" i="44" s="1"/>
  <c r="L164" i="44" s="1"/>
  <c r="L165" i="44" s="1"/>
  <c r="L166" i="44" s="1"/>
  <c r="L167" i="44" s="1"/>
  <c r="L168" i="44" s="1"/>
  <c r="L169" i="44" s="1"/>
  <c r="L170" i="44" s="1"/>
  <c r="L171" i="44" s="1"/>
  <c r="L172" i="44" s="1"/>
  <c r="L175" i="44" s="1"/>
  <c r="L176" i="44" s="1"/>
  <c r="L177" i="44" s="1"/>
  <c r="L178" i="44" s="1"/>
  <c r="L180" i="44" s="1"/>
  <c r="L181" i="44" s="1"/>
  <c r="L182" i="44" s="1"/>
  <c r="L183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110" i="48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K140" i="48" s="1"/>
  <c r="K141" i="48" s="1"/>
  <c r="K142" i="48" s="1"/>
  <c r="K143" i="48" s="1"/>
  <c r="K144" i="48" s="1"/>
  <c r="K145" i="48" s="1"/>
  <c r="K146" i="48" s="1"/>
  <c r="K147" i="48" s="1"/>
  <c r="K148" i="48" s="1"/>
  <c r="K149" i="48" s="1"/>
  <c r="K150" i="48" s="1"/>
  <c r="K151" i="48" s="1"/>
  <c r="K152" i="48" s="1"/>
  <c r="K153" i="48" s="1"/>
  <c r="K154" i="48" s="1"/>
  <c r="K155" i="48" s="1"/>
  <c r="K156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H88" i="48" s="1"/>
  <c r="H89" i="48" s="1"/>
  <c r="H90" i="48" s="1"/>
  <c r="H91" i="48" s="1"/>
  <c r="H92" i="48" s="1"/>
  <c r="H94" i="48" s="1"/>
  <c r="H95" i="48" s="1"/>
  <c r="H96" i="48" s="1"/>
  <c r="H97" i="48" s="1"/>
  <c r="H98" i="48" s="1"/>
  <c r="H99" i="48" s="1"/>
  <c r="H100" i="48" s="1"/>
  <c r="H101" i="48" s="1"/>
  <c r="H102" i="48" s="1"/>
  <c r="H103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H34" i="37" l="1"/>
  <c r="I33" i="37"/>
  <c r="G45" i="43"/>
  <c r="H44" i="43"/>
  <c r="H20" i="10"/>
  <c r="E17" i="43"/>
  <c r="E12" i="10"/>
  <c r="F12" i="10"/>
  <c r="D13" i="10"/>
  <c r="D14" i="10" s="1"/>
  <c r="H35" i="37" l="1"/>
  <c r="I34" i="37"/>
  <c r="G46" i="43"/>
  <c r="H45" i="43"/>
  <c r="H21" i="10"/>
  <c r="F14" i="10"/>
  <c r="D15" i="10"/>
  <c r="E14" i="10"/>
  <c r="E13" i="10"/>
  <c r="F13" i="10"/>
  <c r="H36" i="37" l="1"/>
  <c r="I35" i="37"/>
  <c r="G47" i="43"/>
  <c r="H46" i="43"/>
  <c r="H22" i="10"/>
  <c r="D16" i="10"/>
  <c r="F15" i="10"/>
  <c r="E15" i="10"/>
  <c r="H37" i="37" l="1"/>
  <c r="I36" i="37"/>
  <c r="G48" i="43"/>
  <c r="H47" i="43"/>
  <c r="H23" i="10"/>
  <c r="F16" i="10"/>
  <c r="D17" i="10"/>
  <c r="E16" i="10"/>
  <c r="H38" i="37" l="1"/>
  <c r="I37" i="37"/>
  <c r="G49" i="43"/>
  <c r="H48" i="43"/>
  <c r="H24" i="10"/>
  <c r="F17" i="10"/>
  <c r="E17" i="10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06" i="8"/>
  <c r="H92" i="55"/>
  <c r="G92" i="55"/>
  <c r="D93" i="55"/>
  <c r="F92" i="55"/>
  <c r="E92" i="55"/>
  <c r="I53" i="37" l="1"/>
  <c r="H54" i="37"/>
  <c r="E108" i="8"/>
  <c r="F108" i="8"/>
  <c r="F107" i="8"/>
  <c r="E107" i="8"/>
  <c r="F10" i="37"/>
  <c r="H93" i="55"/>
  <c r="G93" i="55"/>
  <c r="D94" i="55"/>
  <c r="D95" i="55" s="1"/>
  <c r="E93" i="55"/>
  <c r="F93" i="55"/>
  <c r="H55" i="37" l="1"/>
  <c r="I54" i="37"/>
  <c r="F109" i="8"/>
  <c r="E109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10" i="8"/>
  <c r="F110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32" i="32" l="1"/>
  <c r="L133" i="32" s="1"/>
  <c r="L134" i="32" s="1"/>
  <c r="L135" i="32" s="1"/>
  <c r="L136" i="32" s="1"/>
  <c r="L137" i="32" s="1"/>
  <c r="L138" i="32" s="1"/>
  <c r="L139" i="32" s="1"/>
  <c r="L140" i="32" s="1"/>
  <c r="L141" i="32" s="1"/>
  <c r="L142" i="32" s="1"/>
  <c r="L143" i="32" s="1"/>
  <c r="L144" i="32" s="1"/>
  <c r="L145" i="32" s="1"/>
  <c r="L146" i="32" s="1"/>
  <c r="L147" i="32" s="1"/>
  <c r="L148" i="32" s="1"/>
  <c r="L149" i="32" s="1"/>
  <c r="L150" i="32" s="1"/>
  <c r="L151" i="32" s="1"/>
  <c r="L152" i="32" s="1"/>
  <c r="L154" i="32" s="1"/>
  <c r="L155" i="32" s="1"/>
  <c r="L156" i="32" s="1"/>
  <c r="L157" i="32" s="1"/>
  <c r="K158" i="32" s="1"/>
  <c r="K159" i="32" s="1"/>
  <c r="K160" i="32" s="1"/>
  <c r="K161" i="32" s="1"/>
  <c r="K162" i="32" s="1"/>
  <c r="K163" i="32" s="1"/>
  <c r="K164" i="32" s="1"/>
  <c r="K165" i="32" s="1"/>
  <c r="K166" i="32" s="1"/>
  <c r="K167" i="32" s="1"/>
  <c r="K168" i="32" s="1"/>
  <c r="K171" i="32" s="1"/>
  <c r="K172" i="32" s="1"/>
  <c r="K173" i="32" s="1"/>
  <c r="K174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Zoey Ong (MSC Singapore)</author>
  </authors>
  <commentList>
    <comment ref="H315" authorId="0" shapeId="0" xr:uid="{94A2E11D-5743-416E-8EAF-D3228E5E9C71}">
      <text>
        <r>
          <rPr>
            <sz val="10"/>
            <rFont val="Arial"/>
            <family val="2"/>
          </rPr>
          <t xml:space="preserve">Zoey Ong (MSC Singapore):
PROFORMA CHANGE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Afnindah (MSC Singapore)</author>
  </authors>
  <commentList>
    <comment ref="N108" authorId="0" shapeId="0" xr:uid="{9D7850EA-255F-4B31-B155-CA10DFCE1B54}">
      <text>
        <r>
          <rPr>
            <b/>
            <sz val="9"/>
            <color indexed="81"/>
            <rFont val="Tahoma"/>
            <family val="2"/>
          </rPr>
          <t>Noor Afnindah (MSC Singapore):</t>
        </r>
        <r>
          <rPr>
            <sz val="9"/>
            <color indexed="81"/>
            <rFont val="Tahoma"/>
            <family val="2"/>
          </rPr>
          <t xml:space="preserve">
PROFORMA CHANGE
</t>
        </r>
      </text>
    </comment>
  </commentList>
</comments>
</file>

<file path=xl/sharedStrings.xml><?xml version="1.0" encoding="utf-8"?>
<sst xmlns="http://schemas.openxmlformats.org/spreadsheetml/2006/main" count="18540" uniqueCount="5348">
  <si>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</si>
  <si>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</si>
  <si>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</si>
  <si>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</si>
  <si>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</si>
  <si>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</si>
  <si>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</si>
  <si>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</si>
  <si>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</si>
  <si>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</si>
  <si>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</si>
  <si>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</si>
  <si>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</si>
  <si>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</si>
  <si>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</si>
  <si>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</si>
  <si>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</si>
  <si>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</si>
  <si>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</si>
  <si>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</si>
  <si>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</si>
  <si>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</si>
  <si>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</si>
  <si>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</si>
  <si>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</si>
  <si>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</si>
  <si>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</si>
  <si>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</si>
  <si>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</si>
  <si>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</si>
  <si>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</si>
  <si>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</si>
  <si>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</si>
  <si>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</si>
  <si>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</si>
  <si>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</si>
  <si>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</si>
  <si>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</si>
  <si>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</si>
  <si>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</si>
  <si>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</si>
  <si>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</si>
  <si>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</si>
  <si>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</si>
  <si>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</si>
  <si>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</si>
  <si>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</si>
  <si>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</si>
  <si>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</si>
  <si>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</si>
  <si>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</si>
  <si>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</si>
  <si>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</si>
  <si>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</si>
  <si>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</si>
  <si>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</si>
  <si>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</si>
  <si>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</si>
  <si>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</si>
  <si>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</si>
  <si>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</si>
  <si>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</si>
  <si>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</si>
  <si>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</si>
  <si>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</si>
  <si>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</si>
  <si>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</si>
  <si>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</si>
  <si>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</si>
  <si>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</si>
  <si>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</si>
  <si>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</si>
  <si>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</si>
  <si>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</si>
  <si>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</si>
  <si>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</si>
  <si>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</si>
  <si>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</si>
  <si>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</si>
  <si>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</si>
  <si>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</si>
  <si>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</si>
  <si>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</si>
  <si>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</si>
  <si>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</si>
  <si>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</si>
  <si>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</si>
  <si>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</si>
  <si>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</si>
  <si>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</si>
  <si>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</si>
  <si>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</si>
  <si>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</si>
  <si>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</si>
  <si>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</si>
  <si>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</si>
  <si>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</si>
  <si>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</si>
  <si>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</si>
  <si>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</si>
  <si>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</si>
  <si>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</si>
  <si>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</si>
  <si>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</si>
  <si>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</si>
  <si>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</si>
  <si>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</si>
  <si>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</si>
  <si>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</si>
  <si>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</si>
  <si>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</si>
  <si>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</si>
  <si>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</si>
  <si>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</si>
  <si>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</si>
  <si>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</si>
  <si>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</si>
  <si>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</si>
  <si>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</si>
  <si>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</si>
  <si>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</si>
  <si>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</si>
  <si>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</si>
  <si>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>SAMBAR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</si>
  <si>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</si>
  <si>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</si>
  <si>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</si>
  <si>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</si>
  <si>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</si>
  <si>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</si>
  <si>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</si>
  <si>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</si>
  <si>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</si>
  <si>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</si>
  <si>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</si>
  <si>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</si>
  <si>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</si>
  <si>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</si>
  <si>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</si>
  <si>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</si>
  <si>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</si>
  <si>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</si>
  <si>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</si>
  <si>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</si>
  <si>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</si>
  <si>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</si>
  <si>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</si>
  <si>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</si>
  <si>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</si>
  <si>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</si>
  <si>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</si>
  <si>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</si>
  <si>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</si>
  <si>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</si>
  <si>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</si>
  <si>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</si>
  <si>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</si>
  <si>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</si>
  <si>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</si>
  <si>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</si>
  <si>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</si>
  <si>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</si>
  <si>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</si>
  <si>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</si>
  <si>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</si>
  <si>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</si>
  <si>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</si>
  <si>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</si>
  <si>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</si>
  <si>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</si>
  <si>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</si>
  <si>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</si>
  <si>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</si>
  <si>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</si>
  <si>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</si>
  <si>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</si>
  <si>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</si>
  <si>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</si>
  <si>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</si>
  <si>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</si>
  <si>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</si>
  <si>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</si>
  <si>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</si>
  <si>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</si>
  <si>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</si>
  <si>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</si>
  <si>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</si>
  <si>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</si>
  <si>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</si>
  <si>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</si>
  <si>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</si>
  <si>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</si>
  <si>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</si>
  <si>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</si>
  <si>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</si>
  <si>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PENANG</t>
  </si>
  <si>
    <t>MYPEN</t>
  </si>
  <si>
    <t>MALAYSIA</t>
  </si>
  <si>
    <t>NORTH BUTTERWORTH CONTAINER TERMINAL</t>
  </si>
  <si>
    <t>DAVAO, MINDANAO</t>
  </si>
  <si>
    <t>PHDVO</t>
  </si>
  <si>
    <t>18 DAYS</t>
  </si>
  <si>
    <t>PHILPPINES</t>
  </si>
  <si>
    <t>DAVAO INTERNATIONAL CONTAINER TERMINAL (DICT)</t>
  </si>
  <si>
    <t>PASIR GUDANG</t>
  </si>
  <si>
    <t>MYPGU</t>
  </si>
  <si>
    <t>JOHOR PORT CONTAINER TERMINAL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</si>
  <si>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</si>
  <si>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</si>
  <si>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</si>
  <si>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</si>
  <si>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</si>
  <si>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</si>
  <si>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</si>
  <si>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</si>
  <si>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</si>
  <si>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</si>
  <si>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</si>
  <si>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</si>
  <si>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</si>
  <si>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</si>
  <si>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</si>
  <si>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</si>
  <si>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</si>
  <si>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</si>
  <si>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</si>
  <si>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</si>
  <si>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</si>
  <si>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</si>
  <si>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</si>
  <si>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</si>
  <si>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</si>
  <si>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</si>
  <si>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</si>
  <si>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</si>
  <si>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</si>
  <si>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</si>
  <si>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</si>
  <si>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</si>
  <si>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</si>
  <si>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</si>
  <si>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</si>
  <si>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</si>
  <si>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</si>
  <si>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</si>
  <si>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</si>
  <si>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</si>
  <si>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</si>
  <si>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</si>
  <si>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</si>
  <si>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</si>
  <si>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</si>
  <si>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</si>
  <si>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</si>
  <si>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</si>
  <si>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</si>
  <si>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MACAU</t>
  </si>
  <si>
    <t>9 DAYS</t>
  </si>
  <si>
    <t>BY BARGE FROM HONG KONG (1 DAY - EXCLUDE WAITING TIME)</t>
  </si>
  <si>
    <t>MANILA</t>
  </si>
  <si>
    <t>PHMNN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</si>
  <si>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</si>
  <si>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</si>
  <si>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</si>
  <si>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</si>
  <si>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</si>
  <si>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</si>
  <si>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</si>
  <si>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</si>
  <si>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</si>
  <si>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</si>
  <si>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</si>
  <si>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</si>
  <si>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</si>
  <si>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</si>
  <si>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</si>
  <si>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</si>
  <si>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</si>
  <si>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</si>
  <si>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</si>
  <si>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</si>
  <si>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</si>
  <si>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</si>
  <si>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</si>
  <si>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</si>
  <si>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</si>
  <si>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</si>
  <si>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</si>
  <si>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</si>
  <si>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</si>
  <si>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</si>
  <si>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</si>
  <si>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</si>
  <si>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</si>
  <si>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</si>
  <si>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</si>
  <si>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</si>
  <si>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MSDS INGREDIENT COMPOSITION MUST MEET 100%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</si>
  <si>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</si>
  <si>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</si>
  <si>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</si>
  <si>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</si>
  <si>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</si>
  <si>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</si>
  <si>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</si>
  <si>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</si>
  <si>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</si>
  <si>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</si>
  <si>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</si>
  <si>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</si>
  <si>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</si>
  <si>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</si>
  <si>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</si>
  <si>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</si>
  <si>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</si>
  <si>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</si>
  <si>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</si>
  <si>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</si>
  <si>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</si>
  <si>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</si>
  <si>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</si>
  <si>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</si>
  <si>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</si>
  <si>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</si>
  <si>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</si>
  <si>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</si>
  <si>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</si>
  <si>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</si>
  <si>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</si>
  <si>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</si>
  <si>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</si>
  <si>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</si>
  <si>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</si>
  <si>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</si>
  <si>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</si>
  <si>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</si>
  <si>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</si>
  <si>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</si>
  <si>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</si>
  <si>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</si>
  <si>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</si>
  <si>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</si>
  <si>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</si>
  <si>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</si>
  <si>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</si>
  <si>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</si>
  <si>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</si>
  <si>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</si>
  <si>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</si>
  <si>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DACHAN BAY TERMINALS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</si>
  <si>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</si>
  <si>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</si>
  <si>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</si>
  <si>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</si>
  <si>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</si>
  <si>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</si>
  <si>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</si>
  <si>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</si>
  <si>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</si>
  <si>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</si>
  <si>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</si>
  <si>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</si>
  <si>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</si>
  <si>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</si>
  <si>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</si>
  <si>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</si>
  <si>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</si>
  <si>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</si>
  <si>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</si>
  <si>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</si>
  <si>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</si>
  <si>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</si>
  <si>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</si>
  <si>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</si>
  <si>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</si>
  <si>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</si>
  <si>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</si>
  <si>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</si>
  <si>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</si>
  <si>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</si>
  <si>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</si>
  <si>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</si>
  <si>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</si>
  <si>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</si>
  <si>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</si>
  <si>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</si>
  <si>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</si>
  <si>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</si>
  <si>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</si>
  <si>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</si>
  <si>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</si>
  <si>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</si>
  <si>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</si>
  <si>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</si>
  <si>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</si>
  <si>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</si>
  <si>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</si>
  <si>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</si>
  <si>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</si>
  <si>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</si>
  <si>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</si>
  <si>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</si>
  <si>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</si>
  <si>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</si>
  <si>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</si>
  <si>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</si>
  <si>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</si>
  <si>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</si>
  <si>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</si>
  <si>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</si>
  <si>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</si>
  <si>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</si>
  <si>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</si>
  <si>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</si>
  <si>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</si>
  <si>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</si>
  <si>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</si>
  <si>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</si>
  <si>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</si>
  <si>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</si>
  <si>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</si>
  <si>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</si>
  <si>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</si>
  <si>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</si>
  <si>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</si>
  <si>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</si>
  <si>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</si>
  <si>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</si>
  <si>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</si>
  <si>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</si>
  <si>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</si>
  <si>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</si>
  <si>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</si>
  <si>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</si>
  <si>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</si>
  <si>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</si>
  <si>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</si>
  <si>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</si>
  <si>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</si>
  <si>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</si>
  <si>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</si>
  <si>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</si>
  <si>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</si>
  <si>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</si>
  <si>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</si>
  <si>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</si>
  <si>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</si>
  <si>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</si>
  <si>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</si>
  <si>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</si>
  <si>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</si>
  <si>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</si>
  <si>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</si>
  <si>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</si>
  <si>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</si>
  <si>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</si>
  <si>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</si>
  <si>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</si>
  <si>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</si>
  <si>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</si>
  <si>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</si>
  <si>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</si>
  <si>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</si>
  <si>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</si>
  <si>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</si>
  <si>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</si>
  <si>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</si>
  <si>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</si>
  <si>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</si>
  <si>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</si>
  <si>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</si>
  <si>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</si>
  <si>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</si>
  <si>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</si>
  <si>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</si>
  <si>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</si>
  <si>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</si>
  <si>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</si>
  <si>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</si>
  <si>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</si>
  <si>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</si>
  <si>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</si>
  <si>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</si>
  <si>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</si>
  <si>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</si>
  <si>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</si>
  <si>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</si>
  <si>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</si>
  <si>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</si>
  <si>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</si>
  <si>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</si>
  <si>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</si>
  <si>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</si>
  <si>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</si>
  <si>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</si>
  <si>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PROFORMA ETA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</si>
  <si>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</si>
  <si>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</si>
  <si>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</si>
  <si>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</si>
  <si>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</si>
  <si>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</si>
  <si>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</si>
  <si>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</si>
  <si>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</si>
  <si>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</si>
  <si>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</si>
  <si>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</si>
  <si>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</si>
  <si>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</si>
  <si>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</si>
  <si>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</si>
  <si>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</si>
  <si>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</si>
  <si>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</si>
  <si>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</si>
  <si>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</si>
  <si>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MSC PALATIUM III</t>
  </si>
  <si>
    <t>HK528R</t>
  </si>
  <si>
    <t>HK529R</t>
  </si>
  <si>
    <t>HK530R</t>
  </si>
  <si>
    <t>HK531R</t>
  </si>
  <si>
    <t>HK532R</t>
  </si>
  <si>
    <t>HK533R</t>
  </si>
  <si>
    <t>HK534R</t>
  </si>
  <si>
    <t>HK535R</t>
  </si>
  <si>
    <t>HK536R</t>
  </si>
  <si>
    <t>HK537R</t>
  </si>
  <si>
    <t>HK538R</t>
  </si>
  <si>
    <t>HK539R</t>
  </si>
  <si>
    <t>HK540R</t>
  </si>
  <si>
    <t>HK541R</t>
  </si>
  <si>
    <t>HK542R</t>
  </si>
  <si>
    <t>HK543R</t>
  </si>
  <si>
    <t>HK544R</t>
  </si>
  <si>
    <t>HK545R</t>
  </si>
  <si>
    <t>HK546R</t>
  </si>
  <si>
    <t>HK547R</t>
  </si>
  <si>
    <t>HK548R</t>
  </si>
  <si>
    <t xml:space="preserve"> MSC PALATIUM III</t>
  </si>
  <si>
    <t>HK549R</t>
  </si>
  <si>
    <t xml:space="preserve"> MSC HAILEY ANN III</t>
  </si>
  <si>
    <t>HK550R</t>
  </si>
  <si>
    <t>HK551R</t>
  </si>
  <si>
    <t>HK552R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</si>
  <si>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</si>
  <si>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</si>
  <si>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</si>
  <si>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</si>
  <si>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</si>
  <si>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</si>
  <si>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</si>
  <si>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</si>
  <si>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</si>
  <si>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</si>
  <si>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</si>
  <si>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</si>
  <si>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</si>
  <si>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</si>
  <si>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</si>
  <si>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</si>
  <si>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</si>
  <si>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</si>
  <si>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</si>
  <si>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</si>
  <si>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</si>
  <si>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</si>
  <si>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</si>
  <si>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</si>
  <si>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</si>
  <si>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</si>
  <si>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</si>
  <si>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</si>
  <si>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</si>
  <si>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</si>
  <si>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</si>
  <si>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</si>
  <si>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</si>
  <si>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</si>
  <si>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</si>
  <si>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</si>
  <si>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</si>
  <si>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</si>
  <si>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</si>
  <si>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</si>
  <si>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</si>
  <si>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</si>
  <si>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</si>
  <si>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</si>
  <si>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</si>
  <si>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</si>
  <si>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</si>
  <si>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</si>
  <si>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</si>
  <si>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</si>
  <si>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</si>
  <si>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</si>
  <si>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</si>
  <si>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</si>
  <si>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</si>
  <si>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</si>
  <si>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</si>
  <si>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</si>
  <si>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</si>
  <si>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</si>
  <si>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</si>
  <si>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</si>
  <si>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</si>
  <si>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</si>
  <si>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</si>
  <si>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</si>
  <si>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</si>
  <si>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</si>
  <si>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</si>
  <si>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</si>
  <si>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</si>
  <si>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</si>
  <si>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</si>
  <si>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</si>
  <si>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</si>
  <si>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</si>
  <si>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</si>
  <si>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</si>
  <si>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</si>
  <si>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</si>
  <si>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</si>
  <si>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</si>
  <si>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</si>
  <si>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</si>
  <si>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</si>
  <si>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</si>
  <si>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</si>
  <si>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</si>
  <si>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</si>
  <si>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</si>
  <si>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</si>
  <si>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</si>
  <si>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</si>
  <si>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</si>
  <si>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</si>
  <si>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</si>
  <si>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</si>
  <si>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</si>
  <si>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</si>
  <si>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</si>
  <si>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</si>
  <si>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</si>
  <si>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</si>
  <si>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</si>
  <si>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</si>
  <si>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</si>
  <si>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</si>
  <si>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</si>
  <si>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</si>
  <si>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</si>
  <si>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</si>
  <si>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</si>
  <si>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</si>
  <si>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</si>
  <si>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</si>
  <si>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</si>
  <si>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</si>
  <si>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</si>
  <si>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</si>
  <si>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</si>
  <si>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</si>
  <si>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</si>
  <si>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</si>
  <si>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</si>
  <si>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</si>
  <si>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</si>
  <si>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</si>
  <si>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</si>
  <si>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</si>
  <si>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</si>
  <si>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</si>
  <si>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</si>
  <si>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</si>
  <si>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</si>
  <si>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</si>
  <si>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</si>
  <si>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</si>
  <si>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</si>
  <si>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</si>
  <si>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</si>
  <si>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</si>
  <si>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</si>
  <si>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</si>
  <si>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</si>
  <si>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</si>
  <si>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</si>
  <si>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</si>
  <si>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</si>
  <si>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</si>
  <si>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</si>
  <si>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</si>
  <si>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</si>
  <si>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</si>
  <si>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</si>
  <si>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</si>
  <si>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</si>
  <si>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</si>
  <si>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</si>
  <si>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</si>
  <si>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</si>
  <si>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</si>
  <si>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</si>
  <si>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</si>
  <si>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</si>
  <si>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</si>
  <si>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</si>
  <si>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</si>
  <si>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</si>
  <si>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</si>
  <si>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</si>
  <si>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</si>
  <si>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</si>
  <si>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</si>
  <si>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</si>
  <si>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</si>
  <si>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</si>
  <si>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</si>
  <si>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</si>
  <si>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</si>
  <si>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</si>
  <si>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</si>
  <si>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</si>
  <si>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</si>
  <si>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</si>
  <si>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</si>
  <si>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</si>
  <si>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</si>
  <si>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</si>
  <si>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</si>
  <si>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</si>
  <si>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</si>
  <si>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</si>
  <si>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</si>
  <si>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</si>
  <si>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</si>
  <si>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</si>
  <si>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</si>
  <si>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</si>
  <si>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</si>
  <si>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</si>
  <si>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</si>
  <si>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</si>
  <si>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</si>
  <si>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</si>
  <si>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</si>
  <si>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</si>
  <si>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</si>
  <si>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</si>
  <si>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</si>
  <si>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</si>
  <si>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</si>
  <si>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</si>
  <si>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</si>
  <si>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</si>
  <si>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</si>
  <si>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</si>
  <si>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</si>
  <si>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</si>
  <si>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</si>
  <si>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</si>
  <si>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</si>
  <si>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</si>
  <si>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</si>
  <si>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</si>
  <si>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</si>
  <si>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</si>
  <si>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</si>
  <si>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</si>
  <si>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</si>
  <si>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</si>
  <si>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</si>
  <si>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</si>
  <si>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</si>
  <si>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</si>
  <si>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</si>
  <si>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</si>
  <si>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</si>
  <si>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</si>
  <si>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</si>
  <si>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</si>
  <si>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</si>
  <si>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</si>
  <si>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</si>
  <si>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MSC KAVYA II</t>
  </si>
  <si>
    <t>SX530R</t>
  </si>
  <si>
    <t>SX531R</t>
  </si>
  <si>
    <t>SX532R</t>
  </si>
  <si>
    <t>SX533R</t>
  </si>
  <si>
    <t>SX534R</t>
  </si>
  <si>
    <t>SX535R</t>
  </si>
  <si>
    <t>SX536R</t>
  </si>
  <si>
    <t>MSC SKY II / MSC POLO II</t>
  </si>
  <si>
    <t>MSC SIJING</t>
  </si>
  <si>
    <t>SX537R</t>
  </si>
  <si>
    <t>SX538R</t>
  </si>
  <si>
    <t>SX539R</t>
  </si>
  <si>
    <t>SX540R</t>
  </si>
  <si>
    <t xml:space="preserve"> MSC JENNA</t>
  </si>
  <si>
    <t>SX541R</t>
  </si>
  <si>
    <t>SX542R</t>
  </si>
  <si>
    <t>SX543R</t>
  </si>
  <si>
    <t>SX544R</t>
  </si>
  <si>
    <t>SX545R</t>
  </si>
  <si>
    <t>SX546R</t>
  </si>
  <si>
    <t>SX547R</t>
  </si>
  <si>
    <t>SX548R</t>
  </si>
  <si>
    <t>SX549R</t>
  </si>
  <si>
    <t>SX550R</t>
  </si>
  <si>
    <t>SX551R</t>
  </si>
  <si>
    <t>SX552R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</si>
  <si>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</si>
  <si>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</si>
  <si>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</si>
  <si>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</si>
  <si>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</si>
  <si>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</si>
  <si>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</si>
  <si>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</si>
  <si>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</si>
  <si>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</si>
  <si>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</si>
  <si>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</si>
  <si>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</si>
  <si>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</si>
  <si>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</si>
  <si>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</si>
  <si>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</si>
  <si>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</si>
  <si>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</si>
  <si>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</si>
  <si>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</si>
  <si>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</si>
  <si>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</si>
  <si>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</si>
  <si>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</si>
  <si>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</si>
  <si>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</si>
  <si>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</si>
  <si>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</si>
  <si>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</si>
  <si>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</si>
  <si>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</si>
  <si>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</si>
  <si>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</si>
  <si>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</si>
  <si>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</si>
  <si>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</si>
  <si>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</si>
  <si>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</si>
  <si>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</si>
  <si>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</si>
  <si>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</si>
  <si>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</si>
  <si>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</si>
  <si>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</si>
  <si>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</si>
  <si>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</si>
  <si>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</si>
  <si>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</si>
  <si>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</si>
  <si>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</si>
  <si>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</si>
  <si>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</si>
  <si>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</si>
  <si>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</si>
  <si>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</si>
  <si>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</si>
  <si>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</si>
  <si>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</si>
  <si>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</si>
  <si>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</si>
  <si>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</si>
  <si>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</si>
  <si>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</si>
  <si>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</si>
  <si>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</si>
  <si>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</si>
  <si>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</si>
  <si>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</si>
  <si>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</si>
  <si>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</si>
  <si>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</si>
  <si>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</si>
  <si>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</si>
  <si>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</si>
  <si>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</si>
  <si>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</si>
  <si>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</si>
  <si>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</si>
  <si>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</si>
  <si>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</si>
  <si>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</si>
  <si>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</si>
  <si>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</si>
  <si>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</si>
  <si>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</si>
  <si>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</si>
  <si>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</si>
  <si>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</si>
  <si>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</si>
  <si>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</si>
  <si>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</si>
  <si>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</si>
  <si>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</si>
  <si>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</si>
  <si>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</si>
  <si>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</si>
  <si>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</si>
  <si>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</si>
  <si>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</si>
  <si>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</si>
  <si>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</si>
  <si>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</si>
  <si>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</si>
  <si>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</si>
  <si>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</si>
  <si>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</si>
  <si>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</si>
  <si>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</si>
  <si>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</si>
  <si>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</si>
  <si>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</si>
  <si>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</si>
  <si>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</si>
  <si>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</si>
  <si>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</si>
  <si>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</si>
  <si>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</si>
  <si>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</si>
  <si>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</si>
  <si>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</si>
  <si>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</si>
  <si>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</si>
  <si>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</si>
  <si>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</si>
  <si>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</si>
  <si>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</si>
  <si>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</si>
  <si>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</si>
  <si>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</si>
  <si>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</si>
  <si>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</si>
  <si>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</si>
  <si>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</si>
  <si>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</si>
  <si>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</si>
  <si>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</si>
  <si>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</si>
  <si>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</si>
  <si>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</si>
  <si>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</si>
  <si>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</si>
  <si>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</si>
  <si>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</si>
  <si>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</si>
  <si>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</si>
  <si>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</si>
  <si>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</si>
  <si>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</si>
  <si>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</si>
  <si>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</si>
  <si>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</si>
  <si>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</si>
  <si>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</si>
  <si>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</si>
  <si>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</si>
  <si>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</si>
  <si>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</si>
  <si>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</si>
  <si>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</si>
  <si>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</si>
  <si>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</si>
  <si>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</si>
  <si>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</si>
  <si>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</si>
  <si>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</si>
  <si>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</si>
  <si>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</si>
  <si>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</si>
  <si>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</si>
  <si>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</si>
  <si>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</si>
  <si>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</si>
  <si>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</si>
  <si>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</si>
  <si>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</si>
  <si>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</si>
  <si>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</si>
  <si>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</si>
  <si>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</si>
  <si>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</si>
  <si>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</si>
  <si>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</si>
  <si>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</si>
  <si>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</si>
  <si>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</si>
  <si>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</si>
  <si>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</si>
  <si>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</si>
  <si>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</si>
  <si>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</si>
  <si>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</si>
  <si>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</si>
  <si>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</si>
  <si>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</si>
  <si>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</si>
  <si>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</si>
  <si>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</si>
  <si>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</si>
  <si>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</si>
  <si>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</si>
  <si>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</si>
  <si>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</si>
  <si>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SB530A</t>
  </si>
  <si>
    <t>SB531A</t>
  </si>
  <si>
    <t>SB532A</t>
  </si>
  <si>
    <t>SB533A</t>
  </si>
  <si>
    <t>SB534A</t>
  </si>
  <si>
    <t>SB535A</t>
  </si>
  <si>
    <t>SB536A</t>
  </si>
  <si>
    <t>SB537A</t>
  </si>
  <si>
    <t>MSC KANU F / ex MSC ANDREA F</t>
  </si>
  <si>
    <t>SB538A</t>
  </si>
  <si>
    <t>ex MSC KANU F</t>
  </si>
  <si>
    <t>SB539A</t>
  </si>
  <si>
    <t xml:space="preserve"> MSC SUPARNA F</t>
  </si>
  <si>
    <t>SB540A</t>
  </si>
  <si>
    <t>SB541A</t>
  </si>
  <si>
    <t>SB542A</t>
  </si>
  <si>
    <t>SB543A</t>
  </si>
  <si>
    <t>SB544A</t>
  </si>
  <si>
    <t>SB545A</t>
  </si>
  <si>
    <t>SB546A</t>
  </si>
  <si>
    <t>SB547A</t>
  </si>
  <si>
    <t>SB548A</t>
  </si>
  <si>
    <t>SB549A</t>
  </si>
  <si>
    <t>SB550A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</si>
  <si>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</si>
  <si>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</si>
  <si>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</si>
  <si>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</si>
  <si>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</si>
  <si>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</si>
  <si>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</si>
  <si>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</si>
  <si>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</si>
  <si>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</si>
  <si>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</si>
  <si>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</si>
  <si>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</si>
  <si>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</si>
  <si>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SB531R</t>
  </si>
  <si>
    <t>SB532R</t>
  </si>
  <si>
    <t>SB533R</t>
  </si>
  <si>
    <t>SB534R</t>
  </si>
  <si>
    <t>SB535R</t>
  </si>
  <si>
    <t>SB536R</t>
  </si>
  <si>
    <t>SB537R</t>
  </si>
  <si>
    <t>SB538R</t>
  </si>
  <si>
    <t>SB539R</t>
  </si>
  <si>
    <t xml:space="preserve"> MSC ANDREA F</t>
  </si>
  <si>
    <t>SB540R</t>
  </si>
  <si>
    <t xml:space="preserve"> MSC KANU F</t>
  </si>
  <si>
    <t>SB541R</t>
  </si>
  <si>
    <t>SB542R</t>
  </si>
  <si>
    <t>SB543R</t>
  </si>
  <si>
    <t>SB544R</t>
  </si>
  <si>
    <t>SB545R</t>
  </si>
  <si>
    <t>SB546R</t>
  </si>
  <si>
    <t>SB547R</t>
  </si>
  <si>
    <t>SB548R</t>
  </si>
  <si>
    <t>SB549R</t>
  </si>
  <si>
    <t>SB550R</t>
  </si>
  <si>
    <t>SB551R</t>
  </si>
  <si>
    <t>SB552R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</si>
  <si>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</si>
  <si>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</si>
  <si>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</si>
  <si>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</si>
  <si>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</si>
  <si>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</si>
  <si>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</si>
  <si>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</si>
  <si>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</si>
  <si>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</si>
  <si>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</si>
  <si>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</si>
  <si>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</si>
  <si>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</si>
  <si>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</si>
  <si>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</si>
  <si>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</si>
  <si>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</si>
  <si>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</si>
  <si>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</si>
  <si>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</si>
  <si>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</si>
  <si>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</si>
  <si>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</si>
  <si>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</si>
  <si>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</si>
  <si>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</si>
  <si>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</si>
  <si>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</si>
  <si>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</si>
  <si>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</si>
  <si>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</si>
  <si>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</si>
  <si>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</si>
  <si>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</si>
  <si>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</si>
  <si>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</si>
  <si>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</si>
  <si>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</si>
  <si>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</si>
  <si>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</si>
  <si>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</si>
  <si>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</si>
  <si>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</si>
  <si>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</si>
  <si>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</si>
  <si>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</si>
  <si>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</si>
  <si>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</si>
  <si>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</si>
  <si>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</si>
  <si>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</si>
  <si>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</si>
  <si>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</si>
  <si>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</si>
  <si>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</si>
  <si>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</si>
  <si>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</si>
  <si>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</si>
  <si>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</si>
  <si>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</si>
  <si>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</si>
  <si>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</si>
  <si>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</si>
  <si>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</si>
  <si>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</si>
  <si>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</si>
  <si>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</si>
  <si>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</si>
  <si>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</si>
  <si>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</si>
  <si>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</si>
  <si>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</si>
  <si>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</si>
  <si>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</si>
  <si>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</si>
  <si>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</si>
  <si>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</si>
  <si>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</si>
  <si>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</si>
  <si>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</si>
  <si>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</si>
  <si>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</si>
  <si>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</si>
  <si>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</si>
  <si>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</si>
  <si>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</si>
  <si>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</si>
  <si>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</si>
  <si>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</si>
  <si>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</si>
  <si>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</si>
  <si>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</si>
  <si>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</si>
  <si>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</si>
  <si>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</si>
  <si>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</si>
  <si>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</si>
  <si>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</si>
  <si>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</si>
  <si>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</si>
  <si>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</si>
  <si>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</si>
  <si>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</si>
  <si>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</si>
  <si>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</si>
  <si>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</si>
  <si>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</si>
  <si>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</si>
  <si>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</si>
  <si>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</si>
  <si>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</si>
  <si>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</si>
  <si>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</si>
  <si>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</si>
  <si>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</si>
  <si>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</si>
  <si>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</si>
  <si>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</si>
  <si>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</si>
  <si>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</si>
  <si>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</si>
  <si>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</si>
  <si>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</si>
  <si>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</si>
  <si>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</si>
  <si>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</si>
  <si>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</si>
  <si>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</si>
  <si>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</si>
  <si>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</si>
  <si>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</si>
  <si>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</si>
  <si>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</si>
  <si>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</si>
  <si>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</si>
  <si>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</si>
  <si>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</si>
  <si>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</si>
  <si>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</si>
  <si>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</si>
  <si>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</si>
  <si>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</si>
  <si>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</si>
  <si>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</si>
  <si>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</si>
  <si>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</si>
  <si>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</si>
  <si>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</si>
  <si>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</si>
  <si>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</si>
  <si>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</si>
  <si>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</si>
  <si>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</si>
  <si>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</si>
  <si>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</si>
  <si>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</si>
  <si>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</si>
  <si>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</si>
  <si>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</si>
  <si>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</si>
  <si>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</si>
  <si>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</si>
  <si>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</si>
  <si>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</si>
  <si>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</si>
  <si>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</si>
  <si>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</si>
  <si>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</si>
  <si>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</si>
  <si>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</si>
  <si>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</si>
  <si>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</si>
  <si>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</si>
  <si>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</si>
  <si>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</si>
  <si>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</si>
  <si>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</si>
  <si>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</si>
  <si>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</si>
  <si>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</si>
  <si>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</si>
  <si>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</si>
  <si>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</si>
  <si>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</si>
  <si>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</si>
  <si>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</si>
  <si>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</si>
  <si>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</si>
  <si>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</si>
  <si>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</si>
  <si>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</si>
  <si>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</si>
  <si>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</si>
  <si>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</si>
  <si>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</si>
  <si>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</si>
  <si>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</si>
  <si>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</si>
  <si>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</si>
  <si>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</si>
  <si>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</si>
  <si>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</si>
  <si>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</si>
  <si>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</si>
  <si>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</si>
  <si>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</si>
  <si>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</si>
  <si>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</si>
  <si>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</si>
  <si>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</si>
  <si>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</si>
  <si>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</si>
  <si>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</si>
  <si>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</si>
  <si>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</si>
  <si>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</si>
  <si>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</si>
  <si>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</si>
  <si>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</si>
  <si>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</si>
  <si>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</si>
  <si>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</si>
  <si>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</si>
  <si>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</si>
  <si>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</si>
  <si>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</si>
  <si>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</si>
  <si>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</si>
  <si>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</si>
  <si>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</si>
  <si>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</si>
  <si>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</si>
  <si>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</si>
  <si>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</si>
  <si>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</si>
  <si>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</si>
  <si>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</si>
  <si>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</si>
  <si>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</si>
  <si>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</si>
  <si>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</si>
  <si>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</si>
  <si>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</si>
  <si>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</si>
  <si>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</si>
  <si>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</si>
  <si>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</si>
  <si>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</si>
  <si>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</si>
  <si>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</si>
  <si>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</si>
  <si>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</si>
  <si>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</si>
  <si>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</si>
  <si>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</si>
  <si>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</si>
  <si>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</si>
  <si>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</si>
  <si>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</si>
  <si>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</si>
  <si>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</si>
  <si>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</si>
  <si>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</si>
  <si>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</si>
  <si>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</si>
  <si>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</si>
  <si>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</si>
  <si>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</si>
  <si>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</si>
  <si>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</si>
  <si>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</si>
  <si>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</si>
  <si>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</si>
  <si>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</si>
  <si>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</si>
  <si>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</si>
  <si>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</si>
  <si>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</si>
  <si>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</si>
  <si>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</si>
  <si>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</si>
  <si>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</si>
  <si>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</si>
  <si>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</si>
  <si>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</si>
  <si>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</si>
  <si>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</si>
  <si>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</si>
  <si>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</si>
  <si>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</si>
  <si>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</si>
  <si>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</si>
  <si>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</si>
  <si>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</si>
  <si>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</si>
  <si>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</si>
  <si>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</si>
  <si>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</si>
  <si>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</si>
  <si>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</si>
  <si>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</si>
  <si>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</si>
  <si>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</si>
  <si>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</si>
  <si>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</si>
  <si>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</si>
  <si>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</si>
  <si>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</si>
  <si>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</si>
  <si>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</si>
  <si>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</si>
  <si>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</si>
  <si>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</si>
  <si>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</si>
  <si>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</si>
  <si>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</si>
  <si>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</si>
  <si>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</si>
  <si>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</si>
  <si>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</si>
  <si>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</si>
  <si>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</si>
  <si>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</si>
  <si>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</si>
  <si>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</si>
  <si>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</si>
  <si>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</si>
  <si>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</si>
  <si>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</si>
  <si>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</si>
  <si>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</si>
  <si>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</si>
  <si>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</si>
  <si>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</si>
  <si>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</si>
  <si>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</si>
  <si>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</si>
  <si>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</si>
  <si>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</si>
  <si>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</si>
  <si>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</si>
  <si>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</si>
  <si>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</si>
  <si>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</si>
  <si>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</si>
  <si>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</si>
  <si>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</si>
  <si>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</si>
  <si>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</si>
  <si>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</si>
  <si>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</si>
  <si>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</si>
  <si>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</si>
  <si>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</si>
  <si>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</si>
  <si>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</si>
  <si>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</si>
  <si>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</si>
  <si>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</si>
  <si>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</si>
  <si>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</si>
  <si>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</si>
  <si>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</si>
  <si>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</si>
  <si>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</si>
  <si>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</si>
  <si>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</si>
  <si>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</si>
  <si>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</si>
  <si>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</si>
  <si>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</si>
  <si>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</si>
  <si>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</si>
  <si>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</si>
  <si>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</si>
  <si>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</si>
  <si>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</si>
  <si>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</si>
  <si>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</si>
  <si>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</si>
  <si>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</si>
  <si>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</si>
  <si>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</si>
  <si>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</si>
  <si>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</si>
  <si>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</si>
  <si>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</si>
  <si>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</si>
  <si>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</si>
  <si>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</si>
  <si>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</si>
  <si>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</si>
  <si>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</si>
  <si>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</si>
  <si>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</si>
  <si>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</si>
  <si>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</si>
  <si>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</si>
  <si>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</si>
  <si>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</si>
  <si>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</si>
  <si>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</si>
  <si>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</si>
  <si>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</si>
  <si>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</si>
  <si>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</si>
  <si>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</si>
  <si>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</si>
  <si>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</si>
  <si>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</si>
  <si>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</si>
  <si>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</si>
  <si>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</si>
  <si>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</si>
  <si>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</si>
  <si>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</si>
  <si>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</si>
  <si>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</si>
  <si>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</si>
  <si>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</si>
  <si>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</si>
  <si>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</si>
  <si>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</si>
  <si>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</si>
  <si>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</si>
  <si>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</si>
  <si>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</si>
  <si>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</si>
  <si>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</si>
  <si>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</si>
  <si>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</si>
  <si>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</si>
  <si>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</si>
  <si>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</si>
  <si>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</si>
  <si>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</si>
  <si>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</si>
  <si>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</si>
  <si>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</si>
  <si>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</si>
  <si>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</si>
  <si>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</si>
  <si>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</si>
  <si>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</si>
  <si>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</si>
  <si>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</si>
  <si>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</si>
  <si>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</si>
  <si>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</si>
  <si>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</si>
  <si>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</si>
  <si>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</si>
  <si>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</si>
  <si>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</si>
  <si>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</si>
  <si>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</si>
  <si>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</si>
  <si>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</si>
  <si>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</si>
  <si>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</si>
  <si>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</si>
  <si>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</si>
  <si>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</si>
  <si>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</si>
  <si>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</si>
  <si>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</si>
  <si>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</si>
  <si>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</si>
  <si>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</si>
  <si>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</si>
  <si>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</si>
  <si>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</si>
  <si>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</si>
  <si>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</si>
  <si>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</si>
  <si>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</si>
  <si>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</si>
  <si>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</si>
  <si>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</si>
  <si>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</si>
  <si>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</si>
  <si>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</si>
  <si>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</si>
  <si>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</si>
  <si>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</si>
  <si>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</si>
  <si>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</si>
  <si>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</si>
  <si>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</si>
  <si>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</si>
  <si>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</si>
  <si>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</si>
  <si>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</si>
  <si>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</si>
  <si>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</si>
  <si>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</si>
  <si>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</si>
  <si>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</si>
  <si>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</si>
  <si>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</si>
  <si>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</si>
  <si>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</si>
  <si>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</si>
  <si>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</si>
  <si>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</si>
  <si>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</si>
  <si>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</si>
  <si>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</si>
  <si>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</si>
  <si>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</si>
  <si>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</si>
  <si>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</si>
  <si>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</si>
  <si>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</si>
  <si>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</si>
  <si>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</si>
  <si>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</si>
  <si>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</si>
  <si>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</si>
  <si>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</si>
  <si>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</si>
  <si>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</si>
  <si>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</si>
  <si>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</si>
  <si>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</si>
  <si>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</si>
  <si>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</si>
  <si>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</si>
  <si>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</si>
  <si>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</si>
  <si>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</si>
  <si>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</si>
  <si>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</si>
  <si>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</si>
  <si>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</si>
  <si>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</si>
  <si>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</si>
  <si>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</si>
  <si>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</si>
  <si>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</si>
  <si>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</si>
  <si>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</si>
  <si>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</si>
  <si>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</si>
  <si>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</si>
  <si>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</si>
  <si>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</si>
  <si>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</si>
  <si>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</si>
  <si>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</si>
  <si>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</si>
  <si>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</si>
  <si>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</si>
  <si>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</si>
  <si>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</si>
  <si>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</si>
  <si>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</si>
  <si>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</si>
  <si>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</si>
  <si>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</si>
  <si>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</si>
  <si>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</si>
  <si>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</si>
  <si>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</si>
  <si>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</si>
  <si>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</si>
  <si>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</si>
  <si>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</si>
  <si>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</si>
  <si>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</si>
  <si>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</si>
  <si>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</si>
  <si>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</si>
  <si>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</si>
  <si>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</si>
  <si>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</si>
  <si>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</si>
  <si>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</si>
  <si>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</si>
  <si>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</si>
  <si>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</si>
  <si>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</si>
  <si>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</si>
  <si>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</si>
  <si>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</si>
  <si>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</si>
  <si>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</si>
  <si>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</si>
  <si>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</si>
  <si>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</si>
  <si>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</si>
  <si>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</si>
  <si>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</si>
  <si>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</si>
  <si>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</si>
  <si>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</si>
  <si>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</si>
  <si>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</si>
  <si>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</si>
  <si>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</si>
  <si>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</si>
  <si>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</si>
  <si>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</si>
  <si>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</si>
  <si>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</si>
  <si>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</si>
  <si>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</si>
  <si>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</si>
  <si>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</si>
  <si>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</si>
  <si>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</si>
  <si>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</si>
  <si>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</si>
  <si>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</si>
  <si>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</si>
  <si>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</si>
  <si>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</si>
  <si>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</si>
  <si>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</si>
  <si>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</si>
  <si>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</si>
  <si>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</si>
  <si>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</si>
  <si>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</si>
  <si>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</si>
  <si>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</si>
  <si>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</si>
  <si>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</si>
  <si>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</si>
  <si>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</si>
  <si>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</si>
  <si>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</si>
  <si>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</si>
  <si>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</si>
  <si>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</si>
  <si>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</si>
  <si>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</si>
  <si>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</si>
  <si>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</si>
  <si>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</si>
  <si>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</si>
  <si>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</si>
  <si>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</si>
  <si>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</si>
  <si>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</si>
  <si>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</si>
  <si>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</si>
  <si>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</si>
  <si>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</si>
  <si>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</si>
  <si>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</si>
  <si>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</si>
  <si>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</si>
  <si>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</si>
  <si>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</si>
  <si>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</si>
  <si>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</si>
  <si>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</si>
  <si>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</si>
  <si>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</si>
  <si>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</si>
  <si>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</si>
  <si>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</si>
  <si>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</si>
  <si>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</si>
  <si>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</si>
  <si>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</si>
  <si>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</si>
  <si>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</si>
  <si>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</si>
  <si>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</si>
  <si>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</si>
  <si>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</si>
  <si>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</si>
  <si>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</si>
  <si>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</si>
  <si>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</si>
  <si>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</si>
  <si>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</si>
  <si>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</si>
  <si>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</si>
  <si>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</si>
  <si>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</si>
  <si>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</si>
  <si>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</si>
  <si>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</si>
  <si>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</si>
  <si>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</si>
  <si>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</si>
  <si>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</si>
  <si>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</si>
  <si>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</si>
  <si>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</si>
  <si>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</si>
  <si>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</si>
  <si>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</si>
  <si>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</si>
  <si>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</si>
  <si>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</si>
  <si>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</si>
  <si>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</si>
  <si>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</si>
  <si>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</si>
  <si>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</si>
  <si>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</si>
  <si>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</si>
  <si>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</si>
  <si>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</si>
  <si>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</si>
  <si>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</si>
  <si>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</si>
  <si>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</si>
  <si>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</si>
  <si>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</si>
  <si>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</si>
  <si>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</si>
  <si>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</si>
  <si>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</si>
  <si>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</si>
  <si>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</si>
  <si>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</si>
  <si>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</si>
  <si>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</si>
  <si>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</si>
  <si>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</si>
  <si>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</si>
  <si>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</si>
  <si>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</si>
  <si>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 xml:space="preserve">MSC JENNA 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</si>
  <si>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</si>
  <si>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</si>
  <si>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</si>
  <si>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</si>
  <si>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</si>
  <si>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</si>
  <si>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</si>
  <si>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</si>
  <si>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</si>
  <si>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HV529A</t>
  </si>
  <si>
    <t>HV530A</t>
  </si>
  <si>
    <t>HV531A</t>
  </si>
  <si>
    <t>MSC NEW JERSEY III</t>
  </si>
  <si>
    <t>HV532A</t>
  </si>
  <si>
    <t>HV533A</t>
  </si>
  <si>
    <t>HV534A</t>
  </si>
  <si>
    <t>HV535A</t>
  </si>
  <si>
    <t>HV536A</t>
  </si>
  <si>
    <t>HV537A</t>
  </si>
  <si>
    <t>HV538A</t>
  </si>
  <si>
    <t>HV539A</t>
  </si>
  <si>
    <t xml:space="preserve"> MSC ELBA III</t>
  </si>
  <si>
    <t>MSC CALIDRIS III</t>
  </si>
  <si>
    <t>HV540A</t>
  </si>
  <si>
    <t>HV541A</t>
  </si>
  <si>
    <t>HV542A</t>
  </si>
  <si>
    <t>HV543A</t>
  </si>
  <si>
    <t>HV544A</t>
  </si>
  <si>
    <t>HV545A</t>
  </si>
  <si>
    <t>HV546A</t>
  </si>
  <si>
    <t xml:space="preserve"> MSC CALIDRIS III</t>
  </si>
  <si>
    <t>HV547A</t>
  </si>
  <si>
    <t>HV548A</t>
  </si>
  <si>
    <t>HV549A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</si>
  <si>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</si>
  <si>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</si>
  <si>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</si>
  <si>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</si>
  <si>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</si>
  <si>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</si>
  <si>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</si>
  <si>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</si>
  <si>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</si>
  <si>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</si>
  <si>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</si>
  <si>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</si>
  <si>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</si>
  <si>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</si>
  <si>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</si>
  <si>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</si>
  <si>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</si>
  <si>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</si>
  <si>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</si>
  <si>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</si>
  <si>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</si>
  <si>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</si>
  <si>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</si>
  <si>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</si>
  <si>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</si>
  <si>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</si>
  <si>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</si>
  <si>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</si>
  <si>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</si>
  <si>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</si>
  <si>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</si>
  <si>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</si>
  <si>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</si>
  <si>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</si>
  <si>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</si>
  <si>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</si>
  <si>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</si>
  <si>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</si>
  <si>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</si>
  <si>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</si>
  <si>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</si>
  <si>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</si>
  <si>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</si>
  <si>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</si>
  <si>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</si>
  <si>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</si>
  <si>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</si>
  <si>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</si>
  <si>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</si>
  <si>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</si>
  <si>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</si>
  <si>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</si>
  <si>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</si>
  <si>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</si>
  <si>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</si>
  <si>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</si>
  <si>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</si>
  <si>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</si>
  <si>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</si>
  <si>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</si>
  <si>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</si>
  <si>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</si>
  <si>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HV531R</t>
  </si>
  <si>
    <t>HV532R</t>
  </si>
  <si>
    <t>HV533R</t>
  </si>
  <si>
    <t>HV534R</t>
  </si>
  <si>
    <t>HV535R</t>
  </si>
  <si>
    <t>HV536R</t>
  </si>
  <si>
    <t>HV537R</t>
  </si>
  <si>
    <t>HV538R</t>
  </si>
  <si>
    <t>HN539R</t>
  </si>
  <si>
    <t>HV540R</t>
  </si>
  <si>
    <t>HV541R</t>
  </si>
  <si>
    <t>HV542R</t>
  </si>
  <si>
    <t>HV543R</t>
  </si>
  <si>
    <t>ex MSC ELBA III</t>
  </si>
  <si>
    <t>HV544R</t>
  </si>
  <si>
    <t>HV545R</t>
  </si>
  <si>
    <t>HN546R</t>
  </si>
  <si>
    <t>HV547R</t>
  </si>
  <si>
    <t>HV548R</t>
  </si>
  <si>
    <t>HV549R</t>
  </si>
  <si>
    <t>HV550R</t>
  </si>
  <si>
    <t>HV551R</t>
  </si>
  <si>
    <t xml:space="preserve"> MSC LILOU III</t>
  </si>
  <si>
    <t>HV552R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</si>
  <si>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</si>
  <si>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</si>
  <si>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</si>
  <si>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</si>
  <si>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</si>
  <si>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</si>
  <si>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</si>
  <si>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</si>
  <si>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</si>
  <si>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</si>
  <si>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</si>
  <si>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</si>
  <si>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</si>
  <si>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</si>
  <si>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MALACCA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</si>
  <si>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</si>
  <si>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</si>
  <si>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</si>
  <si>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</si>
  <si>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</si>
  <si>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</si>
  <si>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</si>
  <si>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</si>
  <si>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</si>
  <si>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</si>
  <si>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</si>
  <si>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</si>
  <si>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</si>
  <si>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MSC CORINNA</t>
  </si>
  <si>
    <t>HU529A</t>
  </si>
  <si>
    <t>MSC ZAINA III</t>
  </si>
  <si>
    <t>HE530A</t>
  </si>
  <si>
    <t>HE531A</t>
  </si>
  <si>
    <t>HE532A</t>
  </si>
  <si>
    <t>HE533A</t>
  </si>
  <si>
    <t>HE534A</t>
  </si>
  <si>
    <t>HE535A</t>
  </si>
  <si>
    <t>HE536A</t>
  </si>
  <si>
    <t>HE537A</t>
  </si>
  <si>
    <t>HE538A</t>
  </si>
  <si>
    <t>HE539A</t>
  </si>
  <si>
    <t>HE540A</t>
  </si>
  <si>
    <t>HE541A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</si>
  <si>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</si>
  <si>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</si>
  <si>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</si>
  <si>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</si>
  <si>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</si>
  <si>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</si>
  <si>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</si>
  <si>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</si>
  <si>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</si>
  <si>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</si>
  <si>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</si>
  <si>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</si>
  <si>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</si>
  <si>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</si>
  <si>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</si>
  <si>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</si>
  <si>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</si>
  <si>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</si>
  <si>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</si>
  <si>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</si>
  <si>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</si>
  <si>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</si>
  <si>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</si>
  <si>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</si>
  <si>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</si>
  <si>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</si>
  <si>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</si>
  <si>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</si>
  <si>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</si>
  <si>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</si>
  <si>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</si>
  <si>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</si>
  <si>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</si>
  <si>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</si>
  <si>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</si>
  <si>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</si>
  <si>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</si>
  <si>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</si>
  <si>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</si>
  <si>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</si>
  <si>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</si>
  <si>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</si>
  <si>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</si>
  <si>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</si>
  <si>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</si>
  <si>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</si>
  <si>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</si>
  <si>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</si>
  <si>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</si>
  <si>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</si>
  <si>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</si>
  <si>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</si>
  <si>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</si>
  <si>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</si>
  <si>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</si>
  <si>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</si>
  <si>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</si>
  <si>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</si>
  <si>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</si>
  <si>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</si>
  <si>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</si>
  <si>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</si>
  <si>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</si>
  <si>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</si>
  <si>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</si>
  <si>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</si>
  <si>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</si>
  <si>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</si>
  <si>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</si>
  <si>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</si>
  <si>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</si>
  <si>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</si>
  <si>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</si>
  <si>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</si>
  <si>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</si>
  <si>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</si>
  <si>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</si>
  <si>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</si>
  <si>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</si>
  <si>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</si>
  <si>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</si>
  <si>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</si>
  <si>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</si>
  <si>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</si>
  <si>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</si>
  <si>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</si>
  <si>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</si>
  <si>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</si>
  <si>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</si>
  <si>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</si>
  <si>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</si>
  <si>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</si>
  <si>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</si>
  <si>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</si>
  <si>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</si>
  <si>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</si>
  <si>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</si>
  <si>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</si>
  <si>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</si>
  <si>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</si>
  <si>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</si>
  <si>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</si>
  <si>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</si>
  <si>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</si>
  <si>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</si>
  <si>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</si>
  <si>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</si>
  <si>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</si>
  <si>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</si>
  <si>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</si>
  <si>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</si>
  <si>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</si>
  <si>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</si>
  <si>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</si>
  <si>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</si>
  <si>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</si>
  <si>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</si>
  <si>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</si>
  <si>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</si>
  <si>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</si>
  <si>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</si>
  <si>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</si>
  <si>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</si>
  <si>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</si>
  <si>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</si>
  <si>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</si>
  <si>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</si>
  <si>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</si>
  <si>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</si>
  <si>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</si>
  <si>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</si>
  <si>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</si>
  <si>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</si>
  <si>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</si>
  <si>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</si>
  <si>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</si>
  <si>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</si>
  <si>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</si>
  <si>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</si>
  <si>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</si>
  <si>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</si>
  <si>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>HD530A</t>
  </si>
  <si>
    <t>HD531A</t>
  </si>
  <si>
    <t>HD532A</t>
  </si>
  <si>
    <t>HD533A</t>
  </si>
  <si>
    <t>HD534A</t>
  </si>
  <si>
    <t>HD535A</t>
  </si>
  <si>
    <t>HD536A</t>
  </si>
  <si>
    <t>HD537A</t>
  </si>
  <si>
    <t>HD538A</t>
  </si>
  <si>
    <t>HD539A</t>
  </si>
  <si>
    <t>HD540A</t>
  </si>
  <si>
    <t>HD541A</t>
  </si>
  <si>
    <t>HD542A</t>
  </si>
  <si>
    <t>HD543A</t>
  </si>
  <si>
    <t>HD544A</t>
  </si>
  <si>
    <t>HD545A</t>
  </si>
  <si>
    <t xml:space="preserve"> MSC MAKALU III</t>
  </si>
  <si>
    <t>HD546A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</si>
  <si>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</si>
  <si>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</si>
  <si>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</si>
  <si>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</si>
  <si>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</si>
  <si>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</si>
  <si>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</si>
  <si>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</si>
  <si>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</si>
  <si>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</si>
  <si>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</si>
  <si>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</si>
  <si>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</si>
  <si>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</si>
  <si>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</si>
  <si>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</si>
  <si>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</si>
  <si>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</si>
  <si>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</si>
  <si>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</si>
  <si>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</si>
  <si>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</si>
  <si>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</si>
  <si>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</si>
  <si>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</si>
  <si>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</si>
  <si>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</si>
  <si>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</si>
  <si>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</si>
  <si>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</si>
  <si>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</si>
  <si>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</si>
  <si>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</si>
  <si>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</si>
  <si>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</si>
  <si>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</si>
  <si>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</si>
  <si>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</si>
  <si>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</si>
  <si>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</si>
  <si>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</si>
  <si>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</si>
  <si>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</si>
  <si>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</si>
  <si>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</si>
  <si>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</si>
  <si>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</si>
  <si>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</si>
  <si>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</si>
  <si>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</si>
  <si>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</si>
  <si>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</si>
  <si>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</si>
  <si>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</si>
  <si>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</si>
  <si>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</si>
  <si>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</si>
  <si>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</si>
  <si>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</si>
  <si>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</si>
  <si>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</si>
  <si>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>HD531R</t>
  </si>
  <si>
    <t>HD532R</t>
  </si>
  <si>
    <t>HD533R</t>
  </si>
  <si>
    <t>HD534R</t>
  </si>
  <si>
    <t>HD535R</t>
  </si>
  <si>
    <t>HD536R</t>
  </si>
  <si>
    <t>HD537R</t>
  </si>
  <si>
    <t>HD538R</t>
  </si>
  <si>
    <t>HD539R</t>
  </si>
  <si>
    <t>HD540R</t>
  </si>
  <si>
    <t>HD541R</t>
  </si>
  <si>
    <t>HD542R</t>
  </si>
  <si>
    <t>HD543R</t>
  </si>
  <si>
    <t>HD544R</t>
  </si>
  <si>
    <t>HD545R</t>
  </si>
  <si>
    <t xml:space="preserve"> XIN BIN ZHOU</t>
  </si>
  <si>
    <t>HD546R</t>
  </si>
  <si>
    <t xml:space="preserve"> </t>
  </si>
  <si>
    <t>HD547R</t>
  </si>
  <si>
    <t>HD548R</t>
  </si>
  <si>
    <t xml:space="preserve"> MSC CARLA III</t>
  </si>
  <si>
    <t>HD549R</t>
  </si>
  <si>
    <t>HD550R</t>
  </si>
  <si>
    <t>HD551R</t>
  </si>
  <si>
    <t>HD552R</t>
  </si>
  <si>
    <t>HD601R</t>
  </si>
  <si>
    <t xml:space="preserve"> MSC DIEGO</t>
  </si>
  <si>
    <t>HR544A</t>
  </si>
  <si>
    <t xml:space="preserve"> MSC CANCUN IV</t>
  </si>
  <si>
    <t>HR545A</t>
  </si>
  <si>
    <t>MSC BERN V</t>
  </si>
  <si>
    <t>HR546A</t>
  </si>
  <si>
    <t>HR547A</t>
  </si>
  <si>
    <t>MSC CAIRO IV</t>
  </si>
  <si>
    <t>HR548A</t>
  </si>
  <si>
    <t>MSC MATTINA</t>
  </si>
  <si>
    <t>HR549A</t>
  </si>
  <si>
    <t>HR548R</t>
  </si>
  <si>
    <t>HR549R</t>
  </si>
  <si>
    <t>HR550R</t>
  </si>
  <si>
    <t>HR551R</t>
  </si>
  <si>
    <t>HR552R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</si>
  <si>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</si>
  <si>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</si>
  <si>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</si>
  <si>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</si>
  <si>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</si>
  <si>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</si>
  <si>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</si>
  <si>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</si>
  <si>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</si>
  <si>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</si>
  <si>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</si>
  <si>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</si>
  <si>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</si>
  <si>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</si>
  <si>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</si>
  <si>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</si>
  <si>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</si>
  <si>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</si>
  <si>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</si>
  <si>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</si>
  <si>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</si>
  <si>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</si>
  <si>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</si>
  <si>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</si>
  <si>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</si>
  <si>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</si>
  <si>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</si>
  <si>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</si>
  <si>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</si>
  <si>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</si>
  <si>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</si>
  <si>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</si>
  <si>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</si>
  <si>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</si>
  <si>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</si>
  <si>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</si>
  <si>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</si>
  <si>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</si>
  <si>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</si>
  <si>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</si>
  <si>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</si>
  <si>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</si>
  <si>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</si>
  <si>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</si>
  <si>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</si>
  <si>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</si>
  <si>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</si>
  <si>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</si>
  <si>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</si>
  <si>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</si>
  <si>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</si>
  <si>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</si>
  <si>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</si>
  <si>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</si>
  <si>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</si>
  <si>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</si>
  <si>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</si>
  <si>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</si>
  <si>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</si>
  <si>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</si>
  <si>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</si>
  <si>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</si>
  <si>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</si>
  <si>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</si>
  <si>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</si>
  <si>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</si>
  <si>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</si>
  <si>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</si>
  <si>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</si>
  <si>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</si>
  <si>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</si>
  <si>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</si>
  <si>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</si>
  <si>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</si>
  <si>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</si>
  <si>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</si>
  <si>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</si>
  <si>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</si>
  <si>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</si>
  <si>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</si>
  <si>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</si>
  <si>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</si>
  <si>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</si>
  <si>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</si>
  <si>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</si>
  <si>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</si>
  <si>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</si>
  <si>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</si>
  <si>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</si>
  <si>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</si>
  <si>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</si>
  <si>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</si>
  <si>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</si>
  <si>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</si>
  <si>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</si>
  <si>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</si>
  <si>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</si>
  <si>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</si>
  <si>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</si>
  <si>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</si>
  <si>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</si>
  <si>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</si>
  <si>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</si>
  <si>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</si>
  <si>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</si>
  <si>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</si>
  <si>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</si>
  <si>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HI532R</t>
  </si>
  <si>
    <t>HI533R</t>
  </si>
  <si>
    <t>HI534R</t>
  </si>
  <si>
    <t>HI535R</t>
  </si>
  <si>
    <t>HI536R</t>
  </si>
  <si>
    <t>HI537R</t>
  </si>
  <si>
    <t>HI538R</t>
  </si>
  <si>
    <t>HI539R</t>
  </si>
  <si>
    <t>HI540R</t>
  </si>
  <si>
    <t>HI541R</t>
  </si>
  <si>
    <t>HI542R</t>
  </si>
  <si>
    <t>HI543R</t>
  </si>
  <si>
    <t>HI544R</t>
  </si>
  <si>
    <t>HI545R</t>
  </si>
  <si>
    <t>HI546R</t>
  </si>
  <si>
    <t xml:space="preserve"> MSC SHRISTI</t>
  </si>
  <si>
    <t>MSC BAY IV</t>
  </si>
  <si>
    <t>HI547R</t>
  </si>
  <si>
    <t xml:space="preserve"> MSC GENERAL IV</t>
  </si>
  <si>
    <t>HI548R</t>
  </si>
  <si>
    <t>MSC CONAKRY IV</t>
  </si>
  <si>
    <t>HI549R</t>
  </si>
  <si>
    <t xml:space="preserve"> MSC BASEL V</t>
  </si>
  <si>
    <t>HI550R</t>
  </si>
  <si>
    <t xml:space="preserve"> MSC SHAULA</t>
  </si>
  <si>
    <t>HI551R</t>
  </si>
  <si>
    <t>HI552R</t>
  </si>
  <si>
    <t>HI601R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</si>
  <si>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</si>
  <si>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</si>
  <si>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</si>
  <si>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</si>
  <si>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</si>
  <si>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</si>
  <si>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</si>
  <si>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</si>
  <si>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</si>
  <si>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</si>
  <si>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</si>
  <si>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</si>
  <si>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</si>
  <si>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</si>
  <si>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</si>
  <si>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</si>
  <si>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</si>
  <si>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</si>
  <si>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</si>
  <si>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</si>
  <si>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</si>
  <si>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</si>
  <si>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</si>
  <si>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</si>
  <si>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</si>
  <si>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</si>
  <si>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</si>
  <si>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</si>
  <si>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</si>
  <si>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</si>
  <si>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</si>
  <si>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</si>
  <si>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</si>
  <si>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</si>
  <si>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</si>
  <si>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</si>
  <si>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</si>
  <si>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</si>
  <si>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</si>
  <si>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</si>
  <si>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</si>
  <si>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</si>
  <si>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</si>
  <si>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</si>
  <si>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</si>
  <si>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</si>
  <si>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</si>
  <si>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</si>
  <si>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</si>
  <si>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</si>
  <si>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</si>
  <si>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</si>
  <si>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</si>
  <si>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</si>
  <si>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</si>
  <si>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</si>
  <si>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</si>
  <si>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</si>
  <si>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</si>
  <si>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</si>
  <si>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</si>
  <si>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</si>
  <si>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</si>
  <si>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</si>
  <si>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</si>
  <si>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</si>
  <si>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</si>
  <si>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</si>
  <si>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</si>
  <si>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</si>
  <si>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</si>
  <si>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</si>
  <si>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</si>
  <si>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</si>
  <si>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</si>
  <si>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</si>
  <si>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</si>
  <si>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</si>
  <si>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</si>
  <si>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</si>
  <si>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</si>
  <si>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</si>
  <si>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</si>
  <si>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</si>
  <si>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</si>
  <si>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</si>
  <si>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</si>
  <si>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</si>
  <si>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</si>
  <si>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</si>
  <si>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</si>
  <si>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</si>
  <si>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</si>
  <si>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</si>
  <si>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</si>
  <si>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</si>
  <si>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</si>
  <si>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</si>
  <si>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</si>
  <si>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</si>
  <si>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</si>
  <si>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</si>
  <si>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</si>
  <si>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</si>
  <si>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</si>
  <si>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</si>
  <si>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</si>
  <si>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</si>
  <si>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</si>
  <si>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</si>
  <si>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</si>
  <si>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</si>
  <si>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</si>
  <si>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</si>
  <si>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</si>
  <si>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</si>
  <si>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</si>
  <si>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</si>
  <si>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</si>
  <si>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</si>
  <si>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</si>
  <si>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</si>
  <si>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HW528A</t>
  </si>
  <si>
    <t>MSC SHANVI III / MSC CANCUN IV / MSC SHANVI III</t>
  </si>
  <si>
    <t>HW529A</t>
  </si>
  <si>
    <t>MSC CANCUN IV</t>
  </si>
  <si>
    <t>HW530A</t>
  </si>
  <si>
    <t>HW531A</t>
  </si>
  <si>
    <t>HW532A</t>
  </si>
  <si>
    <t>HW533A</t>
  </si>
  <si>
    <t>MSC BEIRA IV</t>
  </si>
  <si>
    <t>HW534A</t>
  </si>
  <si>
    <t>HW535A</t>
  </si>
  <si>
    <t>HW536A</t>
  </si>
  <si>
    <t>HW537A</t>
  </si>
  <si>
    <t>HW538A</t>
  </si>
  <si>
    <t>HW539A</t>
  </si>
  <si>
    <t xml:space="preserve">BLANK SAILING </t>
  </si>
  <si>
    <t>HW540A</t>
  </si>
  <si>
    <t>HW541A</t>
  </si>
  <si>
    <t>HW542A</t>
  </si>
  <si>
    <t xml:space="preserve"> ATHENA</t>
  </si>
  <si>
    <t>HW543A</t>
  </si>
  <si>
    <t xml:space="preserve"> MSC CANCUN IV / ATHENA / JULIE</t>
  </si>
  <si>
    <t>MSC CELINE</t>
  </si>
  <si>
    <t>HW544A</t>
  </si>
  <si>
    <t xml:space="preserve"> MSC NADIA IV</t>
  </si>
  <si>
    <t>HW545A</t>
  </si>
  <si>
    <t xml:space="preserve"> MSC VIGOUR III</t>
  </si>
  <si>
    <t>HW546A</t>
  </si>
  <si>
    <t xml:space="preserve"> MSC GINA</t>
  </si>
  <si>
    <t>HW547A</t>
  </si>
  <si>
    <t xml:space="preserve"> MSC BEIRA IV</t>
  </si>
  <si>
    <t>HW548A</t>
  </si>
  <si>
    <t>HW549A</t>
  </si>
  <si>
    <t>HW550A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</si>
  <si>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</si>
  <si>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</si>
  <si>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</si>
  <si>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</si>
  <si>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</si>
  <si>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</si>
  <si>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</si>
  <si>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</si>
  <si>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</si>
  <si>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</si>
  <si>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</si>
  <si>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</si>
  <si>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</si>
  <si>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</si>
  <si>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</si>
  <si>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</si>
  <si>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</si>
  <si>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</si>
  <si>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</si>
  <si>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</si>
  <si>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</si>
  <si>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</si>
  <si>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</si>
  <si>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</si>
  <si>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</si>
  <si>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</si>
  <si>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</si>
  <si>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</si>
  <si>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</si>
  <si>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</si>
  <si>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</si>
  <si>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</si>
  <si>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</si>
  <si>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</si>
  <si>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</si>
  <si>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</si>
  <si>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</si>
  <si>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</si>
  <si>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</si>
  <si>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</si>
  <si>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</si>
  <si>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</si>
  <si>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</si>
  <si>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</si>
  <si>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</si>
  <si>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</si>
  <si>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</si>
  <si>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</si>
  <si>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</si>
  <si>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</si>
  <si>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</si>
  <si>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</si>
  <si>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</si>
  <si>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</si>
  <si>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</si>
  <si>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</si>
  <si>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</si>
  <si>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</si>
  <si>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</si>
  <si>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</si>
  <si>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>HW531R</t>
  </si>
  <si>
    <t>HW532R</t>
  </si>
  <si>
    <t>MSC CANCUN IV / MSC SHANVI III</t>
  </si>
  <si>
    <t>HW533R</t>
  </si>
  <si>
    <t>HW534R</t>
  </si>
  <si>
    <t>HW535R</t>
  </si>
  <si>
    <t>HW536R</t>
  </si>
  <si>
    <t>HW537R</t>
  </si>
  <si>
    <t>HW538R</t>
  </si>
  <si>
    <t>HW539R</t>
  </si>
  <si>
    <t>HW540R</t>
  </si>
  <si>
    <t>HW541R</t>
  </si>
  <si>
    <t>HW542R</t>
  </si>
  <si>
    <t>HW543R</t>
  </si>
  <si>
    <t>HW544R</t>
  </si>
  <si>
    <t>HW545R</t>
  </si>
  <si>
    <t>HW546R</t>
  </si>
  <si>
    <t>HW547R</t>
  </si>
  <si>
    <t>HW548R</t>
  </si>
  <si>
    <t>HW549R</t>
  </si>
  <si>
    <t>HW550R</t>
  </si>
  <si>
    <t>HW551R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</si>
  <si>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</si>
  <si>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</si>
  <si>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</si>
  <si>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</si>
  <si>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</si>
  <si>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</si>
  <si>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</si>
  <si>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</si>
  <si>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</si>
  <si>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</si>
  <si>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</si>
  <si>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</si>
  <si>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</si>
  <si>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</si>
  <si>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</si>
  <si>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</si>
  <si>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</si>
  <si>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</si>
  <si>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</si>
  <si>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</si>
  <si>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</si>
  <si>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</si>
  <si>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</si>
  <si>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</si>
  <si>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</si>
  <si>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</si>
  <si>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</si>
  <si>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</si>
  <si>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</si>
  <si>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</si>
  <si>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</si>
  <si>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</si>
  <si>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</si>
  <si>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</si>
  <si>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</si>
  <si>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</si>
  <si>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</si>
  <si>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</si>
  <si>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</si>
  <si>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</si>
  <si>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</si>
  <si>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</si>
  <si>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</si>
  <si>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</si>
  <si>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</si>
  <si>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</si>
  <si>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</si>
  <si>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</si>
  <si>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</si>
  <si>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</si>
  <si>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</si>
  <si>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</si>
  <si>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</si>
  <si>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</si>
  <si>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</si>
  <si>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</si>
  <si>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</si>
  <si>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</si>
  <si>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</si>
  <si>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</si>
  <si>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</si>
  <si>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</si>
  <si>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</si>
  <si>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</si>
  <si>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</si>
  <si>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</si>
  <si>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</si>
  <si>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</si>
  <si>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</si>
  <si>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</si>
  <si>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>HX529A</t>
  </si>
  <si>
    <t>HX531A</t>
  </si>
  <si>
    <t>HX532A</t>
  </si>
  <si>
    <t>HX535A</t>
  </si>
  <si>
    <t>HX537A</t>
  </si>
  <si>
    <t>HX539A</t>
  </si>
  <si>
    <t>HX541A</t>
  </si>
  <si>
    <t>HX542A</t>
  </si>
  <si>
    <t>HX545A</t>
  </si>
  <si>
    <t>HX547A</t>
  </si>
  <si>
    <t>HX549A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</si>
  <si>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</si>
  <si>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</si>
  <si>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</si>
  <si>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</si>
  <si>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</si>
  <si>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</si>
  <si>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</si>
  <si>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</si>
  <si>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</si>
  <si>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</si>
  <si>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</si>
  <si>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</si>
  <si>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</si>
  <si>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</si>
  <si>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</si>
  <si>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</si>
  <si>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</si>
  <si>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</si>
  <si>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</si>
  <si>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</si>
  <si>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</si>
  <si>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</si>
  <si>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</si>
  <si>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</si>
  <si>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</si>
  <si>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</si>
  <si>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</si>
  <si>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</si>
  <si>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</si>
  <si>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</si>
  <si>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</si>
  <si>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</si>
  <si>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</si>
  <si>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</si>
  <si>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</si>
  <si>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</si>
  <si>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</si>
  <si>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</si>
  <si>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</si>
  <si>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</si>
  <si>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</si>
  <si>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</si>
  <si>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</si>
  <si>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</si>
  <si>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</si>
  <si>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</si>
  <si>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</si>
  <si>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</si>
  <si>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</si>
  <si>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</si>
  <si>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</si>
  <si>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</si>
  <si>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</si>
  <si>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</si>
  <si>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</si>
  <si>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</si>
  <si>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</si>
  <si>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</si>
  <si>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</si>
  <si>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</si>
  <si>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</si>
  <si>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</si>
  <si>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</si>
  <si>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</si>
  <si>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</si>
  <si>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</si>
  <si>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</si>
  <si>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</si>
  <si>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</si>
  <si>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</si>
  <si>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</si>
  <si>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</si>
  <si>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</si>
  <si>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</si>
  <si>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</si>
  <si>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</si>
  <si>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</si>
  <si>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</si>
  <si>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</si>
  <si>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</si>
  <si>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</si>
  <si>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</si>
  <si>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</si>
  <si>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</si>
  <si>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</si>
  <si>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</si>
  <si>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</si>
  <si>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</si>
  <si>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</si>
  <si>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HU526A</t>
  </si>
  <si>
    <t>HU527A</t>
  </si>
  <si>
    <t>MSC REBECCA III / MSC ANIELLO</t>
  </si>
  <si>
    <t>HU528A</t>
  </si>
  <si>
    <t>A-REX DEXTERITY</t>
  </si>
  <si>
    <t>HU530A</t>
  </si>
  <si>
    <t>HU531A</t>
  </si>
  <si>
    <t>HU532A</t>
  </si>
  <si>
    <t>HU533A</t>
  </si>
  <si>
    <t>HU534A</t>
  </si>
  <si>
    <t>HU535A</t>
  </si>
  <si>
    <t>A-REX DEXTERITY / MSC ANIELLO</t>
  </si>
  <si>
    <t>MSC SHRISTI</t>
  </si>
  <si>
    <t>HU536A</t>
  </si>
  <si>
    <t>HU537A</t>
  </si>
  <si>
    <t>HU538A</t>
  </si>
  <si>
    <t>HU539A</t>
  </si>
  <si>
    <t xml:space="preserve"> MSC REBECCA III</t>
  </si>
  <si>
    <t>HU540A</t>
  </si>
  <si>
    <t>HU541A</t>
  </si>
  <si>
    <t>HU542A</t>
  </si>
  <si>
    <t>MSC TAMPICO V</t>
  </si>
  <si>
    <t>HU543A</t>
  </si>
  <si>
    <t xml:space="preserve"> MSC BREMERHAVEN / MSC BAY IV</t>
  </si>
  <si>
    <t>HU544A</t>
  </si>
  <si>
    <t xml:space="preserve"> MSC DURBAN IV / MSC ALYSSA</t>
  </si>
  <si>
    <t>MSC CORDELIA III</t>
  </si>
  <si>
    <t>HU545A</t>
  </si>
  <si>
    <t>MSC ALYSSA</t>
  </si>
  <si>
    <t>HU546A</t>
  </si>
  <si>
    <t>HU547A</t>
  </si>
  <si>
    <t xml:space="preserve"> MSC SHIVALIKA III</t>
  </si>
  <si>
    <t>HU548A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</si>
  <si>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</si>
  <si>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</si>
  <si>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</si>
  <si>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</si>
  <si>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</si>
  <si>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</si>
  <si>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</si>
  <si>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</si>
  <si>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</si>
  <si>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</si>
  <si>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</si>
  <si>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</si>
  <si>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</si>
  <si>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</si>
  <si>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</si>
  <si>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</si>
  <si>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</si>
  <si>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</si>
  <si>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</si>
  <si>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</si>
  <si>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</si>
  <si>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</si>
  <si>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</si>
  <si>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</si>
  <si>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</si>
  <si>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</si>
  <si>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</si>
  <si>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</si>
  <si>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</si>
  <si>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</si>
  <si>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</si>
  <si>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</si>
  <si>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</si>
  <si>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</si>
  <si>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</si>
  <si>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</si>
  <si>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</si>
  <si>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</si>
  <si>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</si>
  <si>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</si>
  <si>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</si>
  <si>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</si>
  <si>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</si>
  <si>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</si>
  <si>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</si>
  <si>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</si>
  <si>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</si>
  <si>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</si>
  <si>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</si>
  <si>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</si>
  <si>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</si>
  <si>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</si>
  <si>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</si>
  <si>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</si>
  <si>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</si>
  <si>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</si>
  <si>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</si>
  <si>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</si>
  <si>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</si>
  <si>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</si>
  <si>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</si>
  <si>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</si>
  <si>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</si>
  <si>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</si>
  <si>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</si>
  <si>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</si>
  <si>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</si>
  <si>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</si>
  <si>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</si>
  <si>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</si>
  <si>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</si>
  <si>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</si>
  <si>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</si>
  <si>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</si>
  <si>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</si>
  <si>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</si>
  <si>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</si>
  <si>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</si>
  <si>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</si>
  <si>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</si>
  <si>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</si>
  <si>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</si>
  <si>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</si>
  <si>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</si>
  <si>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</si>
  <si>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</si>
  <si>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</si>
  <si>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</si>
  <si>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</si>
  <si>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</si>
  <si>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</si>
  <si>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</si>
  <si>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</si>
  <si>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</si>
  <si>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</si>
  <si>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</si>
  <si>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</si>
  <si>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</si>
  <si>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</si>
  <si>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</si>
  <si>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</si>
  <si>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</si>
  <si>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</si>
  <si>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</si>
  <si>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</si>
  <si>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</si>
  <si>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</si>
  <si>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</si>
  <si>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</si>
  <si>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</si>
  <si>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</si>
  <si>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</si>
  <si>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</si>
  <si>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</si>
  <si>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</si>
  <si>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</si>
  <si>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</si>
  <si>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</si>
  <si>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</si>
  <si>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</si>
  <si>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</si>
  <si>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</si>
  <si>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</si>
  <si>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</si>
  <si>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</si>
  <si>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</si>
  <si>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</si>
  <si>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</si>
  <si>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</si>
  <si>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</si>
  <si>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</si>
  <si>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</si>
  <si>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</si>
  <si>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</si>
  <si>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</si>
  <si>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</si>
  <si>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</si>
  <si>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</si>
  <si>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</si>
  <si>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</si>
  <si>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</si>
  <si>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</si>
  <si>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</si>
  <si>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</si>
  <si>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</si>
  <si>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</si>
  <si>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</si>
  <si>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</si>
  <si>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</si>
  <si>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</si>
  <si>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</si>
  <si>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</si>
  <si>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</si>
  <si>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</si>
  <si>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</si>
  <si>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</si>
  <si>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</si>
  <si>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</si>
  <si>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</si>
  <si>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</si>
  <si>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</si>
  <si>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</si>
  <si>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</si>
  <si>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</si>
  <si>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</si>
  <si>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</si>
  <si>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</si>
  <si>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</si>
  <si>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</si>
  <si>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</si>
  <si>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</si>
  <si>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</si>
  <si>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</si>
  <si>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</si>
  <si>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</si>
  <si>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</si>
  <si>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</si>
  <si>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</si>
  <si>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</si>
  <si>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</si>
  <si>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</si>
  <si>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</si>
  <si>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</si>
  <si>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</si>
  <si>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</si>
  <si>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</si>
  <si>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</si>
  <si>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</si>
  <si>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</si>
  <si>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</si>
  <si>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</si>
  <si>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</si>
  <si>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</si>
  <si>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</si>
  <si>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</si>
  <si>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</si>
  <si>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</si>
  <si>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HU531R</t>
  </si>
  <si>
    <t>HU532R</t>
  </si>
  <si>
    <t>HU533R</t>
  </si>
  <si>
    <t>HU534R</t>
  </si>
  <si>
    <t>HU535R</t>
  </si>
  <si>
    <t>HU536R</t>
  </si>
  <si>
    <t>HU537R</t>
  </si>
  <si>
    <t>HU538R</t>
  </si>
  <si>
    <t>MSC ANUSHA III / MSC ANIELLO</t>
  </si>
  <si>
    <t>HU539R</t>
  </si>
  <si>
    <t xml:space="preserve"> MSC ADU V</t>
  </si>
  <si>
    <t>HU540R</t>
  </si>
  <si>
    <t>HU541R</t>
  </si>
  <si>
    <t>HU542R</t>
  </si>
  <si>
    <t>HU543R</t>
  </si>
  <si>
    <t>HU544R</t>
  </si>
  <si>
    <t>HU545R</t>
  </si>
  <si>
    <t xml:space="preserve"> MSC BAY IV</t>
  </si>
  <si>
    <t>HU546R</t>
  </si>
  <si>
    <t>HU547R</t>
  </si>
  <si>
    <t xml:space="preserve"> MSC ALYSSA</t>
  </si>
  <si>
    <t>HU548R</t>
  </si>
  <si>
    <t>HU549R</t>
  </si>
  <si>
    <t>HU550R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</si>
  <si>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</si>
  <si>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</si>
  <si>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</si>
  <si>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</si>
  <si>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</si>
  <si>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</si>
  <si>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</si>
  <si>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</si>
  <si>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</si>
  <si>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</si>
  <si>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</si>
  <si>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</si>
  <si>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</si>
  <si>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</si>
  <si>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</si>
  <si>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</si>
  <si>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</si>
  <si>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</si>
  <si>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</si>
  <si>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</si>
  <si>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</si>
  <si>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</si>
  <si>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</si>
  <si>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</si>
  <si>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</si>
  <si>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</si>
  <si>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</si>
  <si>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</si>
  <si>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</si>
  <si>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</si>
  <si>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</si>
  <si>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</si>
  <si>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</si>
  <si>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</si>
  <si>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</si>
  <si>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</si>
  <si>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</si>
  <si>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</si>
  <si>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</si>
  <si>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</si>
  <si>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</si>
  <si>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</si>
  <si>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</si>
  <si>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</si>
  <si>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</si>
  <si>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</si>
  <si>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</si>
  <si>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</si>
  <si>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</si>
  <si>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</si>
  <si>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</si>
  <si>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</si>
  <si>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</si>
  <si>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</si>
  <si>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</si>
  <si>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</si>
  <si>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</si>
  <si>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</si>
  <si>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</si>
  <si>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</si>
  <si>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</si>
  <si>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</si>
  <si>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</si>
  <si>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</si>
  <si>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</si>
  <si>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</si>
  <si>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</si>
  <si>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</si>
  <si>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</si>
  <si>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</si>
  <si>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</si>
  <si>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</si>
  <si>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</si>
  <si>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</si>
  <si>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</si>
  <si>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</si>
  <si>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</si>
  <si>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</si>
  <si>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</si>
  <si>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</si>
  <si>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</si>
  <si>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</si>
  <si>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</si>
  <si>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</si>
  <si>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</si>
  <si>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</si>
  <si>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</si>
  <si>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</si>
  <si>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</si>
  <si>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</si>
  <si>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</si>
  <si>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</si>
  <si>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</si>
  <si>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</si>
  <si>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</si>
  <si>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</si>
  <si>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</si>
  <si>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</si>
  <si>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</si>
  <si>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</si>
  <si>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</si>
  <si>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</si>
  <si>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</si>
  <si>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</si>
  <si>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</si>
  <si>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</si>
  <si>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</si>
  <si>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</si>
  <si>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</si>
  <si>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</si>
  <si>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</si>
  <si>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</si>
  <si>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</si>
  <si>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</si>
  <si>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</si>
  <si>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</si>
  <si>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</si>
  <si>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</si>
  <si>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</si>
  <si>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</si>
  <si>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</si>
  <si>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</si>
  <si>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</si>
  <si>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</si>
  <si>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</si>
  <si>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</si>
  <si>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</si>
  <si>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</si>
  <si>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</si>
  <si>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</si>
  <si>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</si>
  <si>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</si>
  <si>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</si>
  <si>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</si>
  <si>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</si>
  <si>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</si>
  <si>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</si>
  <si>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</si>
  <si>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</si>
  <si>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</si>
  <si>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</si>
  <si>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</si>
  <si>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</si>
  <si>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</si>
  <si>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</si>
  <si>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</si>
  <si>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</si>
  <si>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</si>
  <si>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</si>
  <si>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</si>
  <si>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</si>
  <si>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</si>
  <si>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</si>
  <si>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</si>
  <si>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</si>
  <si>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</si>
  <si>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</si>
  <si>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</si>
  <si>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</si>
  <si>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</si>
  <si>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</si>
  <si>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</si>
  <si>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</si>
  <si>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</si>
  <si>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</si>
  <si>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</si>
  <si>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</si>
  <si>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</si>
  <si>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</si>
  <si>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</si>
  <si>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</si>
  <si>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</si>
  <si>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</si>
  <si>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</si>
  <si>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</si>
  <si>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</si>
  <si>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</si>
  <si>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</si>
  <si>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</si>
  <si>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</si>
  <si>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</si>
  <si>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</si>
  <si>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</si>
  <si>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</si>
  <si>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</si>
  <si>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</si>
  <si>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</si>
  <si>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</si>
  <si>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</si>
  <si>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</si>
  <si>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</si>
  <si>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</si>
  <si>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</si>
  <si>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</si>
  <si>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</si>
  <si>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</si>
  <si>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</si>
  <si>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</si>
  <si>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</si>
  <si>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</si>
  <si>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</si>
  <si>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</si>
  <si>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</si>
  <si>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</si>
  <si>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</si>
  <si>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</si>
  <si>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</si>
  <si>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</si>
  <si>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</si>
  <si>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</si>
  <si>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</si>
  <si>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</si>
  <si>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</si>
  <si>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</si>
  <si>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</si>
  <si>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</si>
  <si>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</si>
  <si>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</si>
  <si>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</si>
  <si>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</si>
  <si>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</si>
  <si>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</si>
  <si>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</si>
  <si>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</si>
  <si>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</si>
  <si>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</si>
  <si>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</si>
  <si>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</si>
  <si>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</si>
  <si>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</si>
  <si>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</si>
  <si>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</si>
  <si>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</si>
  <si>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</si>
  <si>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</si>
  <si>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</si>
  <si>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</si>
  <si>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</si>
  <si>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</si>
  <si>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</si>
  <si>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</si>
  <si>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</si>
  <si>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</si>
  <si>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</si>
  <si>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</si>
  <si>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</si>
  <si>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</si>
  <si>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</si>
  <si>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</si>
  <si>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</si>
  <si>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</si>
  <si>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</si>
  <si>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</si>
  <si>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</si>
  <si>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</si>
  <si>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</si>
  <si>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</si>
  <si>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</si>
  <si>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</si>
  <si>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</si>
  <si>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</si>
  <si>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</si>
  <si>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</si>
  <si>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</si>
  <si>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</si>
  <si>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</si>
  <si>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</si>
  <si>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</si>
  <si>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</si>
  <si>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</si>
  <si>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</si>
  <si>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</si>
  <si>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</si>
  <si>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</si>
  <si>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</si>
  <si>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</si>
  <si>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</si>
  <si>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</si>
  <si>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</si>
  <si>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</si>
  <si>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</si>
  <si>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</si>
  <si>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</si>
  <si>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</si>
  <si>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</si>
  <si>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</si>
  <si>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</si>
  <si>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</si>
  <si>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</si>
  <si>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</si>
  <si>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</si>
  <si>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</si>
  <si>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</si>
  <si>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</si>
  <si>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</si>
  <si>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</si>
  <si>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</si>
  <si>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</si>
  <si>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</si>
  <si>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</si>
  <si>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</si>
  <si>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</si>
  <si>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</si>
  <si>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</si>
  <si>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</si>
  <si>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</si>
  <si>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</si>
  <si>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</si>
  <si>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</si>
  <si>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</si>
  <si>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</si>
  <si>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</si>
  <si>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</si>
  <si>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</si>
  <si>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</si>
  <si>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</si>
  <si>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</si>
  <si>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</si>
  <si>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</si>
  <si>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</si>
  <si>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</si>
  <si>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</si>
  <si>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</si>
  <si>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</si>
  <si>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</si>
  <si>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</si>
  <si>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</si>
  <si>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</si>
  <si>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</si>
  <si>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</si>
  <si>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</si>
  <si>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</si>
  <si>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</si>
  <si>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</si>
  <si>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</si>
  <si>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</si>
  <si>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</si>
  <si>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</si>
  <si>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</si>
  <si>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</si>
  <si>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</si>
  <si>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</si>
  <si>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</si>
  <si>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</si>
  <si>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</si>
  <si>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</si>
  <si>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</si>
  <si>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</si>
  <si>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</si>
  <si>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</si>
  <si>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</si>
  <si>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</si>
  <si>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</si>
  <si>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</si>
  <si>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</si>
  <si>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</si>
  <si>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</si>
  <si>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</si>
  <si>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</si>
  <si>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</si>
  <si>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</si>
  <si>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</si>
  <si>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</si>
  <si>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</si>
  <si>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</si>
  <si>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</si>
  <si>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</si>
  <si>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</si>
  <si>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</si>
  <si>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</si>
  <si>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</si>
  <si>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</si>
  <si>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</si>
  <si>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</si>
  <si>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</si>
  <si>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</si>
  <si>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</si>
  <si>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</si>
  <si>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</si>
  <si>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</si>
  <si>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</si>
  <si>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</si>
  <si>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</si>
  <si>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</si>
  <si>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</si>
  <si>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</si>
  <si>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</si>
  <si>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</si>
  <si>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</si>
  <si>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</si>
  <si>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</si>
  <si>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</si>
  <si>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</si>
  <si>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</si>
  <si>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</si>
  <si>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</si>
  <si>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</si>
  <si>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</si>
  <si>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</si>
  <si>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</si>
  <si>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</si>
  <si>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</si>
  <si>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</si>
  <si>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</si>
  <si>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</si>
  <si>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</si>
  <si>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HO530A</t>
  </si>
  <si>
    <t>HO531A</t>
  </si>
  <si>
    <t>HO532A</t>
  </si>
  <si>
    <t>MSC BEIRA IV / MSC NEW JERSEY III</t>
  </si>
  <si>
    <t>HO533A</t>
  </si>
  <si>
    <t>MSC ARIA III / MSC BEIRA IV</t>
  </si>
  <si>
    <t>HO534A</t>
  </si>
  <si>
    <t>HO535A</t>
  </si>
  <si>
    <t>HO536A</t>
  </si>
  <si>
    <t>HO537A</t>
  </si>
  <si>
    <t>HO538A</t>
  </si>
  <si>
    <t xml:space="preserve"> MSC KOREA III</t>
  </si>
  <si>
    <t>HO539A</t>
  </si>
  <si>
    <t>HO540A</t>
  </si>
  <si>
    <t>HO541A</t>
  </si>
  <si>
    <t>HO542A</t>
  </si>
  <si>
    <t>HO543A</t>
  </si>
  <si>
    <t xml:space="preserve">ATHENA </t>
  </si>
  <si>
    <t>HO544A</t>
  </si>
  <si>
    <t xml:space="preserve">MSC BAY IV </t>
  </si>
  <si>
    <t>HO545A</t>
  </si>
  <si>
    <t>HO546A</t>
  </si>
  <si>
    <t>HO547A</t>
  </si>
  <si>
    <t xml:space="preserve"> MSC ANCONA III</t>
  </si>
  <si>
    <t>HO548A</t>
  </si>
  <si>
    <t xml:space="preserve"> MSC CHERYL 3</t>
  </si>
  <si>
    <t>HO549A</t>
  </si>
  <si>
    <t xml:space="preserve"> MSC CORDELIA III</t>
  </si>
  <si>
    <t>HO550A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</si>
  <si>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</si>
  <si>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</si>
  <si>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</si>
  <si>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</si>
  <si>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</si>
  <si>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</si>
  <si>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</si>
  <si>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</si>
  <si>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</si>
  <si>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</si>
  <si>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</si>
  <si>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</si>
  <si>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</si>
  <si>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</si>
  <si>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</si>
  <si>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</si>
  <si>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</si>
  <si>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</si>
  <si>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</si>
  <si>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</si>
  <si>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</si>
  <si>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</si>
  <si>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</si>
  <si>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</si>
  <si>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</si>
  <si>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</si>
  <si>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</si>
  <si>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</si>
  <si>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</si>
  <si>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</si>
  <si>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</si>
  <si>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</si>
  <si>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</si>
  <si>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</si>
  <si>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</si>
  <si>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</si>
  <si>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</si>
  <si>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</si>
  <si>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</si>
  <si>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</si>
  <si>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</si>
  <si>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</si>
  <si>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</si>
  <si>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</si>
  <si>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</si>
  <si>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</si>
  <si>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</si>
  <si>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</si>
  <si>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</si>
  <si>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</si>
  <si>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HO521B</t>
  </si>
  <si>
    <t>HO522R</t>
  </si>
  <si>
    <t>HO523R</t>
  </si>
  <si>
    <t>HO526B</t>
  </si>
  <si>
    <t>HO525R</t>
  </si>
  <si>
    <t>HO526R</t>
  </si>
  <si>
    <t>HO527R</t>
  </si>
  <si>
    <t>HO528R</t>
  </si>
  <si>
    <t>HO529R</t>
  </si>
  <si>
    <t>HO530R</t>
  </si>
  <si>
    <t>HO531R</t>
  </si>
  <si>
    <t>HO532R</t>
  </si>
  <si>
    <t>HO533R</t>
  </si>
  <si>
    <t>HO534R</t>
  </si>
  <si>
    <t>HO535R</t>
  </si>
  <si>
    <t>HO536R</t>
  </si>
  <si>
    <t>HO537R</t>
  </si>
  <si>
    <t>HO538R</t>
  </si>
  <si>
    <t>HO539R</t>
  </si>
  <si>
    <t>HO540R</t>
  </si>
  <si>
    <t>HO541R</t>
  </si>
  <si>
    <t>HO542R</t>
  </si>
  <si>
    <t>HO543R</t>
  </si>
  <si>
    <t>HO544R</t>
  </si>
  <si>
    <t>HO545R</t>
  </si>
  <si>
    <t xml:space="preserve"> ATHENA </t>
  </si>
  <si>
    <t>HO546R</t>
  </si>
  <si>
    <t>HO547R</t>
  </si>
  <si>
    <t xml:space="preserve"> MSC NEW JERSEY III</t>
  </si>
  <si>
    <t>HO548R</t>
  </si>
  <si>
    <t>HO549R</t>
  </si>
  <si>
    <t>HO550R</t>
  </si>
  <si>
    <t>HO551R</t>
  </si>
  <si>
    <t>SQ501A</t>
  </si>
  <si>
    <t>SQ502A</t>
  </si>
  <si>
    <t xml:space="preserve">MSC SOMIN 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</si>
  <si>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</si>
  <si>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</si>
  <si>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</si>
  <si>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</si>
  <si>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</si>
  <si>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</si>
  <si>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</si>
  <si>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</si>
  <si>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</si>
  <si>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</si>
  <si>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</si>
  <si>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</si>
  <si>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</si>
  <si>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</si>
  <si>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</si>
  <si>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</si>
  <si>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</si>
  <si>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</si>
  <si>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</si>
  <si>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</si>
  <si>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</si>
  <si>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</si>
  <si>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</si>
  <si>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</si>
  <si>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</si>
  <si>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</si>
  <si>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</si>
  <si>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</si>
  <si>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</si>
  <si>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 xml:space="preserve">MSC RICCARDA II </t>
  </si>
  <si>
    <t>SQ528A</t>
  </si>
  <si>
    <t xml:space="preserve">MSC SIJING </t>
  </si>
  <si>
    <t>SQ529A</t>
  </si>
  <si>
    <t>SQ530A</t>
  </si>
  <si>
    <t>SQ531A</t>
  </si>
  <si>
    <t>MSC SIJING / MSC RICCARDA II / MSC POLO II</t>
  </si>
  <si>
    <t>SQ532A</t>
  </si>
  <si>
    <t>SQ533A</t>
  </si>
  <si>
    <t>SQ534A</t>
  </si>
  <si>
    <t>SQ535A</t>
  </si>
  <si>
    <t>MSC RICCARDA II / MSC SIJING</t>
  </si>
  <si>
    <t>SQ536A</t>
  </si>
  <si>
    <t>MSC PAXI II</t>
  </si>
  <si>
    <t>SQ537A</t>
  </si>
  <si>
    <t>AS SICILIA / MSC PAXI II / MSC SUJIN / MSC POLO II</t>
  </si>
  <si>
    <t xml:space="preserve">MSC SUJIN </t>
  </si>
  <si>
    <t>SQ538A</t>
  </si>
  <si>
    <t xml:space="preserve">MSC SOMIN / MSC SIJING / MSC POLO II / MSC SUJIN </t>
  </si>
  <si>
    <t>SQ539A</t>
  </si>
  <si>
    <t>SQ540A</t>
  </si>
  <si>
    <t>MSC PAXI II / AS SICILIA</t>
  </si>
  <si>
    <t>SQ541A</t>
  </si>
  <si>
    <t>SQ542A</t>
  </si>
  <si>
    <t>SQ543A</t>
  </si>
  <si>
    <t xml:space="preserve"> MSC SOMIN</t>
  </si>
  <si>
    <t>SQ544A</t>
  </si>
  <si>
    <t>SQ545A</t>
  </si>
  <si>
    <t>SQ546A</t>
  </si>
  <si>
    <t>SQ547A</t>
  </si>
  <si>
    <t>SQ548A</t>
  </si>
  <si>
    <t>SQ549A</t>
  </si>
  <si>
    <t>SQ550A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</si>
  <si>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</si>
  <si>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</si>
  <si>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</si>
  <si>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</si>
  <si>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</si>
  <si>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</si>
  <si>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</si>
  <si>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</si>
  <si>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</si>
  <si>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</si>
  <si>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</si>
  <si>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</si>
  <si>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</si>
  <si>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</si>
  <si>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</si>
  <si>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</si>
  <si>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</si>
  <si>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</si>
  <si>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</si>
  <si>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</si>
  <si>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</si>
  <si>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</si>
  <si>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</si>
  <si>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</si>
  <si>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</si>
  <si>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</si>
  <si>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</si>
  <si>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>SQ450A</t>
  </si>
  <si>
    <t>SQ451A</t>
  </si>
  <si>
    <t>MSC SKY II / MSC SOMIN</t>
  </si>
  <si>
    <t>SQ452A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</si>
  <si>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</si>
  <si>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</si>
  <si>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</si>
  <si>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</si>
  <si>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</si>
  <si>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</si>
  <si>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</si>
  <si>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</si>
  <si>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</si>
  <si>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</si>
  <si>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</si>
  <si>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</si>
  <si>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</si>
  <si>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</si>
  <si>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</si>
  <si>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MSC EMILY II / MSC JENNA</t>
  </si>
  <si>
    <t>SQ526R</t>
  </si>
  <si>
    <t>SQ527R</t>
  </si>
  <si>
    <t>MSC MAKOTO II / MSC RICCARDA II</t>
  </si>
  <si>
    <t>SQ528R</t>
  </si>
  <si>
    <t>SQ529R</t>
  </si>
  <si>
    <t>SQ530R</t>
  </si>
  <si>
    <t>SQ531R</t>
  </si>
  <si>
    <t>SQ532R</t>
  </si>
  <si>
    <t>SQ533R</t>
  </si>
  <si>
    <t>SQ534R</t>
  </si>
  <si>
    <t>SQ535R</t>
  </si>
  <si>
    <t>SQ536R</t>
  </si>
  <si>
    <t>SQ537R</t>
  </si>
  <si>
    <t>MSC SOMIN / MSC SIJING</t>
  </si>
  <si>
    <t>XA539A</t>
  </si>
  <si>
    <t>SQ539R</t>
  </si>
  <si>
    <t>SQ540R</t>
  </si>
  <si>
    <t>SQ541R</t>
  </si>
  <si>
    <t>MSC POLO II / MSC SUJIN</t>
  </si>
  <si>
    <t>SQ542R</t>
  </si>
  <si>
    <t>SQ543R</t>
  </si>
  <si>
    <t>SQ544R</t>
  </si>
  <si>
    <t>SQ545R</t>
  </si>
  <si>
    <t>SQ546R</t>
  </si>
  <si>
    <t>SQ547R</t>
  </si>
  <si>
    <t>SQ548R</t>
  </si>
  <si>
    <t>SQ549R</t>
  </si>
  <si>
    <t>SQ550R</t>
  </si>
  <si>
    <t>SQ551R</t>
  </si>
  <si>
    <t>SQ552R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</si>
  <si>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</si>
  <si>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</si>
  <si>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</si>
  <si>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</si>
  <si>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</si>
  <si>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</si>
  <si>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</si>
  <si>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</si>
  <si>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</si>
  <si>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</si>
  <si>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</si>
  <si>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</si>
  <si>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</si>
  <si>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</si>
  <si>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</si>
  <si>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</si>
  <si>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</si>
  <si>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</si>
  <si>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</si>
  <si>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</si>
  <si>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</si>
  <si>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</si>
  <si>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</si>
  <si>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</si>
  <si>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</si>
  <si>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</si>
  <si>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</si>
  <si>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</si>
  <si>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</si>
  <si>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</si>
  <si>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</si>
  <si>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</si>
  <si>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</si>
  <si>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HN531R</t>
  </si>
  <si>
    <t>HN532R</t>
  </si>
  <si>
    <t>HN533R</t>
  </si>
  <si>
    <t>HN534R</t>
  </si>
  <si>
    <t>HN535R</t>
  </si>
  <si>
    <t>HN536R</t>
  </si>
  <si>
    <t>HN537R</t>
  </si>
  <si>
    <t>HN538R</t>
  </si>
  <si>
    <t>HN540R</t>
  </si>
  <si>
    <t>HN541R</t>
  </si>
  <si>
    <t xml:space="preserve">MSC JESSENIA R </t>
  </si>
  <si>
    <t>HN542R</t>
  </si>
  <si>
    <t>HN543R</t>
  </si>
  <si>
    <t>MSC CAGLIARI IV</t>
  </si>
  <si>
    <t>HN544R</t>
  </si>
  <si>
    <t>HN545R</t>
  </si>
  <si>
    <t>HN547R</t>
  </si>
  <si>
    <t>HN548R</t>
  </si>
  <si>
    <t>HN549R</t>
  </si>
  <si>
    <t>HN550R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</si>
  <si>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</si>
  <si>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</si>
  <si>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</si>
  <si>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</si>
  <si>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</si>
  <si>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</si>
  <si>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</si>
  <si>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</si>
  <si>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</si>
  <si>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</si>
  <si>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</si>
  <si>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</si>
  <si>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</si>
  <si>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</si>
  <si>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</si>
  <si>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</si>
  <si>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</si>
  <si>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</si>
  <si>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</si>
  <si>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</si>
  <si>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</si>
  <si>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</si>
  <si>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</si>
  <si>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</si>
  <si>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</si>
  <si>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</si>
  <si>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</si>
  <si>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</si>
  <si>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</si>
  <si>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</si>
  <si>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</si>
  <si>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</si>
  <si>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</si>
  <si>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</si>
  <si>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</si>
  <si>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</si>
  <si>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</si>
  <si>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</si>
  <si>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</si>
  <si>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</si>
  <si>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</si>
  <si>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</si>
  <si>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</si>
  <si>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</si>
  <si>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</si>
  <si>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</si>
  <si>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</si>
  <si>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</si>
  <si>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</si>
  <si>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</si>
  <si>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</si>
  <si>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</si>
  <si>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</si>
  <si>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</si>
  <si>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</si>
  <si>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</si>
  <si>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</si>
  <si>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</si>
  <si>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</si>
  <si>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</si>
  <si>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</si>
  <si>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</si>
  <si>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</si>
  <si>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</si>
  <si>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</si>
  <si>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</si>
  <si>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</si>
  <si>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</si>
  <si>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</si>
  <si>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</si>
  <si>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</si>
  <si>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</si>
  <si>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</si>
  <si>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</si>
  <si>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</si>
  <si>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</si>
  <si>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</si>
  <si>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</si>
  <si>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</si>
  <si>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</si>
  <si>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</si>
  <si>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</si>
  <si>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</si>
  <si>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</si>
  <si>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</si>
  <si>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</si>
  <si>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</si>
  <si>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</si>
  <si>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</si>
  <si>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</si>
  <si>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</si>
  <si>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</si>
  <si>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</si>
  <si>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</si>
  <si>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</si>
  <si>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</si>
  <si>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</si>
  <si>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</si>
  <si>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</si>
  <si>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</si>
  <si>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</si>
  <si>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</si>
  <si>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</si>
  <si>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</si>
  <si>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</si>
  <si>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</si>
  <si>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</si>
  <si>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</si>
  <si>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</si>
  <si>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</si>
  <si>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</si>
  <si>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</si>
  <si>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</si>
  <si>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</si>
  <si>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</si>
  <si>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</si>
  <si>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</si>
  <si>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</si>
  <si>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</si>
  <si>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</si>
  <si>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</si>
  <si>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</si>
  <si>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</si>
  <si>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</si>
  <si>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</si>
  <si>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</si>
  <si>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</si>
  <si>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</si>
  <si>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</si>
  <si>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</si>
  <si>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</si>
  <si>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</si>
  <si>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</si>
  <si>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</si>
  <si>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</si>
  <si>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</si>
  <si>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</si>
  <si>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</si>
  <si>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</si>
  <si>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</si>
  <si>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</si>
  <si>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</si>
  <si>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</si>
  <si>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</si>
  <si>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</si>
  <si>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</si>
  <si>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</si>
  <si>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</si>
  <si>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</si>
  <si>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</si>
  <si>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</si>
  <si>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</si>
  <si>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</si>
  <si>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</si>
  <si>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</si>
  <si>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</si>
  <si>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</si>
  <si>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</si>
  <si>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</si>
  <si>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</si>
  <si>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</si>
  <si>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</si>
  <si>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</si>
  <si>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</si>
  <si>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</si>
  <si>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</si>
  <si>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</si>
  <si>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</si>
  <si>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</si>
  <si>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</si>
  <si>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</si>
  <si>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</si>
  <si>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</si>
  <si>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</si>
  <si>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</si>
  <si>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</si>
  <si>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</si>
  <si>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</si>
  <si>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</si>
  <si>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</si>
  <si>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</si>
  <si>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</si>
  <si>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</si>
  <si>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</si>
  <si>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</si>
  <si>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</si>
  <si>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</si>
  <si>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</si>
  <si>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</si>
  <si>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</si>
  <si>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</si>
  <si>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</si>
  <si>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</si>
  <si>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</si>
  <si>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</si>
  <si>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</si>
  <si>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</si>
  <si>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</si>
  <si>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</si>
  <si>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</si>
  <si>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</si>
  <si>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</si>
  <si>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</si>
  <si>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</si>
  <si>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</si>
  <si>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</si>
  <si>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</si>
  <si>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</si>
  <si>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</si>
  <si>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</si>
  <si>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</si>
  <si>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</si>
  <si>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</si>
  <si>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</si>
  <si>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</si>
  <si>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</si>
  <si>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</si>
  <si>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</si>
  <si>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</si>
  <si>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</si>
  <si>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</si>
  <si>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</si>
  <si>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</si>
  <si>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</si>
  <si>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</si>
  <si>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</si>
  <si>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</si>
  <si>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</si>
  <si>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</si>
  <si>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</si>
  <si>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</si>
  <si>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</si>
  <si>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</si>
  <si>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</si>
  <si>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</si>
  <si>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</si>
  <si>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</si>
  <si>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</si>
  <si>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</si>
  <si>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</si>
  <si>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</si>
  <si>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</si>
  <si>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</si>
  <si>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</si>
  <si>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</si>
  <si>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</si>
  <si>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</si>
  <si>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</si>
  <si>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</si>
  <si>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</si>
  <si>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</si>
  <si>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</si>
  <si>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</si>
  <si>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</si>
  <si>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</si>
  <si>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</si>
  <si>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</si>
  <si>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</si>
  <si>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</si>
  <si>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</si>
  <si>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</si>
  <si>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</si>
  <si>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</si>
  <si>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</si>
  <si>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</si>
  <si>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</si>
  <si>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</si>
  <si>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</si>
  <si>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</si>
  <si>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</si>
  <si>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</si>
  <si>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</si>
  <si>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</si>
  <si>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</si>
  <si>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</si>
  <si>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</si>
  <si>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</si>
  <si>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</si>
  <si>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</si>
  <si>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</si>
  <si>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</si>
  <si>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</si>
  <si>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</si>
  <si>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</si>
  <si>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</si>
  <si>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</si>
  <si>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</si>
  <si>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</si>
  <si>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</si>
  <si>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</si>
  <si>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</si>
  <si>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</si>
  <si>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</si>
  <si>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</si>
  <si>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</si>
  <si>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</si>
  <si>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</si>
  <si>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</si>
  <si>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</si>
  <si>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</si>
  <si>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</si>
  <si>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</si>
  <si>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</si>
  <si>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</si>
  <si>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</si>
  <si>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</si>
  <si>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</si>
  <si>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</si>
  <si>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</si>
  <si>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</si>
  <si>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</si>
  <si>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</si>
  <si>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</si>
  <si>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</si>
  <si>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</si>
  <si>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</si>
  <si>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</si>
  <si>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</si>
  <si>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</si>
  <si>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</si>
  <si>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</si>
  <si>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</si>
  <si>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</si>
  <si>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</si>
  <si>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</si>
  <si>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</si>
  <si>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</si>
  <si>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</si>
  <si>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</si>
  <si>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</si>
  <si>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</si>
  <si>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</si>
  <si>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</si>
  <si>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</si>
  <si>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</si>
  <si>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</si>
  <si>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</si>
  <si>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</si>
  <si>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</si>
  <si>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</si>
  <si>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</si>
  <si>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</si>
  <si>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</si>
  <si>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</si>
  <si>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</si>
  <si>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</si>
  <si>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</si>
  <si>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</si>
  <si>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</si>
  <si>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</si>
  <si>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</si>
  <si>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</si>
  <si>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</si>
  <si>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</si>
  <si>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</si>
  <si>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</si>
  <si>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</si>
  <si>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</si>
  <si>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</si>
  <si>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</si>
  <si>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</si>
  <si>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</si>
  <si>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</si>
  <si>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</si>
  <si>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</si>
  <si>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</si>
  <si>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</si>
  <si>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</si>
  <si>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</si>
  <si>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</si>
  <si>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</si>
  <si>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</si>
  <si>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</si>
  <si>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</si>
  <si>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</si>
  <si>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</si>
  <si>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</si>
  <si>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</si>
  <si>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</si>
  <si>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</si>
  <si>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</si>
  <si>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</si>
  <si>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</si>
  <si>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</si>
  <si>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</si>
  <si>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</si>
  <si>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</si>
  <si>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</si>
  <si>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</si>
  <si>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</si>
  <si>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</si>
  <si>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</si>
  <si>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</si>
  <si>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</si>
  <si>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</si>
  <si>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</si>
  <si>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</si>
  <si>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</si>
  <si>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</si>
  <si>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</si>
  <si>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</si>
  <si>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</si>
  <si>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</si>
  <si>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</si>
  <si>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</si>
  <si>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</si>
  <si>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</si>
  <si>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</si>
  <si>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</si>
  <si>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</si>
  <si>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</si>
  <si>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</si>
  <si>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</si>
  <si>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</si>
  <si>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</si>
  <si>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</si>
  <si>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</si>
  <si>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</si>
  <si>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</si>
  <si>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</si>
  <si>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</si>
  <si>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</si>
  <si>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</si>
  <si>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</si>
  <si>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</si>
  <si>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</si>
  <si>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</si>
  <si>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</si>
  <si>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</si>
  <si>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</si>
  <si>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</si>
  <si>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</si>
  <si>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</si>
  <si>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</si>
  <si>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</si>
  <si>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</si>
  <si>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</si>
  <si>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</si>
  <si>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</si>
  <si>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</si>
  <si>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</si>
  <si>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</si>
  <si>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</si>
  <si>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</si>
  <si>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</si>
  <si>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</si>
  <si>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</si>
  <si>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</si>
  <si>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</si>
  <si>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</si>
  <si>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</si>
  <si>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</si>
  <si>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</si>
  <si>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</si>
  <si>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</si>
  <si>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</si>
  <si>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</si>
  <si>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</si>
  <si>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</si>
  <si>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</si>
  <si>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</si>
  <si>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</si>
  <si>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</si>
  <si>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</si>
  <si>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</si>
  <si>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</si>
  <si>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</si>
  <si>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</si>
  <si>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</si>
  <si>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</si>
  <si>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</si>
  <si>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</si>
  <si>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</si>
  <si>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</si>
  <si>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</si>
  <si>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</si>
  <si>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</si>
  <si>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</si>
  <si>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</si>
  <si>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</si>
  <si>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</si>
  <si>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</si>
  <si>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</si>
  <si>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</si>
  <si>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</si>
  <si>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</si>
  <si>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</si>
  <si>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</si>
  <si>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</si>
  <si>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</si>
  <si>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</si>
  <si>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</si>
  <si>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</si>
  <si>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</si>
  <si>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</si>
  <si>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</si>
  <si>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</si>
  <si>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</si>
  <si>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</si>
  <si>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</si>
  <si>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</si>
  <si>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</si>
  <si>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</si>
  <si>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</si>
  <si>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</si>
  <si>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</si>
  <si>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</si>
  <si>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</si>
  <si>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</si>
  <si>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</si>
  <si>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</si>
  <si>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</si>
  <si>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</si>
  <si>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</si>
  <si>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</si>
  <si>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</si>
  <si>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</si>
  <si>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</si>
  <si>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</si>
  <si>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</si>
  <si>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</si>
  <si>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</si>
  <si>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</si>
  <si>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</si>
  <si>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</si>
  <si>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</si>
  <si>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</si>
  <si>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</si>
  <si>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</si>
  <si>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</si>
  <si>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</si>
  <si>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</si>
  <si>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</si>
  <si>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</si>
  <si>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</si>
  <si>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</si>
  <si>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</si>
  <si>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</si>
  <si>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GJ525E</t>
  </si>
  <si>
    <t>GJ526E</t>
  </si>
  <si>
    <t>GJ527E</t>
  </si>
  <si>
    <t>GJ528E</t>
  </si>
  <si>
    <t>GJ529E</t>
  </si>
  <si>
    <t>MSC LORETO</t>
  </si>
  <si>
    <t>GJ530E</t>
  </si>
  <si>
    <t>GJ531E</t>
  </si>
  <si>
    <t>GJ532E</t>
  </si>
  <si>
    <t>GJ533E</t>
  </si>
  <si>
    <t>GJ534E</t>
  </si>
  <si>
    <t>GJ535E</t>
  </si>
  <si>
    <t>MSC TINA</t>
  </si>
  <si>
    <t>GJ536E</t>
  </si>
  <si>
    <t>GJ537E</t>
  </si>
  <si>
    <t>MSC VIVIANA</t>
  </si>
  <si>
    <t>GJ538E</t>
  </si>
  <si>
    <t>GJ539E</t>
  </si>
  <si>
    <t>GJ540E</t>
  </si>
  <si>
    <t>GJ541E</t>
  </si>
  <si>
    <t>GJ542E</t>
  </si>
  <si>
    <t>GJ543E</t>
  </si>
  <si>
    <t>GJ544E</t>
  </si>
  <si>
    <t>GJ545E</t>
  </si>
  <si>
    <t>MSC NICOLA MASTRO</t>
  </si>
  <si>
    <t>GJ546E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</si>
  <si>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</si>
  <si>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</si>
  <si>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</si>
  <si>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</si>
  <si>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</si>
  <si>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</si>
  <si>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</si>
  <si>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</si>
  <si>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</si>
  <si>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</si>
  <si>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</si>
  <si>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</si>
  <si>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</si>
  <si>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</si>
  <si>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</si>
  <si>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</si>
  <si>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</si>
  <si>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</si>
  <si>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</si>
  <si>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</si>
  <si>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</si>
  <si>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</si>
  <si>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</si>
  <si>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</si>
  <si>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</si>
  <si>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</si>
  <si>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</si>
  <si>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</si>
  <si>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</si>
  <si>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</si>
  <si>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</si>
  <si>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</si>
  <si>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</si>
  <si>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</si>
  <si>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</si>
  <si>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</si>
  <si>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</si>
  <si>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</si>
  <si>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</si>
  <si>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</si>
  <si>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</si>
  <si>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</si>
  <si>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</si>
  <si>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</si>
  <si>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</si>
  <si>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</si>
  <si>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</si>
  <si>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</si>
  <si>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</si>
  <si>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</si>
  <si>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</si>
  <si>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</si>
  <si>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</si>
  <si>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</si>
  <si>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</si>
  <si>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</si>
  <si>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</si>
  <si>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</si>
  <si>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</si>
  <si>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</si>
  <si>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</si>
  <si>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</si>
  <si>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</si>
  <si>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</si>
  <si>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</si>
  <si>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</si>
  <si>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</si>
  <si>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</si>
  <si>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</si>
  <si>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</si>
  <si>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</si>
  <si>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</si>
  <si>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</si>
  <si>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</si>
  <si>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</si>
  <si>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</si>
  <si>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</si>
  <si>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</si>
  <si>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</si>
  <si>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</si>
  <si>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</si>
  <si>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</si>
  <si>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</si>
  <si>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</si>
  <si>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</si>
  <si>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</si>
  <si>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</si>
  <si>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</si>
  <si>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</si>
  <si>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</si>
  <si>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</si>
  <si>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</si>
  <si>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</si>
  <si>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</si>
  <si>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</si>
  <si>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</si>
  <si>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</si>
  <si>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</si>
  <si>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</si>
  <si>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</si>
  <si>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</si>
  <si>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</si>
  <si>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</si>
  <si>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</si>
  <si>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</si>
  <si>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</si>
  <si>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</si>
  <si>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</si>
  <si>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</si>
  <si>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</si>
  <si>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</si>
  <si>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</si>
  <si>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</si>
  <si>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</si>
  <si>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</si>
  <si>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</si>
  <si>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</si>
  <si>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</si>
  <si>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</si>
  <si>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</si>
  <si>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</si>
  <si>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</si>
  <si>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</si>
  <si>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</si>
  <si>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</si>
  <si>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</si>
  <si>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</si>
  <si>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</si>
  <si>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</si>
  <si>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</si>
  <si>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</si>
  <si>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</si>
  <si>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</si>
  <si>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</si>
  <si>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</si>
  <si>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</si>
  <si>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</si>
  <si>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</si>
  <si>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</si>
  <si>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</si>
  <si>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</si>
  <si>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</si>
  <si>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</si>
  <si>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</si>
  <si>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</si>
  <si>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</si>
  <si>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</si>
  <si>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</si>
  <si>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</si>
  <si>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</si>
  <si>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</si>
  <si>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</si>
  <si>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</si>
  <si>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</si>
  <si>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</si>
  <si>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</si>
  <si>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</si>
  <si>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</si>
  <si>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</si>
  <si>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</si>
  <si>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</si>
  <si>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</si>
  <si>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</si>
  <si>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</si>
  <si>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</si>
  <si>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</si>
  <si>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</si>
  <si>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</si>
  <si>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</si>
  <si>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</si>
  <si>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</si>
  <si>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</si>
  <si>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</si>
  <si>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</si>
  <si>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</si>
  <si>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</si>
  <si>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</si>
  <si>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</si>
  <si>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</si>
  <si>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</si>
  <si>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</si>
  <si>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</si>
  <si>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</si>
  <si>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</si>
  <si>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</si>
  <si>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</si>
  <si>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</si>
  <si>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</si>
  <si>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</si>
  <si>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</si>
  <si>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</si>
  <si>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</si>
  <si>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</si>
  <si>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</si>
  <si>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</si>
  <si>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</si>
  <si>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</si>
  <si>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</si>
  <si>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</si>
  <si>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</si>
  <si>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</si>
  <si>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</si>
  <si>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</si>
  <si>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</si>
  <si>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</si>
  <si>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</si>
  <si>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</si>
  <si>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</si>
  <si>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</si>
  <si>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</si>
  <si>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</si>
  <si>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</si>
  <si>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</si>
  <si>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</si>
  <si>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</si>
  <si>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</si>
  <si>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</si>
  <si>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</si>
  <si>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</si>
  <si>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</si>
  <si>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</si>
  <si>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</si>
  <si>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</si>
  <si>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</si>
  <si>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</si>
  <si>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</si>
  <si>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</si>
  <si>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</si>
  <si>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</si>
  <si>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</si>
  <si>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</si>
  <si>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</si>
  <si>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</si>
  <si>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</si>
  <si>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</si>
  <si>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</si>
  <si>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</si>
  <si>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</si>
  <si>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</si>
  <si>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</si>
  <si>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</si>
  <si>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</si>
  <si>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</si>
  <si>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</si>
  <si>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</si>
  <si>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</si>
  <si>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</si>
  <si>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</si>
  <si>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</si>
  <si>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</si>
  <si>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</si>
  <si>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</si>
  <si>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</si>
  <si>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</si>
  <si>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</si>
  <si>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</si>
  <si>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</si>
  <si>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</si>
  <si>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</si>
  <si>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</si>
  <si>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</si>
  <si>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</si>
  <si>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</si>
  <si>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</si>
  <si>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</si>
  <si>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</si>
  <si>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</si>
  <si>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</si>
  <si>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</si>
  <si>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</si>
  <si>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</si>
  <si>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</si>
  <si>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</si>
  <si>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</si>
  <si>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</si>
  <si>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</si>
  <si>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</si>
  <si>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</si>
  <si>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</si>
  <si>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</si>
  <si>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</si>
  <si>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</si>
  <si>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</si>
  <si>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</si>
  <si>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</si>
  <si>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</si>
  <si>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</si>
  <si>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</si>
  <si>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</si>
  <si>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</si>
  <si>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</si>
  <si>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</si>
  <si>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</si>
  <si>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</si>
  <si>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</si>
  <si>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</si>
  <si>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</si>
  <si>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</si>
  <si>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</si>
  <si>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</si>
  <si>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</si>
  <si>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</si>
  <si>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</si>
  <si>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</si>
  <si>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</si>
  <si>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</si>
  <si>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</si>
  <si>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</si>
  <si>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</si>
  <si>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</si>
  <si>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</si>
  <si>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</si>
  <si>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</si>
  <si>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</si>
  <si>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</si>
  <si>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</si>
  <si>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</si>
  <si>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</si>
  <si>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</si>
  <si>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</si>
  <si>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</si>
  <si>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</si>
  <si>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</si>
  <si>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</si>
  <si>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</si>
  <si>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</si>
  <si>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</si>
  <si>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</si>
  <si>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</si>
  <si>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</si>
  <si>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</si>
  <si>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</si>
  <si>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</si>
  <si>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</si>
  <si>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</si>
  <si>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</si>
  <si>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</si>
  <si>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</si>
  <si>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</si>
  <si>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</si>
  <si>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</si>
  <si>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</si>
  <si>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</si>
  <si>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</si>
  <si>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</si>
  <si>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</si>
  <si>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</si>
  <si>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</si>
  <si>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</si>
  <si>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</si>
  <si>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</si>
  <si>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</si>
  <si>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</si>
  <si>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</si>
  <si>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</si>
  <si>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</si>
  <si>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</si>
  <si>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</si>
  <si>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</si>
  <si>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</si>
  <si>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</si>
  <si>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</si>
  <si>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</si>
  <si>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</si>
  <si>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</si>
  <si>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</si>
  <si>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</si>
  <si>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</si>
  <si>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</si>
  <si>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</si>
  <si>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</si>
  <si>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</si>
  <si>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</si>
  <si>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</si>
  <si>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</si>
  <si>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</si>
  <si>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</si>
  <si>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</si>
  <si>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</si>
  <si>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</si>
  <si>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</si>
  <si>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</si>
  <si>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</si>
  <si>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</si>
  <si>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</si>
  <si>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</si>
  <si>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</si>
  <si>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</si>
  <si>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</si>
  <si>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</si>
  <si>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</si>
  <si>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</si>
  <si>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</si>
  <si>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</si>
  <si>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</si>
  <si>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</si>
  <si>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</si>
  <si>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</si>
  <si>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</si>
  <si>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</si>
  <si>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</si>
  <si>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</si>
  <si>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</si>
  <si>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</si>
  <si>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</si>
  <si>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</si>
  <si>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</si>
  <si>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</si>
  <si>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</si>
  <si>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</si>
  <si>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</si>
  <si>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</si>
  <si>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</si>
  <si>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</si>
  <si>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</si>
  <si>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</si>
  <si>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</si>
  <si>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</si>
  <si>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</si>
  <si>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</si>
  <si>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</si>
  <si>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</si>
  <si>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</si>
  <si>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</si>
  <si>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</si>
  <si>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</si>
  <si>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</si>
  <si>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</si>
  <si>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</si>
  <si>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</si>
  <si>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</si>
  <si>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</si>
  <si>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</si>
  <si>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</si>
  <si>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</si>
  <si>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</si>
  <si>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</si>
  <si>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</si>
  <si>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</si>
  <si>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</si>
  <si>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</si>
  <si>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</si>
  <si>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</si>
  <si>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</si>
  <si>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</si>
  <si>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</si>
  <si>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</si>
  <si>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</si>
  <si>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</si>
  <si>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</si>
  <si>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</si>
  <si>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</si>
  <si>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</si>
  <si>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</si>
  <si>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</si>
  <si>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</si>
  <si>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</si>
  <si>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</si>
  <si>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</si>
  <si>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</si>
  <si>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</si>
  <si>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</si>
  <si>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</si>
  <si>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</si>
  <si>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</si>
  <si>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</si>
  <si>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</si>
  <si>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</si>
  <si>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</si>
  <si>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</si>
  <si>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</si>
  <si>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</si>
  <si>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</si>
  <si>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</si>
  <si>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</si>
  <si>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</si>
  <si>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</si>
  <si>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</si>
  <si>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</si>
  <si>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</si>
  <si>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</si>
  <si>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</si>
  <si>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</si>
  <si>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</si>
  <si>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</si>
  <si>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</si>
  <si>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</si>
  <si>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</si>
  <si>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</si>
  <si>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</si>
  <si>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</si>
  <si>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</si>
  <si>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</si>
  <si>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</si>
  <si>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</si>
  <si>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</si>
  <si>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</si>
  <si>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</si>
  <si>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</si>
  <si>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</si>
  <si>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</si>
  <si>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</si>
  <si>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</si>
  <si>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</si>
  <si>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</si>
  <si>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</si>
  <si>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</si>
  <si>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</si>
  <si>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</si>
  <si>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</si>
  <si>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</si>
  <si>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</si>
  <si>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</si>
  <si>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</si>
  <si>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</si>
  <si>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</si>
  <si>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</si>
  <si>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</si>
  <si>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</si>
  <si>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</si>
  <si>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</si>
  <si>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</si>
  <si>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</si>
  <si>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</si>
  <si>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</si>
  <si>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</si>
  <si>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</si>
  <si>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</si>
  <si>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</si>
  <si>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</si>
  <si>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</si>
  <si>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</si>
  <si>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</si>
  <si>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</si>
  <si>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</si>
  <si>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</si>
  <si>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</si>
  <si>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</si>
  <si>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</si>
  <si>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</si>
  <si>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</si>
  <si>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</si>
  <si>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</si>
  <si>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</si>
  <si>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</si>
  <si>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</si>
  <si>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</si>
  <si>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</si>
  <si>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</si>
  <si>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</si>
  <si>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</si>
  <si>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</si>
  <si>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</si>
  <si>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</si>
  <si>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</si>
  <si>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</si>
  <si>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</si>
  <si>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</si>
  <si>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</si>
  <si>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</si>
  <si>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</si>
  <si>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</si>
  <si>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</si>
  <si>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</si>
  <si>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</si>
  <si>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</si>
  <si>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</si>
  <si>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</si>
  <si>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</si>
  <si>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</si>
  <si>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</si>
  <si>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</si>
  <si>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</si>
  <si>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</si>
  <si>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</si>
  <si>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</si>
  <si>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</si>
  <si>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</si>
  <si>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</si>
  <si>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</si>
  <si>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</si>
  <si>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</si>
  <si>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</si>
  <si>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</si>
  <si>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</si>
  <si>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</si>
  <si>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</si>
  <si>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</si>
  <si>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</si>
  <si>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</si>
  <si>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</si>
  <si>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</si>
  <si>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</si>
  <si>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</si>
  <si>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</si>
  <si>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</si>
  <si>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</si>
  <si>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</si>
  <si>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</si>
  <si>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</si>
  <si>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</si>
  <si>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</si>
  <si>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</si>
  <si>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</si>
  <si>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</si>
  <si>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</si>
  <si>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</si>
  <si>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</si>
  <si>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</si>
  <si>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</si>
  <si>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</si>
  <si>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</si>
  <si>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</si>
  <si>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</si>
  <si>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</si>
  <si>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</si>
  <si>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</si>
  <si>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</si>
  <si>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</si>
  <si>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</si>
  <si>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</si>
  <si>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</si>
  <si>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</si>
  <si>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</si>
  <si>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</si>
  <si>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</si>
  <si>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</si>
  <si>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</si>
  <si>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</si>
  <si>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</si>
  <si>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</si>
  <si>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</si>
  <si>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</si>
  <si>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</si>
  <si>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</si>
  <si>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</si>
  <si>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</si>
  <si>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</si>
  <si>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</si>
  <si>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</si>
  <si>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</si>
  <si>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</si>
  <si>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</si>
  <si>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</si>
  <si>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</si>
  <si>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</si>
  <si>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</si>
  <si>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</si>
  <si>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</si>
  <si>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</si>
  <si>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</si>
  <si>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</si>
  <si>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</si>
  <si>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</si>
  <si>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</si>
  <si>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</si>
  <si>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</si>
  <si>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</si>
  <si>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</si>
  <si>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</si>
  <si>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</si>
  <si>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</si>
  <si>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</si>
  <si>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</si>
  <si>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</si>
  <si>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</si>
  <si>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</si>
  <si>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</si>
  <si>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</si>
  <si>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</si>
  <si>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</si>
  <si>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</si>
  <si>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</si>
  <si>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</si>
  <si>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</si>
  <si>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</si>
  <si>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</si>
  <si>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</si>
  <si>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</si>
  <si>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</si>
  <si>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</si>
  <si>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</si>
  <si>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</si>
  <si>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</si>
  <si>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</si>
  <si>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</si>
  <si>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</si>
  <si>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</si>
  <si>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</si>
  <si>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</si>
  <si>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</si>
  <si>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</si>
  <si>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</si>
  <si>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</si>
  <si>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</si>
  <si>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</si>
  <si>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</si>
  <si>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</si>
  <si>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</si>
  <si>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</si>
  <si>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</si>
  <si>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</si>
  <si>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</si>
  <si>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</si>
  <si>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</si>
  <si>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</si>
  <si>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</si>
  <si>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</si>
  <si>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</si>
  <si>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</si>
  <si>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</si>
  <si>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</si>
  <si>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</si>
  <si>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</si>
  <si>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</si>
  <si>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</si>
  <si>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</si>
  <si>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</si>
  <si>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</si>
  <si>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</si>
  <si>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</si>
  <si>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</si>
  <si>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</si>
  <si>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</si>
  <si>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</si>
  <si>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</si>
  <si>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</si>
  <si>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</si>
  <si>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</si>
  <si>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</si>
  <si>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</si>
  <si>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</si>
  <si>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</si>
  <si>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</si>
  <si>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</si>
  <si>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</si>
  <si>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</si>
  <si>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</si>
  <si>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</si>
  <si>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</si>
  <si>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</si>
  <si>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</si>
  <si>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</si>
  <si>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</si>
  <si>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</si>
  <si>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</si>
  <si>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</si>
  <si>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</si>
  <si>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</si>
  <si>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</si>
  <si>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</si>
  <si>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</si>
  <si>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</si>
  <si>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</si>
  <si>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</si>
  <si>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</si>
  <si>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</si>
  <si>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</si>
  <si>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</si>
  <si>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</si>
  <si>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</si>
  <si>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</si>
  <si>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</si>
  <si>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</si>
  <si>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</si>
  <si>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</si>
  <si>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</si>
  <si>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</si>
  <si>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</si>
  <si>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</si>
  <si>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</si>
  <si>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</si>
  <si>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</si>
  <si>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</si>
  <si>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</si>
  <si>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</si>
  <si>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</si>
  <si>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</si>
  <si>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</si>
  <si>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</si>
  <si>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</si>
  <si>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</si>
  <si>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</si>
  <si>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</si>
  <si>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</si>
  <si>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</si>
  <si>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</si>
  <si>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</si>
  <si>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</si>
  <si>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</si>
  <si>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</si>
  <si>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</si>
  <si>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</si>
  <si>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</si>
  <si>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</si>
  <si>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</si>
  <si>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</si>
  <si>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</si>
  <si>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</si>
  <si>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</si>
  <si>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</si>
  <si>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</si>
  <si>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</si>
  <si>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</si>
  <si>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</si>
  <si>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</si>
  <si>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</si>
  <si>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</si>
  <si>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</si>
  <si>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</si>
  <si>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</si>
  <si>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</si>
  <si>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</si>
  <si>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</si>
  <si>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</si>
  <si>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</si>
  <si>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</si>
  <si>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</si>
  <si>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</si>
  <si>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</si>
  <si>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</si>
  <si>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</si>
  <si>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</si>
  <si>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</si>
  <si>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</si>
  <si>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</si>
  <si>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</si>
  <si>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</si>
  <si>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</si>
  <si>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</si>
  <si>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</si>
  <si>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</si>
  <si>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</si>
  <si>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</si>
  <si>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</si>
  <si>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</si>
  <si>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</si>
  <si>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</si>
  <si>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</si>
  <si>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</si>
  <si>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</si>
  <si>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</si>
  <si>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</si>
  <si>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</si>
  <si>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</si>
  <si>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</si>
  <si>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</si>
  <si>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</si>
  <si>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</si>
  <si>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</si>
  <si>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</si>
  <si>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</si>
  <si>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</si>
  <si>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</si>
  <si>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</si>
  <si>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</si>
  <si>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</si>
  <si>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</si>
  <si>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</si>
  <si>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</si>
  <si>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</si>
  <si>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</si>
  <si>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</si>
  <si>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</si>
  <si>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</si>
  <si>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</si>
  <si>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</si>
  <si>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</si>
  <si>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</si>
  <si>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</si>
  <si>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</si>
  <si>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</si>
  <si>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</si>
  <si>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</si>
  <si>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</si>
  <si>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</si>
  <si>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</si>
  <si>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</si>
  <si>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</si>
  <si>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</si>
  <si>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</si>
  <si>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</si>
  <si>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</si>
  <si>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</si>
  <si>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</si>
  <si>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</si>
  <si>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</si>
  <si>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</si>
  <si>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</si>
  <si>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</si>
  <si>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</si>
  <si>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</si>
  <si>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</si>
  <si>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</si>
  <si>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</si>
  <si>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</si>
  <si>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</si>
  <si>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</si>
  <si>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</si>
  <si>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</si>
  <si>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</si>
  <si>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</si>
  <si>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</si>
  <si>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</si>
  <si>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</si>
  <si>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</si>
  <si>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</si>
  <si>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</si>
  <si>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</si>
  <si>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</si>
  <si>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</si>
  <si>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</si>
  <si>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</si>
  <si>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</si>
  <si>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</si>
  <si>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</si>
  <si>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</si>
  <si>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</si>
  <si>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</si>
  <si>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</si>
  <si>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</si>
  <si>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</si>
  <si>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</si>
  <si>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</si>
  <si>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</si>
  <si>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</si>
  <si>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</si>
  <si>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</si>
  <si>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</si>
  <si>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</si>
  <si>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</si>
  <si>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</si>
  <si>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</si>
  <si>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</si>
  <si>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</si>
  <si>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</si>
  <si>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</si>
  <si>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</si>
  <si>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</si>
  <si>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</si>
  <si>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</si>
  <si>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</si>
  <si>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</si>
  <si>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</si>
  <si>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</si>
  <si>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</si>
  <si>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</si>
  <si>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</si>
  <si>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</si>
  <si>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</si>
  <si>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</si>
  <si>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</si>
  <si>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</si>
  <si>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</si>
  <si>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</si>
  <si>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</si>
  <si>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</si>
  <si>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</si>
  <si>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</si>
  <si>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</si>
  <si>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</si>
  <si>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</si>
  <si>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</si>
  <si>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</si>
  <si>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</si>
  <si>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</si>
  <si>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</si>
  <si>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</si>
  <si>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</si>
  <si>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</si>
  <si>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</si>
  <si>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</si>
  <si>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</si>
  <si>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</si>
  <si>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</si>
  <si>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</si>
  <si>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</si>
  <si>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</si>
  <si>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</si>
  <si>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</si>
  <si>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</si>
  <si>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</si>
  <si>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</si>
  <si>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</si>
  <si>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</si>
  <si>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</si>
  <si>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</si>
  <si>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</si>
  <si>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</si>
  <si>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</si>
  <si>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</si>
  <si>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</si>
  <si>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</si>
  <si>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</si>
  <si>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</si>
  <si>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</si>
  <si>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</si>
  <si>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</si>
  <si>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</si>
  <si>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</si>
  <si>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</si>
  <si>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</si>
  <si>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</si>
  <si>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</si>
  <si>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</si>
  <si>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</si>
  <si>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</si>
  <si>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MSC CLAUDE GIRARDET / MSC DIANA</t>
  </si>
  <si>
    <t>GT525E</t>
  </si>
  <si>
    <t>GT526E</t>
  </si>
  <si>
    <t>GT527E</t>
  </si>
  <si>
    <t>MSC MARIELLA</t>
  </si>
  <si>
    <t>GT528E</t>
  </si>
  <si>
    <t>GT529E</t>
  </si>
  <si>
    <t>GT530E</t>
  </si>
  <si>
    <t>GT531E</t>
  </si>
  <si>
    <t>GT532E</t>
  </si>
  <si>
    <t>GT533E</t>
  </si>
  <si>
    <t>GT534E</t>
  </si>
  <si>
    <t>GT535E</t>
  </si>
  <si>
    <t>GT536E</t>
  </si>
  <si>
    <t>GT537E</t>
  </si>
  <si>
    <t>GT538E</t>
  </si>
  <si>
    <t>GT539E</t>
  </si>
  <si>
    <t>GT540E</t>
  </si>
  <si>
    <t>GT541E</t>
  </si>
  <si>
    <t>GT542E</t>
  </si>
  <si>
    <t>GT543E</t>
  </si>
  <si>
    <t>GT544E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</si>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</sst>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7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11" fillId="52" borderId="1" xfId="0" applyFont="1" applyFill="1" applyBorder="1" applyAlignment="1">
      <alignment horizontal="center" vertical="center"/>
    </xf>
    <xf numFmtId="17" fontId="211" fillId="52" borderId="1" xfId="0" applyNumberFormat="1" applyFont="1" applyFill="1" applyBorder="1" applyAlignment="1">
      <alignment horizontal="center" vertical="center"/>
    </xf>
    <xf numFmtId="16" fontId="210" fillId="52" borderId="1" xfId="0" applyNumberFormat="1" applyFont="1" applyFill="1" applyBorder="1" applyAlignment="1">
      <alignment horizontal="center" vertical="center"/>
    </xf>
    <xf numFmtId="16" fontId="211" fillId="52" borderId="1" xfId="2" applyNumberFormat="1" applyFont="1" applyFill="1" applyBorder="1" applyAlignment="1" applyProtection="1">
      <alignment horizontal="center" vertical="center"/>
    </xf>
    <xf numFmtId="17" fontId="211" fillId="52" borderId="1" xfId="0" applyNumberFormat="1" applyFont="1" applyFill="1" applyBorder="1" applyAlignment="1">
      <alignment horizontal="center" vertical="center" wrapText="1"/>
    </xf>
    <xf numFmtId="16" fontId="210" fillId="52" borderId="1" xfId="2" applyNumberFormat="1" applyFont="1" applyFill="1" applyBorder="1" applyAlignment="1" applyProtection="1">
      <alignment horizontal="center" vertical="center"/>
    </xf>
    <xf numFmtId="0" fontId="211" fillId="2" borderId="1" xfId="0" applyFont="1" applyFill="1" applyBorder="1" applyAlignment="1">
      <alignment horizontal="center" vertical="center"/>
    </xf>
    <xf numFmtId="0" fontId="218" fillId="52" borderId="45" xfId="0" applyFont="1" applyFill="1" applyBorder="1" applyAlignment="1">
      <alignment horizontal="center" vertical="center"/>
    </xf>
    <xf numFmtId="16" fontId="0" fillId="52" borderId="18" xfId="0" applyNumberFormat="1" applyFill="1" applyBorder="1" applyAlignment="1">
      <alignment horizontal="center" vertical="center"/>
    </xf>
    <xf numFmtId="16" fontId="0" fillId="52" borderId="30" xfId="2" applyNumberFormat="1" applyFont="1" applyFill="1" applyBorder="1" applyAlignment="1" applyProtection="1">
      <alignment horizontal="center" vertical="center"/>
    </xf>
    <xf numFmtId="16" fontId="0" fillId="52" borderId="18" xfId="2" applyNumberFormat="1" applyFont="1" applyFill="1" applyBorder="1" applyAlignment="1" applyProtection="1">
      <alignment horizontal="center" vertical="center"/>
    </xf>
    <xf numFmtId="16" fontId="0" fillId="52" borderId="19" xfId="2" applyNumberFormat="1" applyFont="1" applyFill="1" applyBorder="1" applyAlignment="1" applyProtection="1">
      <alignment horizontal="center" vertical="center"/>
    </xf>
    <xf numFmtId="16" fontId="3" fillId="52" borderId="19" xfId="2" applyNumberFormat="1" applyFont="1" applyFill="1" applyBorder="1" applyAlignment="1" applyProtection="1">
      <alignment horizontal="center" vertical="center"/>
    </xf>
    <xf numFmtId="16" fontId="222" fillId="50" borderId="19" xfId="2" applyNumberFormat="1" applyFont="1" applyFill="1" applyBorder="1" applyAlignment="1" applyProtection="1">
      <alignment horizontal="center" vertical="center"/>
    </xf>
    <xf numFmtId="16" fontId="211" fillId="0" borderId="0" xfId="2" applyNumberFormat="1" applyFont="1" applyFill="1" applyBorder="1" applyAlignment="1" applyProtection="1">
      <alignment horizontal="center" vertical="center"/>
    </xf>
    <xf numFmtId="0" fontId="64" fillId="44" borderId="62" xfId="2" applyFont="1" applyFill="1" applyBorder="1" applyAlignment="1" applyProtection="1">
      <alignment horizontal="center" vertical="center"/>
    </xf>
    <xf numFmtId="0" fontId="65" fillId="44" borderId="43" xfId="2" applyFont="1" applyFill="1" applyBorder="1" applyAlignment="1" applyProtection="1">
      <alignment horizontal="center" vertical="center"/>
    </xf>
    <xf numFmtId="0" fontId="64" fillId="44" borderId="20" xfId="2" applyFont="1" applyFill="1" applyBorder="1" applyAlignment="1" applyProtection="1">
      <alignment horizontal="center" vertical="center"/>
    </xf>
    <xf numFmtId="16" fontId="3" fillId="52" borderId="15" xfId="2" applyNumberFormat="1" applyFont="1" applyFill="1" applyBorder="1" applyAlignment="1" applyProtection="1">
      <alignment horizontal="center" vertical="center"/>
    </xf>
    <xf numFmtId="16" fontId="3" fillId="0" borderId="15" xfId="2" applyNumberFormat="1" applyFont="1" applyFill="1" applyBorder="1" applyAlignment="1" applyProtection="1">
      <alignment horizontal="center" vertical="center"/>
    </xf>
    <xf numFmtId="16" fontId="3" fillId="0" borderId="15" xfId="2" applyNumberFormat="1" applyFont="1" applyBorder="1" applyAlignment="1" applyProtection="1">
      <alignment horizontal="center" vertical="center"/>
    </xf>
    <xf numFmtId="0" fontId="64" fillId="44" borderId="64" xfId="2" applyFont="1" applyFill="1" applyBorder="1" applyAlignment="1" applyProtection="1">
      <alignment horizontal="center" vertical="center"/>
    </xf>
    <xf numFmtId="0" fontId="65" fillId="44" borderId="65" xfId="2" applyFont="1" applyFill="1" applyBorder="1" applyAlignment="1" applyProtection="1">
      <alignment horizontal="center" vertical="center"/>
    </xf>
    <xf numFmtId="0" fontId="64" fillId="44" borderId="67" xfId="2" applyFont="1" applyFill="1" applyBorder="1" applyAlignment="1" applyProtection="1">
      <alignment horizontal="center" vertical="center"/>
    </xf>
    <xf numFmtId="0" fontId="65" fillId="44" borderId="68" xfId="2" applyFont="1" applyFill="1" applyBorder="1" applyAlignment="1" applyProtection="1">
      <alignment horizontal="center" vertical="center"/>
    </xf>
    <xf numFmtId="16" fontId="211" fillId="52" borderId="71" xfId="2" applyNumberFormat="1" applyFont="1" applyFill="1" applyBorder="1" applyAlignment="1" applyProtection="1">
      <alignment horizontal="center" vertical="center"/>
    </xf>
    <xf numFmtId="16" fontId="0" fillId="52" borderId="72" xfId="2" applyNumberFormat="1" applyFont="1" applyFill="1" applyBorder="1" applyAlignment="1" applyProtection="1">
      <alignment horizontal="center" vertical="center"/>
    </xf>
    <xf numFmtId="16" fontId="222" fillId="50" borderId="72" xfId="2" applyNumberFormat="1" applyFont="1" applyFill="1" applyBorder="1" applyAlignment="1" applyProtection="1">
      <alignment horizontal="center" vertical="center"/>
    </xf>
    <xf numFmtId="16" fontId="222" fillId="50" borderId="73" xfId="2" applyNumberFormat="1" applyFont="1" applyFill="1" applyBorder="1" applyAlignment="1" applyProtection="1">
      <alignment horizontal="center" vertical="center"/>
    </xf>
    <xf numFmtId="16" fontId="3" fillId="0" borderId="19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Border="1" applyAlignment="1" applyProtection="1">
      <alignment horizontal="center" vertical="center"/>
    </xf>
    <xf numFmtId="16" fontId="3" fillId="0" borderId="19" xfId="2" applyNumberFormat="1" applyFont="1" applyBorder="1" applyAlignment="1" applyProtection="1">
      <alignment horizontal="center" vertical="center"/>
    </xf>
    <xf numFmtId="16" fontId="3" fillId="0" borderId="30" xfId="2" applyNumberFormat="1" applyFont="1" applyBorder="1" applyAlignment="1" applyProtection="1">
      <alignment horizontal="center" vertical="center"/>
    </xf>
    <xf numFmtId="0" fontId="64" fillId="44" borderId="30" xfId="2" applyFont="1" applyFill="1" applyBorder="1" applyAlignment="1" applyProtection="1">
      <alignment horizontal="center" vertical="center"/>
    </xf>
    <xf numFmtId="16" fontId="210" fillId="52" borderId="15" xfId="0" applyNumberFormat="1" applyFont="1" applyFill="1" applyBorder="1" applyAlignment="1">
      <alignment horizontal="center" vertical="center"/>
    </xf>
    <xf numFmtId="16" fontId="3" fillId="0" borderId="66" xfId="2" applyNumberFormat="1" applyFont="1" applyFill="1" applyBorder="1" applyAlignment="1" applyProtection="1">
      <alignment horizontal="center" vertical="center"/>
    </xf>
    <xf numFmtId="16" fontId="3" fillId="0" borderId="69" xfId="2" applyNumberFormat="1" applyFont="1" applyFill="1" applyBorder="1" applyAlignment="1" applyProtection="1">
      <alignment horizontal="center" vertical="center"/>
    </xf>
    <xf numFmtId="16" fontId="3" fillId="0" borderId="20" xfId="2" applyNumberFormat="1" applyFont="1" applyFill="1" applyBorder="1" applyAlignment="1" applyProtection="1">
      <alignment horizontal="center" vertical="center"/>
    </xf>
    <xf numFmtId="16" fontId="3" fillId="0" borderId="70" xfId="2" applyNumberFormat="1" applyFont="1" applyFill="1" applyBorder="1" applyAlignment="1" applyProtection="1">
      <alignment horizontal="center" vertical="center"/>
    </xf>
    <xf numFmtId="16" fontId="3" fillId="0" borderId="68" xfId="2" applyNumberFormat="1" applyFont="1" applyFill="1" applyBorder="1" applyAlignment="1" applyProtection="1">
      <alignment horizontal="center" vertical="center"/>
    </xf>
    <xf numFmtId="0" fontId="183" fillId="0" borderId="1" xfId="2" applyFont="1" applyBorder="1" applyAlignment="1" applyProtection="1">
      <alignment horizontal="center" vertical="center"/>
    </xf>
    <xf numFmtId="16" fontId="218" fillId="0" borderId="1" xfId="2" applyNumberFormat="1" applyFont="1" applyFill="1" applyBorder="1" applyAlignment="1" applyProtection="1">
      <alignment horizontal="center" vertical="center"/>
    </xf>
    <xf numFmtId="0" fontId="210" fillId="52" borderId="1" xfId="0" applyFont="1" applyFill="1" applyBorder="1" applyAlignment="1">
      <alignment horizontal="center" vertical="center"/>
    </xf>
    <xf numFmtId="0" fontId="210" fillId="52" borderId="45" xfId="0" applyFont="1" applyFill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6" fillId="0" borderId="0" xfId="2" applyFont="1" applyAlignment="1" applyProtection="1">
      <alignment horizontal="left" vertical="center"/>
    </xf>
    <xf numFmtId="0" fontId="187" fillId="0" borderId="0" xfId="2" applyFont="1" applyFill="1" applyBorder="1" applyAlignment="1" applyProtection="1">
      <alignment horizontal="center" vertical="center"/>
    </xf>
    <xf numFmtId="16" fontId="218" fillId="52" borderId="1" xfId="2" applyNumberFormat="1" applyFont="1" applyFill="1" applyBorder="1" applyAlignment="1" applyProtection="1">
      <alignment horizontal="center" vertical="center"/>
    </xf>
    <xf numFmtId="0" fontId="65" fillId="44" borderId="77" xfId="2" applyFont="1" applyFill="1" applyBorder="1" applyAlignment="1" applyProtection="1">
      <alignment horizontal="center" vertical="center"/>
    </xf>
    <xf numFmtId="0" fontId="64" fillId="50" borderId="76" xfId="2" applyFont="1" applyFill="1" applyBorder="1" applyAlignment="1" applyProtection="1">
      <alignment horizontal="center" vertical="center"/>
    </xf>
    <xf numFmtId="0" fontId="64" fillId="50" borderId="62" xfId="2" applyFont="1" applyFill="1" applyBorder="1" applyAlignment="1" applyProtection="1">
      <alignment horizontal="center" vertical="center"/>
    </xf>
    <xf numFmtId="16" fontId="218" fillId="52" borderId="15" xfId="2" applyNumberFormat="1" applyFont="1" applyFill="1" applyBorder="1" applyAlignment="1" applyProtection="1">
      <alignment horizontal="center" vertical="center"/>
    </xf>
    <xf numFmtId="0" fontId="106" fillId="0" borderId="0" xfId="0" applyFont="1" applyAlignment="1">
      <alignment horizontal="center"/>
    </xf>
    <xf numFmtId="16" fontId="0" fillId="0" borderId="30" xfId="0" applyNumberFormat="1" applyBorder="1" applyAlignment="1">
      <alignment horizontal="center" vertical="center"/>
    </xf>
    <xf numFmtId="0" fontId="171" fillId="0" borderId="20" xfId="0" applyFont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18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0" fontId="64" fillId="44" borderId="74" xfId="0" applyFont="1" applyFill="1" applyBorder="1" applyAlignment="1">
      <alignment horizontal="center" vertical="center" wrapText="1"/>
    </xf>
    <xf numFmtId="0" fontId="64" fillId="44" borderId="7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64" fillId="44" borderId="61" xfId="0" applyFont="1" applyFill="1" applyBorder="1" applyAlignment="1">
      <alignment horizontal="center" vertical="center" wrapText="1"/>
    </xf>
    <xf numFmtId="0" fontId="64" fillId="44" borderId="63" xfId="0" applyFont="1" applyFill="1" applyBorder="1" applyAlignment="1">
      <alignment horizontal="center" vertical="center" wrapText="1"/>
    </xf>
    <xf numFmtId="0" fontId="64" fillId="44" borderId="61" xfId="0" applyFont="1" applyFill="1" applyBorder="1" applyAlignment="1">
      <alignment horizontal="center" vertical="center"/>
    </xf>
    <xf numFmtId="0" fontId="64" fillId="44" borderId="63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188" fillId="0" borderId="2" xfId="0" applyFont="1" applyBorder="1" applyAlignment="1">
      <alignment horizontal="center" vertical="center"/>
    </xf>
    <xf numFmtId="0" fontId="188" fillId="0" borderId="3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  <xf numFmtId="16" fontId="3" fillId="37" borderId="20" xfId="2" applyNumberFormat="1" applyFont="1" applyFill="1" applyBorder="1" applyAlignment="1" applyProtection="1">
      <alignment horizontal="center" vertical="center"/>
    </xf>
    <xf numFmtId="16" fontId="3" fillId="37" borderId="70" xfId="2" applyNumberFormat="1" applyFont="1" applyFill="1" applyBorder="1" applyAlignment="1" applyProtection="1">
      <alignment horizontal="center" vertical="center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0000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8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7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A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I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ONESI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LAYSI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IG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AD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LCO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%20ORIGAM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ONESI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LAYSI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GER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DE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CO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ORIGAMI"/>
    </sheetNames>
    <sheetDataSet>
      <sheetData sheetId="0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5" Type="http://schemas.openxmlformats.org/officeDocument/2006/relationships/comments" Target="../comments1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7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77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81.bin"/><Relationship Id="rId12" Type="http://schemas.openxmlformats.org/officeDocument/2006/relationships/printerSettings" Target="../printerSettings/printerSettings86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76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printerSettings" Target="../printerSettings/printerSettings85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79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88.bin"/><Relationship Id="rId10" Type="http://schemas.openxmlformats.org/officeDocument/2006/relationships/printerSettings" Target="../printerSettings/printerSettings84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82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13" Type="http://schemas.openxmlformats.org/officeDocument/2006/relationships/printerSettings" Target="../printerSettings/printerSettings101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1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5.bin"/><Relationship Id="rId12" Type="http://schemas.openxmlformats.org/officeDocument/2006/relationships/printerSettings" Target="../printerSettings/printerSettings100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90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2.xml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3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2.vml"/><Relationship Id="rId10" Type="http://schemas.openxmlformats.org/officeDocument/2006/relationships/printerSettings" Target="../printerSettings/printerSettings98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3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5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5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38" Type="http://schemas.openxmlformats.org/officeDocument/2006/relationships/comments" Target="../comments6.xm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37" Type="http://schemas.openxmlformats.org/officeDocument/2006/relationships/vmlDrawing" Target="../drawings/vmlDrawing6.vm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Relationship Id="rId3" Type="http://schemas.openxmlformats.org/officeDocument/2006/relationships/printerSettings" Target="../printerSettings/printerSettings345.bin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3.15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7" thickBot="1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3.9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3.9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3.9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3.9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3.9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3.9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3.9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3.9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3.9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9" thickBot="1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4.45" thickBot="1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6.45" hidden="1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4.45" hidden="1" thickBot="1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3.9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3.9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26.45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3.9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3.9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3.9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3.9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3.9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3.9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3.9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3.9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3.9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3.9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3.9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26.45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3.9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3.9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3.9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9" thickBot="1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12"/>
  <sheetViews>
    <sheetView tabSelected="1" topLeftCell="A2" zoomScale="85" zoomScaleNormal="85" zoomScaleSheetLayoutView="85" workbookViewId="0">
      <selection activeCell="A2" sqref="A2:H12"/>
    </sheetView>
  </sheetViews>
  <sheetFormatPr defaultColWidth="39.85546875" defaultRowHeight="18"/>
  <cols>
    <col min="1" max="1" width="32.85546875" style="712" customWidth="1"/>
    <col min="2" max="2" width="34.85546875" style="711" customWidth="1"/>
    <col min="3" max="3" width="30.7109375" style="711" customWidth="1"/>
    <col min="4" max="4" width="33.28515625" style="711" customWidth="1"/>
    <col min="5" max="5" width="32.140625" style="711" customWidth="1"/>
    <col min="6" max="6" width="35.7109375" style="711" customWidth="1"/>
    <col min="7" max="7" width="75.5703125" style="711" customWidth="1"/>
    <col min="8" max="8" width="76.5703125" style="711" customWidth="1"/>
    <col min="9" max="16384" width="39.85546875" style="602"/>
  </cols>
  <sheetData>
    <row r="1" spans="1:8" s="711" customFormat="1" ht="45.6" hidden="1" customHeight="1" thickBot="1">
      <c r="A1" s="1180" t="s">
        <v>116</v>
      </c>
      <c r="B1" s="1181"/>
      <c r="C1" s="1181"/>
      <c r="D1" s="1181"/>
      <c r="E1" s="1181"/>
      <c r="F1" s="1181"/>
      <c r="G1" s="1181"/>
      <c r="H1" s="1182"/>
    </row>
    <row r="2" spans="1:8" s="711" customFormat="1" ht="18" customHeight="1">
      <c r="A2" s="714"/>
      <c r="B2" s="713"/>
      <c r="C2" s="713"/>
      <c r="D2" s="713"/>
      <c r="E2" s="713"/>
      <c r="F2" s="713"/>
      <c r="G2" s="713"/>
      <c r="H2" s="710"/>
    </row>
    <row r="3" spans="1:8" s="711" customFormat="1" ht="22.9">
      <c r="A3" s="928" t="s">
        <v>117</v>
      </c>
      <c r="B3" s="926"/>
      <c r="C3" s="926"/>
      <c r="D3" s="927"/>
      <c r="E3" s="710"/>
      <c r="F3" s="710"/>
      <c r="G3" s="710"/>
      <c r="H3" s="710"/>
    </row>
    <row r="4" spans="1:8" s="711" customFormat="1" ht="17.45">
      <c r="A4" s="710"/>
      <c r="B4" s="1179"/>
      <c r="C4" s="1179"/>
      <c r="D4" s="1179"/>
      <c r="E4" s="1179"/>
      <c r="F4" s="1179"/>
      <c r="G4" s="710"/>
      <c r="H4" s="710"/>
    </row>
    <row r="5" spans="1:8" s="711" customFormat="1" ht="30" customHeight="1">
      <c r="A5" s="710"/>
      <c r="B5" s="710"/>
      <c r="C5" s="710"/>
      <c r="D5" s="710"/>
      <c r="E5" s="710"/>
      <c r="F5" s="710"/>
      <c r="G5" s="710"/>
      <c r="H5" s="710"/>
    </row>
    <row r="6" spans="1:8" s="711" customFormat="1" ht="30" customHeight="1">
      <c r="A6" s="983" t="s">
        <v>118</v>
      </c>
      <c r="B6" s="983" t="s">
        <v>119</v>
      </c>
      <c r="C6" s="983" t="s">
        <v>120</v>
      </c>
      <c r="D6" s="983" t="s">
        <v>121</v>
      </c>
      <c r="E6" s="983" t="s">
        <v>122</v>
      </c>
      <c r="F6" s="983" t="s">
        <v>123</v>
      </c>
      <c r="G6" s="710"/>
      <c r="H6" s="710"/>
    </row>
    <row r="7" spans="1:8" s="711" customFormat="1" ht="30" customHeight="1">
      <c r="A7" s="948"/>
      <c r="B7" s="948"/>
      <c r="C7" s="948"/>
      <c r="D7" s="948"/>
      <c r="E7" s="948"/>
      <c r="F7" s="948"/>
      <c r="G7" s="710"/>
      <c r="H7" s="710"/>
    </row>
    <row r="8" spans="1:8" s="711" customFormat="1" ht="30" customHeight="1">
      <c r="A8" s="983" t="s">
        <v>124</v>
      </c>
      <c r="B8" s="983" t="s">
        <v>125</v>
      </c>
      <c r="C8" s="983" t="s">
        <v>126</v>
      </c>
      <c r="D8" s="983" t="s">
        <v>127</v>
      </c>
      <c r="E8" s="983" t="s">
        <v>128</v>
      </c>
      <c r="F8" s="948"/>
      <c r="G8" s="710"/>
      <c r="H8" s="710"/>
    </row>
    <row r="9" spans="1:8" s="711" customFormat="1" ht="30" customHeight="1">
      <c r="A9" s="710"/>
      <c r="B9" s="710"/>
      <c r="C9" s="710"/>
      <c r="D9" s="710"/>
      <c r="E9" s="710"/>
      <c r="F9" s="710"/>
      <c r="G9" s="710"/>
      <c r="H9" s="710"/>
    </row>
    <row r="10" spans="1:8" s="711" customFormat="1" ht="30" customHeight="1">
      <c r="A10" s="983" t="s">
        <v>96</v>
      </c>
      <c r="B10" s="983" t="s">
        <v>129</v>
      </c>
      <c r="C10" s="947" t="s">
        <v>130</v>
      </c>
      <c r="D10" s="947" t="s">
        <v>131</v>
      </c>
      <c r="E10" s="947" t="s">
        <v>132</v>
      </c>
      <c r="F10" s="710"/>
      <c r="G10" s="710"/>
      <c r="H10" s="710"/>
    </row>
    <row r="11" spans="1:8" s="711" customFormat="1" ht="30" customHeight="1">
      <c r="A11" s="710"/>
      <c r="B11" s="710"/>
      <c r="C11" s="710"/>
      <c r="D11" s="710"/>
      <c r="E11" s="710"/>
      <c r="F11" s="710"/>
      <c r="G11" s="710"/>
      <c r="H11" s="710"/>
    </row>
    <row r="12" spans="1:8" s="711" customFormat="1" ht="30" hidden="1" customHeight="1">
      <c r="A12" s="710"/>
      <c r="B12" s="710"/>
      <c r="C12" s="710"/>
      <c r="D12" s="710"/>
      <c r="E12" s="710"/>
      <c r="F12" s="710"/>
      <c r="G12" s="710"/>
      <c r="H12" s="710"/>
    </row>
    <row r="13" spans="1:8" hidden="1"/>
    <row r="14" spans="1:8" hidden="1">
      <c r="A14" s="938" t="s">
        <v>133</v>
      </c>
    </row>
    <row r="15" spans="1:8" hidden="1"/>
    <row r="16" spans="1:8" hidden="1"/>
    <row r="17" spans="1:8" hidden="1"/>
    <row r="18" spans="1:8" ht="39.950000000000003" customHeight="1">
      <c r="A18" s="929" t="s">
        <v>134</v>
      </c>
      <c r="B18" s="1086" t="s">
        <v>135</v>
      </c>
      <c r="C18" s="929" t="s">
        <v>136</v>
      </c>
      <c r="D18" s="929" t="s">
        <v>137</v>
      </c>
      <c r="E18" s="929" t="s">
        <v>138</v>
      </c>
      <c r="F18" s="929" t="s">
        <v>139</v>
      </c>
      <c r="G18" s="929" t="s">
        <v>140</v>
      </c>
      <c r="H18" s="929" t="s">
        <v>141</v>
      </c>
    </row>
    <row r="19" spans="1:8" ht="39.950000000000003" hidden="1" customHeight="1">
      <c r="A19" s="1087" t="s">
        <v>96</v>
      </c>
      <c r="B19" s="922" t="s">
        <v>142</v>
      </c>
      <c r="C19" s="923" t="s">
        <v>143</v>
      </c>
      <c r="D19" s="923" t="s">
        <v>144</v>
      </c>
      <c r="E19" s="923" t="s">
        <v>145</v>
      </c>
      <c r="F19" s="923" t="s">
        <v>146</v>
      </c>
      <c r="G19" s="922" t="s">
        <v>147</v>
      </c>
      <c r="H19" s="922" t="s">
        <v>148</v>
      </c>
    </row>
    <row r="20" spans="1:8" ht="39.950000000000003" hidden="1" customHeight="1">
      <c r="A20" s="1087" t="s">
        <v>96</v>
      </c>
      <c r="B20" s="922" t="s">
        <v>142</v>
      </c>
      <c r="C20" s="923" t="s">
        <v>143</v>
      </c>
      <c r="D20" s="923" t="s">
        <v>144</v>
      </c>
      <c r="E20" s="923" t="s">
        <v>145</v>
      </c>
      <c r="F20" s="923" t="s">
        <v>146</v>
      </c>
      <c r="G20" s="922" t="s">
        <v>147</v>
      </c>
      <c r="H20" s="922" t="s">
        <v>148</v>
      </c>
    </row>
    <row r="21" spans="1:8" ht="39.950000000000003" hidden="1" customHeight="1">
      <c r="A21" s="1087" t="s">
        <v>96</v>
      </c>
      <c r="B21" s="922" t="s">
        <v>142</v>
      </c>
      <c r="C21" s="923" t="s">
        <v>149</v>
      </c>
      <c r="D21" s="923" t="s">
        <v>144</v>
      </c>
      <c r="E21" s="923" t="s">
        <v>145</v>
      </c>
      <c r="F21" s="923" t="s">
        <v>146</v>
      </c>
      <c r="G21" s="922" t="s">
        <v>150</v>
      </c>
      <c r="H21" s="922" t="s">
        <v>148</v>
      </c>
    </row>
    <row r="22" spans="1:8" ht="39.950000000000003" hidden="1" customHeight="1">
      <c r="A22" s="1087" t="s">
        <v>96</v>
      </c>
      <c r="B22" s="922" t="s">
        <v>151</v>
      </c>
      <c r="C22" s="923" t="s">
        <v>152</v>
      </c>
      <c r="D22" s="923" t="s">
        <v>144</v>
      </c>
      <c r="E22" s="923" t="s">
        <v>145</v>
      </c>
      <c r="F22" s="923" t="s">
        <v>146</v>
      </c>
      <c r="G22" s="922" t="s">
        <v>153</v>
      </c>
      <c r="H22" s="922" t="s">
        <v>148</v>
      </c>
    </row>
    <row r="23" spans="1:8" ht="39.950000000000003" hidden="1" customHeight="1">
      <c r="A23" s="1087" t="s">
        <v>96</v>
      </c>
      <c r="B23" s="922" t="s">
        <v>151</v>
      </c>
      <c r="C23" s="923" t="s">
        <v>154</v>
      </c>
      <c r="D23" s="923" t="s">
        <v>144</v>
      </c>
      <c r="E23" s="923" t="s">
        <v>145</v>
      </c>
      <c r="F23" s="923" t="s">
        <v>146</v>
      </c>
      <c r="G23" s="922" t="s">
        <v>155</v>
      </c>
      <c r="H23" s="922" t="s">
        <v>148</v>
      </c>
    </row>
    <row r="24" spans="1:8" ht="39.950000000000003" hidden="1" customHeight="1">
      <c r="A24" s="1087" t="s">
        <v>96</v>
      </c>
      <c r="B24" s="922" t="s">
        <v>151</v>
      </c>
      <c r="C24" s="923" t="s">
        <v>156</v>
      </c>
      <c r="D24" s="923" t="s">
        <v>144</v>
      </c>
      <c r="E24" s="923" t="s">
        <v>145</v>
      </c>
      <c r="F24" s="923" t="s">
        <v>146</v>
      </c>
      <c r="G24" s="922" t="s">
        <v>157</v>
      </c>
      <c r="H24" s="922" t="s">
        <v>148</v>
      </c>
    </row>
    <row r="25" spans="1:8" ht="39.950000000000003" hidden="1" customHeight="1">
      <c r="A25" s="1087" t="s">
        <v>96</v>
      </c>
      <c r="B25" s="922" t="s">
        <v>151</v>
      </c>
      <c r="C25" s="923" t="s">
        <v>152</v>
      </c>
      <c r="D25" s="923" t="s">
        <v>144</v>
      </c>
      <c r="E25" s="923" t="s">
        <v>145</v>
      </c>
      <c r="F25" s="923" t="s">
        <v>146</v>
      </c>
      <c r="G25" s="922" t="s">
        <v>153</v>
      </c>
      <c r="H25" s="922" t="s">
        <v>148</v>
      </c>
    </row>
    <row r="26" spans="1:8" ht="39.950000000000003" hidden="1" customHeight="1">
      <c r="A26" s="1087" t="s">
        <v>96</v>
      </c>
      <c r="B26" s="922" t="s">
        <v>151</v>
      </c>
      <c r="C26" s="923" t="s">
        <v>154</v>
      </c>
      <c r="D26" s="923" t="s">
        <v>144</v>
      </c>
      <c r="E26" s="923" t="s">
        <v>145</v>
      </c>
      <c r="F26" s="923" t="s">
        <v>146</v>
      </c>
      <c r="G26" s="922" t="s">
        <v>155</v>
      </c>
      <c r="H26" s="922" t="s">
        <v>148</v>
      </c>
    </row>
    <row r="27" spans="1:8" ht="39.950000000000003" hidden="1" customHeight="1">
      <c r="A27" s="1087" t="s">
        <v>158</v>
      </c>
      <c r="B27" s="923" t="s">
        <v>159</v>
      </c>
      <c r="C27" s="923" t="s">
        <v>160</v>
      </c>
      <c r="D27" s="923"/>
      <c r="E27" s="923" t="s">
        <v>161</v>
      </c>
      <c r="F27" s="923" t="s">
        <v>162</v>
      </c>
      <c r="G27" s="922" t="s">
        <v>163</v>
      </c>
      <c r="H27" s="923"/>
    </row>
    <row r="28" spans="1:8" ht="39.950000000000003" hidden="1" customHeight="1">
      <c r="A28" s="1087" t="s">
        <v>120</v>
      </c>
      <c r="B28" s="923" t="s">
        <v>164</v>
      </c>
      <c r="C28" s="905" t="s">
        <v>165</v>
      </c>
      <c r="D28" s="905"/>
      <c r="E28" s="905" t="s">
        <v>166</v>
      </c>
      <c r="F28" s="905" t="s">
        <v>167</v>
      </c>
      <c r="G28" s="906" t="s">
        <v>168</v>
      </c>
      <c r="H28" s="924"/>
    </row>
    <row r="29" spans="1:8" ht="39.950000000000003" hidden="1" customHeight="1">
      <c r="A29" s="1087" t="s">
        <v>120</v>
      </c>
      <c r="B29" s="923" t="s">
        <v>164</v>
      </c>
      <c r="C29" s="905" t="s">
        <v>165</v>
      </c>
      <c r="D29" s="905"/>
      <c r="E29" s="905" t="s">
        <v>145</v>
      </c>
      <c r="F29" s="905" t="s">
        <v>167</v>
      </c>
      <c r="G29" s="906" t="s">
        <v>168</v>
      </c>
      <c r="H29" s="924"/>
    </row>
    <row r="30" spans="1:8" ht="39.950000000000003" hidden="1" customHeight="1">
      <c r="A30" s="1087" t="s">
        <v>169</v>
      </c>
      <c r="B30" s="905" t="s">
        <v>170</v>
      </c>
      <c r="C30" s="905" t="s">
        <v>171</v>
      </c>
      <c r="D30" s="905"/>
      <c r="E30" s="905" t="s">
        <v>172</v>
      </c>
      <c r="F30" s="905" t="s">
        <v>173</v>
      </c>
      <c r="G30" s="922" t="s">
        <v>174</v>
      </c>
      <c r="H30" s="908"/>
    </row>
    <row r="31" spans="1:8" ht="39.950000000000003" hidden="1" customHeight="1">
      <c r="A31" s="1087" t="s">
        <v>125</v>
      </c>
      <c r="B31" s="923" t="s">
        <v>170</v>
      </c>
      <c r="C31" s="923" t="s">
        <v>171</v>
      </c>
      <c r="D31" s="923"/>
      <c r="E31" s="923" t="s">
        <v>175</v>
      </c>
      <c r="F31" s="923" t="s">
        <v>173</v>
      </c>
      <c r="G31" s="922" t="s">
        <v>174</v>
      </c>
      <c r="H31" s="922"/>
    </row>
    <row r="32" spans="1:8" ht="39.950000000000003" hidden="1" customHeight="1">
      <c r="A32" s="1087" t="s">
        <v>121</v>
      </c>
      <c r="B32" s="923" t="s">
        <v>170</v>
      </c>
      <c r="C32" s="923" t="s">
        <v>171</v>
      </c>
      <c r="D32" s="923"/>
      <c r="E32" s="923" t="s">
        <v>176</v>
      </c>
      <c r="F32" s="923" t="s">
        <v>173</v>
      </c>
      <c r="G32" s="922" t="s">
        <v>174</v>
      </c>
      <c r="H32" s="923"/>
    </row>
    <row r="33" spans="1:8" ht="39.950000000000003" hidden="1" customHeight="1">
      <c r="A33" s="1087" t="s">
        <v>132</v>
      </c>
      <c r="B33" s="923" t="s">
        <v>170</v>
      </c>
      <c r="C33" s="923" t="s">
        <v>171</v>
      </c>
      <c r="D33" s="923"/>
      <c r="E33" s="923" t="s">
        <v>177</v>
      </c>
      <c r="F33" s="923" t="s">
        <v>173</v>
      </c>
      <c r="G33" s="922" t="s">
        <v>174</v>
      </c>
      <c r="H33" s="922"/>
    </row>
    <row r="34" spans="1:8" ht="39.950000000000003" hidden="1" customHeight="1">
      <c r="A34" s="1087" t="s">
        <v>119</v>
      </c>
      <c r="B34" s="923" t="s">
        <v>178</v>
      </c>
      <c r="C34" s="905" t="s">
        <v>179</v>
      </c>
      <c r="D34" s="905"/>
      <c r="E34" s="905" t="s">
        <v>180</v>
      </c>
      <c r="F34" s="905" t="s">
        <v>181</v>
      </c>
      <c r="G34" s="906" t="s">
        <v>182</v>
      </c>
      <c r="H34" s="1085"/>
    </row>
    <row r="35" spans="1:8" ht="39.950000000000003" hidden="1" customHeight="1">
      <c r="A35" s="1087" t="s">
        <v>183</v>
      </c>
      <c r="B35" s="923" t="s">
        <v>178</v>
      </c>
      <c r="C35" s="923" t="s">
        <v>179</v>
      </c>
      <c r="D35" s="923"/>
      <c r="E35" s="923" t="s">
        <v>184</v>
      </c>
      <c r="F35" s="923" t="s">
        <v>181</v>
      </c>
      <c r="G35" s="922" t="s">
        <v>182</v>
      </c>
      <c r="H35" s="923"/>
    </row>
    <row r="36" spans="1:8" ht="39.950000000000003" hidden="1" customHeight="1">
      <c r="A36" s="1087" t="s">
        <v>125</v>
      </c>
      <c r="B36" s="923" t="s">
        <v>185</v>
      </c>
      <c r="C36" s="923" t="s">
        <v>186</v>
      </c>
      <c r="D36" s="923"/>
      <c r="E36" s="923" t="s">
        <v>187</v>
      </c>
      <c r="F36" s="923" t="s">
        <v>188</v>
      </c>
      <c r="G36" s="922" t="s">
        <v>189</v>
      </c>
      <c r="H36" s="923"/>
    </row>
    <row r="37" spans="1:8" ht="39.950000000000003" hidden="1" customHeight="1">
      <c r="A37" s="1087" t="s">
        <v>132</v>
      </c>
      <c r="B37" s="923" t="s">
        <v>190</v>
      </c>
      <c r="C37" s="923" t="s">
        <v>191</v>
      </c>
      <c r="D37" s="923"/>
      <c r="E37" s="923" t="s">
        <v>172</v>
      </c>
      <c r="F37" s="923" t="s">
        <v>188</v>
      </c>
      <c r="G37" s="922" t="s">
        <v>192</v>
      </c>
      <c r="H37" s="922"/>
    </row>
    <row r="38" spans="1:8" ht="39.950000000000003" hidden="1" customHeight="1">
      <c r="A38" s="1087" t="s">
        <v>125</v>
      </c>
      <c r="B38" s="923" t="s">
        <v>190</v>
      </c>
      <c r="C38" s="923" t="s">
        <v>191</v>
      </c>
      <c r="D38" s="923"/>
      <c r="E38" s="923" t="s">
        <v>193</v>
      </c>
      <c r="F38" s="923" t="s">
        <v>188</v>
      </c>
      <c r="G38" s="922" t="s">
        <v>194</v>
      </c>
      <c r="H38" s="923"/>
    </row>
    <row r="39" spans="1:8" ht="39.950000000000003" hidden="1" customHeight="1">
      <c r="A39" s="1087" t="s">
        <v>123</v>
      </c>
      <c r="B39" s="905" t="s">
        <v>195</v>
      </c>
      <c r="C39" s="905" t="s">
        <v>196</v>
      </c>
      <c r="D39" s="905"/>
      <c r="E39" s="905" t="s">
        <v>145</v>
      </c>
      <c r="F39" s="905" t="s">
        <v>197</v>
      </c>
      <c r="G39" s="906" t="s">
        <v>198</v>
      </c>
      <c r="H39" s="923"/>
    </row>
    <row r="40" spans="1:8" ht="39.950000000000003" hidden="1" customHeight="1">
      <c r="A40" s="1087" t="s">
        <v>158</v>
      </c>
      <c r="B40" s="905" t="s">
        <v>199</v>
      </c>
      <c r="C40" s="905" t="s">
        <v>200</v>
      </c>
      <c r="D40" s="905"/>
      <c r="E40" s="905" t="s">
        <v>201</v>
      </c>
      <c r="F40" s="905" t="s">
        <v>202</v>
      </c>
      <c r="G40" s="905" t="s">
        <v>203</v>
      </c>
      <c r="H40" s="924"/>
    </row>
    <row r="41" spans="1:8" ht="39.950000000000003" hidden="1" customHeight="1">
      <c r="A41" s="1087" t="s">
        <v>123</v>
      </c>
      <c r="B41" s="905" t="s">
        <v>204</v>
      </c>
      <c r="C41" s="905" t="s">
        <v>205</v>
      </c>
      <c r="D41" s="905"/>
      <c r="E41" s="905" t="s">
        <v>184</v>
      </c>
      <c r="F41" s="905" t="s">
        <v>197</v>
      </c>
      <c r="G41" s="905" t="s">
        <v>206</v>
      </c>
      <c r="H41" s="923"/>
    </row>
    <row r="42" spans="1:8" ht="39.950000000000003" hidden="1" customHeight="1">
      <c r="A42" s="1087" t="s">
        <v>122</v>
      </c>
      <c r="B42" s="923" t="s">
        <v>207</v>
      </c>
      <c r="C42" s="923" t="s">
        <v>208</v>
      </c>
      <c r="D42" s="923"/>
      <c r="E42" s="923" t="s">
        <v>209</v>
      </c>
      <c r="F42" s="923" t="s">
        <v>188</v>
      </c>
      <c r="G42" s="922" t="s">
        <v>210</v>
      </c>
      <c r="H42" s="924"/>
    </row>
    <row r="43" spans="1:8" ht="39.950000000000003" hidden="1" customHeight="1">
      <c r="A43" s="1087" t="s">
        <v>121</v>
      </c>
      <c r="B43" s="923" t="s">
        <v>211</v>
      </c>
      <c r="C43" s="923" t="s">
        <v>212</v>
      </c>
      <c r="D43" s="923"/>
      <c r="E43" s="923" t="s">
        <v>161</v>
      </c>
      <c r="F43" s="923" t="s">
        <v>213</v>
      </c>
      <c r="G43" s="923" t="s">
        <v>214</v>
      </c>
      <c r="H43" s="923"/>
    </row>
    <row r="44" spans="1:8" ht="39.950000000000003" hidden="1" customHeight="1">
      <c r="A44" s="1087" t="s">
        <v>158</v>
      </c>
      <c r="B44" s="905" t="s">
        <v>215</v>
      </c>
      <c r="C44" s="905" t="s">
        <v>216</v>
      </c>
      <c r="D44" s="905"/>
      <c r="E44" s="905" t="s">
        <v>217</v>
      </c>
      <c r="F44" s="905" t="s">
        <v>215</v>
      </c>
      <c r="G44" s="905" t="s">
        <v>218</v>
      </c>
      <c r="H44" s="922"/>
    </row>
    <row r="45" spans="1:8" ht="39.950000000000003" hidden="1" customHeight="1">
      <c r="A45" s="1087" t="s">
        <v>122</v>
      </c>
      <c r="B45" s="923" t="s">
        <v>215</v>
      </c>
      <c r="C45" s="923" t="s">
        <v>216</v>
      </c>
      <c r="D45" s="923"/>
      <c r="E45" s="923" t="s">
        <v>219</v>
      </c>
      <c r="F45" s="923" t="s">
        <v>215</v>
      </c>
      <c r="G45" s="922" t="s">
        <v>220</v>
      </c>
      <c r="H45" s="923"/>
    </row>
    <row r="46" spans="1:8" ht="39.950000000000003" hidden="1" customHeight="1">
      <c r="A46" s="1087" t="s">
        <v>128</v>
      </c>
      <c r="B46" s="905" t="s">
        <v>221</v>
      </c>
      <c r="C46" s="905" t="s">
        <v>222</v>
      </c>
      <c r="D46" s="905"/>
      <c r="E46" s="905" t="s">
        <v>223</v>
      </c>
      <c r="F46" s="905" t="s">
        <v>188</v>
      </c>
      <c r="G46" s="922" t="s">
        <v>224</v>
      </c>
      <c r="H46" s="905" t="s">
        <v>225</v>
      </c>
    </row>
    <row r="47" spans="1:8" ht="39.950000000000003" hidden="1" customHeight="1">
      <c r="A47" s="1087" t="s">
        <v>126</v>
      </c>
      <c r="B47" s="923" t="s">
        <v>226</v>
      </c>
      <c r="C47" s="923" t="s">
        <v>227</v>
      </c>
      <c r="D47" s="923" t="s">
        <v>228</v>
      </c>
      <c r="E47" s="923" t="s">
        <v>229</v>
      </c>
      <c r="F47" s="923" t="s">
        <v>188</v>
      </c>
      <c r="G47" s="905" t="s">
        <v>230</v>
      </c>
      <c r="H47" s="925" t="s">
        <v>231</v>
      </c>
    </row>
    <row r="48" spans="1:8" ht="39.950000000000003" hidden="1" customHeight="1">
      <c r="A48" s="1087" t="s">
        <v>125</v>
      </c>
      <c r="B48" s="923" t="s">
        <v>232</v>
      </c>
      <c r="C48" s="923" t="s">
        <v>233</v>
      </c>
      <c r="D48" s="923"/>
      <c r="E48" s="923" t="s">
        <v>234</v>
      </c>
      <c r="F48" s="923" t="s">
        <v>173</v>
      </c>
      <c r="G48" s="922" t="s">
        <v>235</v>
      </c>
      <c r="H48" s="922"/>
    </row>
    <row r="49" spans="1:8" ht="39.950000000000003" hidden="1" customHeight="1">
      <c r="A49" s="1087" t="s">
        <v>158</v>
      </c>
      <c r="B49" s="923" t="s">
        <v>236</v>
      </c>
      <c r="C49" s="923" t="s">
        <v>237</v>
      </c>
      <c r="D49" s="923"/>
      <c r="E49" s="923" t="s">
        <v>145</v>
      </c>
      <c r="F49" s="923" t="s">
        <v>167</v>
      </c>
      <c r="G49" s="922" t="s">
        <v>238</v>
      </c>
      <c r="H49" s="923"/>
    </row>
    <row r="50" spans="1:8" ht="39.950000000000003" hidden="1" customHeight="1">
      <c r="A50" s="1087" t="s">
        <v>125</v>
      </c>
      <c r="B50" s="923" t="s">
        <v>236</v>
      </c>
      <c r="C50" s="923" t="s">
        <v>237</v>
      </c>
      <c r="D50" s="923"/>
      <c r="E50" s="923" t="s">
        <v>184</v>
      </c>
      <c r="F50" s="923" t="s">
        <v>167</v>
      </c>
      <c r="G50" s="922" t="s">
        <v>239</v>
      </c>
      <c r="H50" s="923"/>
    </row>
    <row r="51" spans="1:8" ht="39.950000000000003" hidden="1" customHeight="1">
      <c r="A51" s="1087" t="s">
        <v>127</v>
      </c>
      <c r="B51" s="923" t="s">
        <v>236</v>
      </c>
      <c r="C51" s="923" t="s">
        <v>237</v>
      </c>
      <c r="D51" s="923"/>
      <c r="E51" s="923" t="s">
        <v>184</v>
      </c>
      <c r="F51" s="923" t="s">
        <v>167</v>
      </c>
      <c r="G51" s="922" t="s">
        <v>238</v>
      </c>
      <c r="H51" s="905"/>
    </row>
    <row r="52" spans="1:8" ht="39.950000000000003" hidden="1" customHeight="1">
      <c r="A52" s="1087" t="s">
        <v>128</v>
      </c>
      <c r="B52" s="923" t="s">
        <v>240</v>
      </c>
      <c r="C52" s="923" t="s">
        <v>222</v>
      </c>
      <c r="D52" s="923"/>
      <c r="E52" s="923" t="s">
        <v>223</v>
      </c>
      <c r="F52" s="923" t="s">
        <v>188</v>
      </c>
      <c r="G52" s="922" t="s">
        <v>224</v>
      </c>
      <c r="H52" s="905" t="s">
        <v>225</v>
      </c>
    </row>
    <row r="53" spans="1:8" ht="39.950000000000003" hidden="1" customHeight="1">
      <c r="A53" s="1087" t="s">
        <v>169</v>
      </c>
      <c r="B53" s="923" t="s">
        <v>241</v>
      </c>
      <c r="C53" s="923" t="s">
        <v>242</v>
      </c>
      <c r="D53" s="923"/>
      <c r="E53" s="923" t="s">
        <v>223</v>
      </c>
      <c r="F53" s="923" t="s">
        <v>243</v>
      </c>
      <c r="G53" s="923" t="s">
        <v>244</v>
      </c>
      <c r="H53" s="908"/>
    </row>
    <row r="54" spans="1:8" ht="39.950000000000003" hidden="1" customHeight="1">
      <c r="A54" s="1087" t="s">
        <v>127</v>
      </c>
      <c r="B54" s="905" t="s">
        <v>245</v>
      </c>
      <c r="C54" s="905" t="s">
        <v>246</v>
      </c>
      <c r="D54" s="905" t="s">
        <v>247</v>
      </c>
      <c r="E54" s="905" t="s">
        <v>248</v>
      </c>
      <c r="F54" s="905" t="s">
        <v>243</v>
      </c>
      <c r="G54" s="906" t="s">
        <v>249</v>
      </c>
      <c r="H54" s="905" t="s">
        <v>250</v>
      </c>
    </row>
    <row r="55" spans="1:8" ht="39.950000000000003" hidden="1" customHeight="1">
      <c r="A55" s="1087" t="s">
        <v>96</v>
      </c>
      <c r="B55" s="905" t="s">
        <v>144</v>
      </c>
      <c r="C55" s="905" t="s">
        <v>251</v>
      </c>
      <c r="D55" s="905"/>
      <c r="E55" s="923" t="s">
        <v>252</v>
      </c>
      <c r="F55" s="905" t="s">
        <v>146</v>
      </c>
      <c r="G55" s="922" t="s">
        <v>253</v>
      </c>
      <c r="H55" s="922"/>
    </row>
    <row r="56" spans="1:8" ht="39.950000000000003" hidden="1" customHeight="1">
      <c r="A56" s="1087" t="s">
        <v>96</v>
      </c>
      <c r="B56" s="905" t="s">
        <v>254</v>
      </c>
      <c r="C56" s="905" t="s">
        <v>251</v>
      </c>
      <c r="D56" s="905"/>
      <c r="E56" s="923" t="s">
        <v>145</v>
      </c>
      <c r="F56" s="905" t="s">
        <v>146</v>
      </c>
      <c r="G56" s="922" t="s">
        <v>253</v>
      </c>
      <c r="H56" s="922" t="s">
        <v>255</v>
      </c>
    </row>
    <row r="57" spans="1:8" ht="39.950000000000003" hidden="1" customHeight="1">
      <c r="A57" s="1087" t="s">
        <v>122</v>
      </c>
      <c r="B57" s="923" t="s">
        <v>256</v>
      </c>
      <c r="C57" s="923" t="s">
        <v>216</v>
      </c>
      <c r="D57" s="923"/>
      <c r="E57" s="923" t="s">
        <v>257</v>
      </c>
      <c r="F57" s="923" t="s">
        <v>215</v>
      </c>
      <c r="G57" s="922" t="s">
        <v>220</v>
      </c>
      <c r="H57" s="923" t="s">
        <v>258</v>
      </c>
    </row>
    <row r="58" spans="1:8" ht="39.950000000000003" hidden="1" customHeight="1">
      <c r="A58" s="1087" t="s">
        <v>158</v>
      </c>
      <c r="B58" s="923" t="s">
        <v>259</v>
      </c>
      <c r="C58" s="923" t="s">
        <v>260</v>
      </c>
      <c r="D58" s="923"/>
      <c r="E58" s="923" t="s">
        <v>248</v>
      </c>
      <c r="F58" s="923" t="s">
        <v>162</v>
      </c>
      <c r="G58" s="906" t="s">
        <v>261</v>
      </c>
      <c r="H58" s="923"/>
    </row>
    <row r="59" spans="1:8" ht="39.950000000000003" hidden="1" customHeight="1">
      <c r="A59" s="1087" t="s">
        <v>126</v>
      </c>
      <c r="B59" s="923" t="s">
        <v>259</v>
      </c>
      <c r="C59" s="905" t="s">
        <v>260</v>
      </c>
      <c r="D59" s="905"/>
      <c r="E59" s="905" t="s">
        <v>257</v>
      </c>
      <c r="F59" s="905" t="s">
        <v>202</v>
      </c>
      <c r="G59" s="906" t="s">
        <v>261</v>
      </c>
      <c r="H59" s="905"/>
    </row>
    <row r="60" spans="1:8" ht="39.950000000000003" hidden="1" customHeight="1">
      <c r="A60" s="1087" t="s">
        <v>169</v>
      </c>
      <c r="B60" s="905" t="s">
        <v>262</v>
      </c>
      <c r="C60" s="905" t="s">
        <v>263</v>
      </c>
      <c r="D60" s="905"/>
      <c r="E60" s="905" t="s">
        <v>264</v>
      </c>
      <c r="F60" s="905" t="s">
        <v>265</v>
      </c>
      <c r="G60" s="905" t="s">
        <v>266</v>
      </c>
      <c r="H60" s="908"/>
    </row>
    <row r="61" spans="1:8" ht="39.950000000000003" hidden="1" customHeight="1">
      <c r="A61" s="1087" t="s">
        <v>128</v>
      </c>
      <c r="B61" s="923" t="s">
        <v>267</v>
      </c>
      <c r="C61" s="923" t="s">
        <v>268</v>
      </c>
      <c r="D61" s="923"/>
      <c r="E61" s="923" t="s">
        <v>269</v>
      </c>
      <c r="F61" s="923" t="s">
        <v>188</v>
      </c>
      <c r="G61" s="922" t="s">
        <v>270</v>
      </c>
      <c r="H61" s="923"/>
    </row>
    <row r="62" spans="1:8" ht="39.950000000000003" hidden="1" customHeight="1">
      <c r="A62" s="1087" t="s">
        <v>125</v>
      </c>
      <c r="B62" s="923" t="s">
        <v>271</v>
      </c>
      <c r="C62" s="923" t="s">
        <v>272</v>
      </c>
      <c r="D62" s="923" t="s">
        <v>170</v>
      </c>
      <c r="E62" s="923" t="s">
        <v>201</v>
      </c>
      <c r="F62" s="923" t="s">
        <v>265</v>
      </c>
      <c r="G62" s="922" t="s">
        <v>174</v>
      </c>
      <c r="H62" s="922" t="s">
        <v>273</v>
      </c>
    </row>
    <row r="63" spans="1:8" ht="39.950000000000003" customHeight="1">
      <c r="A63" s="1087" t="s">
        <v>127</v>
      </c>
      <c r="B63" s="905" t="s">
        <v>247</v>
      </c>
      <c r="C63" s="905" t="s">
        <v>274</v>
      </c>
      <c r="D63" s="905"/>
      <c r="E63" s="905" t="s">
        <v>209</v>
      </c>
      <c r="F63" s="905" t="s">
        <v>188</v>
      </c>
      <c r="G63" s="906" t="s">
        <v>249</v>
      </c>
      <c r="H63" s="908"/>
    </row>
    <row r="64" spans="1:8" ht="39.950000000000003" customHeight="1">
      <c r="A64" s="1087" t="s">
        <v>119</v>
      </c>
      <c r="B64" s="923" t="s">
        <v>247</v>
      </c>
      <c r="C64" s="905" t="s">
        <v>274</v>
      </c>
      <c r="D64" s="905"/>
      <c r="E64" s="905" t="s">
        <v>176</v>
      </c>
      <c r="F64" s="905" t="s">
        <v>188</v>
      </c>
      <c r="G64" s="906" t="s">
        <v>249</v>
      </c>
      <c r="H64" s="1085"/>
    </row>
    <row r="65" spans="1:8" ht="39.950000000000003" customHeight="1">
      <c r="A65" s="1087" t="s">
        <v>126</v>
      </c>
      <c r="B65" s="905" t="s">
        <v>247</v>
      </c>
      <c r="C65" s="905" t="s">
        <v>274</v>
      </c>
      <c r="D65" s="905"/>
      <c r="E65" s="905" t="s">
        <v>234</v>
      </c>
      <c r="F65" s="905" t="s">
        <v>188</v>
      </c>
      <c r="G65" s="906" t="s">
        <v>249</v>
      </c>
      <c r="H65" s="908"/>
    </row>
    <row r="66" spans="1:8" ht="39.950000000000003" customHeight="1">
      <c r="A66" s="1087" t="s">
        <v>132</v>
      </c>
      <c r="B66" s="923" t="s">
        <v>247</v>
      </c>
      <c r="C66" s="923" t="s">
        <v>274</v>
      </c>
      <c r="D66" s="923"/>
      <c r="E66" s="923" t="s">
        <v>234</v>
      </c>
      <c r="F66" s="923" t="s">
        <v>188</v>
      </c>
      <c r="G66" s="906" t="s">
        <v>249</v>
      </c>
      <c r="H66" s="922"/>
    </row>
    <row r="67" spans="1:8" ht="39.950000000000003" hidden="1" customHeight="1">
      <c r="A67" s="1087" t="s">
        <v>125</v>
      </c>
      <c r="B67" s="923" t="s">
        <v>275</v>
      </c>
      <c r="C67" s="923" t="s">
        <v>276</v>
      </c>
      <c r="D67" s="923" t="s">
        <v>170</v>
      </c>
      <c r="E67" s="923" t="s">
        <v>176</v>
      </c>
      <c r="F67" s="923" t="s">
        <v>265</v>
      </c>
      <c r="G67" s="1116" t="s">
        <v>174</v>
      </c>
      <c r="H67" s="922" t="s">
        <v>273</v>
      </c>
    </row>
    <row r="68" spans="1:8" ht="39.950000000000003" hidden="1" customHeight="1">
      <c r="A68" s="1087" t="s">
        <v>125</v>
      </c>
      <c r="B68" s="905" t="s">
        <v>277</v>
      </c>
      <c r="C68" s="905" t="s">
        <v>278</v>
      </c>
      <c r="D68" s="905"/>
      <c r="E68" s="905" t="s">
        <v>223</v>
      </c>
      <c r="F68" s="905" t="s">
        <v>167</v>
      </c>
      <c r="G68" s="905" t="s">
        <v>279</v>
      </c>
      <c r="H68" s="923"/>
    </row>
    <row r="69" spans="1:8" ht="39.950000000000003" hidden="1" customHeight="1">
      <c r="A69" s="1087" t="s">
        <v>122</v>
      </c>
      <c r="B69" s="905" t="s">
        <v>204</v>
      </c>
      <c r="C69" s="905" t="s">
        <v>205</v>
      </c>
      <c r="D69" s="905"/>
      <c r="E69" s="905" t="s">
        <v>219</v>
      </c>
      <c r="F69" s="905" t="s">
        <v>197</v>
      </c>
      <c r="G69" s="905" t="s">
        <v>206</v>
      </c>
      <c r="H69" s="923"/>
    </row>
    <row r="70" spans="1:8" ht="39.950000000000003" hidden="1" customHeight="1">
      <c r="A70" s="1087" t="s">
        <v>122</v>
      </c>
      <c r="B70" s="905" t="s">
        <v>195</v>
      </c>
      <c r="C70" s="905" t="s">
        <v>196</v>
      </c>
      <c r="D70" s="905"/>
      <c r="E70" s="905" t="s">
        <v>269</v>
      </c>
      <c r="F70" s="905" t="s">
        <v>197</v>
      </c>
      <c r="G70" s="906" t="s">
        <v>198</v>
      </c>
      <c r="H70" s="923"/>
    </row>
    <row r="71" spans="1:8" ht="39.950000000000003" hidden="1" customHeight="1">
      <c r="A71" s="1087" t="s">
        <v>126</v>
      </c>
      <c r="B71" s="906" t="s">
        <v>280</v>
      </c>
      <c r="C71" s="905" t="s">
        <v>281</v>
      </c>
      <c r="D71" s="905"/>
      <c r="E71" s="905" t="s">
        <v>282</v>
      </c>
      <c r="F71" s="905" t="s">
        <v>197</v>
      </c>
      <c r="G71" s="905" t="s">
        <v>283</v>
      </c>
      <c r="H71" s="917"/>
    </row>
    <row r="72" spans="1:8" ht="39.950000000000003" hidden="1" customHeight="1">
      <c r="A72" s="1087" t="s">
        <v>131</v>
      </c>
      <c r="B72" s="905" t="s">
        <v>284</v>
      </c>
      <c r="C72" s="905" t="s">
        <v>285</v>
      </c>
      <c r="D72" s="905"/>
      <c r="E72" s="905" t="s">
        <v>209</v>
      </c>
      <c r="F72" s="905" t="s">
        <v>188</v>
      </c>
      <c r="G72" s="905" t="s">
        <v>286</v>
      </c>
      <c r="H72" s="905"/>
    </row>
    <row r="73" spans="1:8" ht="39.950000000000003" hidden="1" customHeight="1">
      <c r="A73" s="1087" t="s">
        <v>119</v>
      </c>
      <c r="B73" s="923" t="s">
        <v>284</v>
      </c>
      <c r="C73" s="905" t="s">
        <v>285</v>
      </c>
      <c r="D73" s="905"/>
      <c r="E73" s="905" t="s">
        <v>248</v>
      </c>
      <c r="F73" s="905" t="s">
        <v>188</v>
      </c>
      <c r="G73" s="906" t="s">
        <v>286</v>
      </c>
      <c r="H73" s="924"/>
    </row>
    <row r="74" spans="1:8" ht="39.950000000000003" hidden="1" customHeight="1">
      <c r="A74" s="1087" t="s">
        <v>121</v>
      </c>
      <c r="B74" s="905" t="s">
        <v>284</v>
      </c>
      <c r="C74" s="905" t="s">
        <v>285</v>
      </c>
      <c r="D74" s="905"/>
      <c r="E74" s="905" t="s">
        <v>287</v>
      </c>
      <c r="F74" s="905" t="s">
        <v>188</v>
      </c>
      <c r="G74" s="905" t="s">
        <v>286</v>
      </c>
      <c r="H74" s="923"/>
    </row>
    <row r="75" spans="1:8" ht="39.950000000000003" hidden="1" customHeight="1">
      <c r="A75" s="1087" t="s">
        <v>125</v>
      </c>
      <c r="B75" s="923" t="s">
        <v>284</v>
      </c>
      <c r="C75" s="923" t="s">
        <v>285</v>
      </c>
      <c r="D75" s="923"/>
      <c r="E75" s="923" t="s">
        <v>288</v>
      </c>
      <c r="F75" s="923" t="s">
        <v>188</v>
      </c>
      <c r="G75" s="922" t="s">
        <v>286</v>
      </c>
      <c r="H75" s="922"/>
    </row>
    <row r="76" spans="1:8" ht="39.950000000000003" hidden="1" customHeight="1">
      <c r="A76" s="1087" t="s">
        <v>122</v>
      </c>
      <c r="B76" s="905" t="s">
        <v>289</v>
      </c>
      <c r="C76" s="905" t="s">
        <v>290</v>
      </c>
      <c r="D76" s="905"/>
      <c r="E76" s="905" t="s">
        <v>223</v>
      </c>
      <c r="F76" s="905" t="s">
        <v>188</v>
      </c>
      <c r="G76" s="905" t="s">
        <v>291</v>
      </c>
      <c r="H76" s="923"/>
    </row>
    <row r="77" spans="1:8" ht="39.950000000000003" hidden="1" customHeight="1">
      <c r="A77" s="1087" t="s">
        <v>125</v>
      </c>
      <c r="B77" s="923" t="s">
        <v>292</v>
      </c>
      <c r="C77" s="923" t="s">
        <v>293</v>
      </c>
      <c r="D77" s="923" t="s">
        <v>170</v>
      </c>
      <c r="E77" s="923" t="s">
        <v>201</v>
      </c>
      <c r="F77" s="923" t="s">
        <v>173</v>
      </c>
      <c r="G77" s="922" t="s">
        <v>174</v>
      </c>
      <c r="H77" s="922" t="s">
        <v>273</v>
      </c>
    </row>
    <row r="78" spans="1:8" ht="39.950000000000003" hidden="1" customHeight="1">
      <c r="A78" s="1087" t="s">
        <v>121</v>
      </c>
      <c r="B78" s="905" t="s">
        <v>294</v>
      </c>
      <c r="C78" s="905" t="s">
        <v>295</v>
      </c>
      <c r="D78" s="905"/>
      <c r="E78" s="905" t="s">
        <v>223</v>
      </c>
      <c r="F78" s="905" t="s">
        <v>167</v>
      </c>
      <c r="G78" s="905" t="s">
        <v>296</v>
      </c>
      <c r="H78" s="922"/>
    </row>
    <row r="79" spans="1:8" ht="39.950000000000003" hidden="1" customHeight="1">
      <c r="A79" s="1087" t="s">
        <v>127</v>
      </c>
      <c r="B79" s="905" t="s">
        <v>228</v>
      </c>
      <c r="C79" s="905" t="s">
        <v>227</v>
      </c>
      <c r="D79" s="905"/>
      <c r="E79" s="905" t="s">
        <v>172</v>
      </c>
      <c r="F79" s="905" t="s">
        <v>188</v>
      </c>
      <c r="G79" s="905" t="s">
        <v>230</v>
      </c>
      <c r="H79" s="1164" t="s">
        <v>297</v>
      </c>
    </row>
    <row r="80" spans="1:8" ht="39.950000000000003" hidden="1" customHeight="1">
      <c r="A80" s="1087" t="s">
        <v>119</v>
      </c>
      <c r="B80" s="923" t="s">
        <v>228</v>
      </c>
      <c r="C80" s="905" t="s">
        <v>227</v>
      </c>
      <c r="D80" s="905"/>
      <c r="E80" s="905" t="s">
        <v>193</v>
      </c>
      <c r="F80" s="905" t="s">
        <v>188</v>
      </c>
      <c r="G80" s="906" t="s">
        <v>230</v>
      </c>
      <c r="H80" s="1164" t="s">
        <v>297</v>
      </c>
    </row>
    <row r="81" spans="1:8" ht="39.950000000000003" hidden="1" customHeight="1">
      <c r="A81" s="1087" t="s">
        <v>126</v>
      </c>
      <c r="B81" s="923" t="s">
        <v>228</v>
      </c>
      <c r="C81" s="905" t="s">
        <v>227</v>
      </c>
      <c r="D81" s="905"/>
      <c r="E81" s="905" t="s">
        <v>287</v>
      </c>
      <c r="F81" s="905" t="s">
        <v>188</v>
      </c>
      <c r="G81" s="905" t="s">
        <v>230</v>
      </c>
      <c r="H81" s="1164" t="s">
        <v>297</v>
      </c>
    </row>
    <row r="82" spans="1:8" ht="39.950000000000003" hidden="1" customHeight="1">
      <c r="A82" s="1087" t="s">
        <v>132</v>
      </c>
      <c r="B82" s="905" t="s">
        <v>228</v>
      </c>
      <c r="C82" s="905" t="s">
        <v>227</v>
      </c>
      <c r="D82" s="905"/>
      <c r="E82" s="905" t="s">
        <v>287</v>
      </c>
      <c r="F82" s="905" t="s">
        <v>188</v>
      </c>
      <c r="G82" s="906" t="s">
        <v>298</v>
      </c>
      <c r="H82" s="1164" t="s">
        <v>297</v>
      </c>
    </row>
    <row r="83" spans="1:8" ht="39.950000000000003" hidden="1" customHeight="1">
      <c r="A83" s="1087" t="s">
        <v>122</v>
      </c>
      <c r="B83" s="905" t="s">
        <v>299</v>
      </c>
      <c r="C83" s="905" t="s">
        <v>300</v>
      </c>
      <c r="D83" s="905"/>
      <c r="E83" s="905" t="s">
        <v>248</v>
      </c>
      <c r="F83" s="905" t="s">
        <v>188</v>
      </c>
      <c r="G83" s="906" t="s">
        <v>301</v>
      </c>
      <c r="H83" s="922"/>
    </row>
    <row r="84" spans="1:8" ht="39.950000000000003" hidden="1" customHeight="1">
      <c r="A84" s="1087" t="s">
        <v>122</v>
      </c>
      <c r="B84" s="905" t="s">
        <v>302</v>
      </c>
      <c r="C84" s="905" t="s">
        <v>222</v>
      </c>
      <c r="D84" s="905"/>
      <c r="E84" s="905" t="s">
        <v>176</v>
      </c>
      <c r="F84" s="905" t="s">
        <v>188</v>
      </c>
      <c r="G84" s="905" t="s">
        <v>224</v>
      </c>
      <c r="H84" s="922"/>
    </row>
    <row r="85" spans="1:8" ht="39.950000000000003" hidden="1" customHeight="1">
      <c r="A85" s="1087" t="s">
        <v>158</v>
      </c>
      <c r="B85" s="905" t="s">
        <v>302</v>
      </c>
      <c r="C85" s="905" t="s">
        <v>222</v>
      </c>
      <c r="D85" s="905"/>
      <c r="E85" s="905" t="s">
        <v>234</v>
      </c>
      <c r="F85" s="905" t="s">
        <v>188</v>
      </c>
      <c r="G85" s="905" t="s">
        <v>224</v>
      </c>
      <c r="H85" s="922"/>
    </row>
    <row r="86" spans="1:8" ht="39.950000000000003" hidden="1" customHeight="1">
      <c r="A86" s="1087" t="s">
        <v>132</v>
      </c>
      <c r="B86" s="923" t="s">
        <v>302</v>
      </c>
      <c r="C86" s="923" t="s">
        <v>222</v>
      </c>
      <c r="D86" s="923"/>
      <c r="E86" s="923" t="s">
        <v>303</v>
      </c>
      <c r="F86" s="1115" t="s">
        <v>188</v>
      </c>
      <c r="G86" s="922" t="s">
        <v>224</v>
      </c>
      <c r="H86" s="922"/>
    </row>
    <row r="87" spans="1:8" ht="39.950000000000003" hidden="1" customHeight="1">
      <c r="A87" s="1087" t="s">
        <v>128</v>
      </c>
      <c r="B87" s="923" t="s">
        <v>302</v>
      </c>
      <c r="C87" s="923" t="s">
        <v>222</v>
      </c>
      <c r="D87" s="923"/>
      <c r="E87" s="923" t="s">
        <v>223</v>
      </c>
      <c r="F87" s="923" t="s">
        <v>188</v>
      </c>
      <c r="G87" s="922" t="s">
        <v>224</v>
      </c>
      <c r="H87" s="923"/>
    </row>
    <row r="88" spans="1:8" ht="39.950000000000003" hidden="1" customHeight="1">
      <c r="A88" s="1087" t="s">
        <v>126</v>
      </c>
      <c r="B88" s="905" t="s">
        <v>304</v>
      </c>
      <c r="C88" s="905" t="s">
        <v>305</v>
      </c>
      <c r="D88" s="905"/>
      <c r="E88" s="905" t="s">
        <v>223</v>
      </c>
      <c r="F88" s="905" t="s">
        <v>202</v>
      </c>
      <c r="G88" s="905" t="s">
        <v>306</v>
      </c>
      <c r="H88" s="905"/>
    </row>
    <row r="89" spans="1:8" ht="39.950000000000003" hidden="1" customHeight="1">
      <c r="A89" s="1087" t="s">
        <v>307</v>
      </c>
      <c r="B89" s="905" t="s">
        <v>308</v>
      </c>
      <c r="C89" s="905" t="s">
        <v>309</v>
      </c>
      <c r="D89" s="905"/>
      <c r="E89" s="905" t="s">
        <v>145</v>
      </c>
      <c r="F89" s="905" t="s">
        <v>167</v>
      </c>
      <c r="G89" s="905" t="s">
        <v>310</v>
      </c>
      <c r="H89" s="923"/>
    </row>
    <row r="90" spans="1:8" ht="39.950000000000003" hidden="1" customHeight="1">
      <c r="A90" s="1087" t="s">
        <v>121</v>
      </c>
      <c r="B90" s="905" t="s">
        <v>308</v>
      </c>
      <c r="C90" s="905" t="s">
        <v>309</v>
      </c>
      <c r="D90" s="905"/>
      <c r="E90" s="905" t="s">
        <v>219</v>
      </c>
      <c r="F90" s="905" t="s">
        <v>167</v>
      </c>
      <c r="G90" s="905" t="s">
        <v>310</v>
      </c>
      <c r="H90" s="906"/>
    </row>
    <row r="91" spans="1:8" ht="39.950000000000003" hidden="1" customHeight="1">
      <c r="A91" s="1087" t="s">
        <v>127</v>
      </c>
      <c r="B91" s="923" t="s">
        <v>311</v>
      </c>
      <c r="C91" s="905" t="s">
        <v>312</v>
      </c>
      <c r="D91" s="905"/>
      <c r="E91" s="905" t="s">
        <v>282</v>
      </c>
      <c r="F91" s="905" t="s">
        <v>197</v>
      </c>
      <c r="G91" s="906" t="s">
        <v>313</v>
      </c>
      <c r="H91" s="924"/>
    </row>
    <row r="92" spans="1:8" ht="39.950000000000003" hidden="1" customHeight="1">
      <c r="A92" s="1087" t="s">
        <v>125</v>
      </c>
      <c r="B92" s="923" t="s">
        <v>311</v>
      </c>
      <c r="C92" s="905" t="s">
        <v>312</v>
      </c>
      <c r="D92" s="905"/>
      <c r="E92" s="905" t="s">
        <v>166</v>
      </c>
      <c r="F92" s="905" t="s">
        <v>197</v>
      </c>
      <c r="G92" s="906" t="s">
        <v>313</v>
      </c>
      <c r="H92" s="924"/>
    </row>
    <row r="93" spans="1:8" ht="39.950000000000003" hidden="1" customHeight="1">
      <c r="A93" s="1087" t="s">
        <v>169</v>
      </c>
      <c r="B93" s="905" t="s">
        <v>314</v>
      </c>
      <c r="C93" s="905" t="s">
        <v>315</v>
      </c>
      <c r="D93" s="905" t="s">
        <v>241</v>
      </c>
      <c r="E93" s="905" t="s">
        <v>184</v>
      </c>
      <c r="F93" s="905" t="s">
        <v>243</v>
      </c>
      <c r="G93" s="906" t="s">
        <v>316</v>
      </c>
      <c r="H93" s="905" t="s">
        <v>317</v>
      </c>
    </row>
    <row r="94" spans="1:8" ht="39.950000000000003" hidden="1" customHeight="1">
      <c r="A94" s="1087" t="s">
        <v>132</v>
      </c>
      <c r="B94" s="923" t="s">
        <v>318</v>
      </c>
      <c r="C94" s="923" t="s">
        <v>319</v>
      </c>
      <c r="D94" s="923"/>
      <c r="E94" s="923" t="s">
        <v>248</v>
      </c>
      <c r="F94" s="923" t="s">
        <v>188</v>
      </c>
      <c r="G94" s="922" t="s">
        <v>320</v>
      </c>
      <c r="H94" s="922"/>
    </row>
    <row r="95" spans="1:8" ht="39.950000000000003" hidden="1" customHeight="1">
      <c r="A95" s="1087" t="s">
        <v>125</v>
      </c>
      <c r="B95" s="905" t="s">
        <v>318</v>
      </c>
      <c r="C95" s="905" t="s">
        <v>319</v>
      </c>
      <c r="D95" s="905"/>
      <c r="E95" s="905" t="s">
        <v>287</v>
      </c>
      <c r="F95" s="905" t="s">
        <v>188</v>
      </c>
      <c r="G95" s="906" t="s">
        <v>321</v>
      </c>
      <c r="H95" s="907"/>
    </row>
    <row r="96" spans="1:8" ht="39.950000000000003" hidden="1" customHeight="1">
      <c r="A96" s="1087" t="s">
        <v>169</v>
      </c>
      <c r="B96" s="905" t="s">
        <v>322</v>
      </c>
      <c r="C96" s="905" t="s">
        <v>323</v>
      </c>
      <c r="D96" s="905"/>
      <c r="E96" s="905" t="s">
        <v>201</v>
      </c>
      <c r="F96" s="905" t="s">
        <v>265</v>
      </c>
      <c r="G96" s="905" t="s">
        <v>324</v>
      </c>
      <c r="H96" s="906"/>
    </row>
    <row r="97" spans="1:8" ht="39.950000000000003" hidden="1" customHeight="1">
      <c r="A97" s="1087" t="s">
        <v>129</v>
      </c>
      <c r="B97" s="923" t="s">
        <v>325</v>
      </c>
      <c r="C97" s="905" t="s">
        <v>326</v>
      </c>
      <c r="D97" s="905" t="s">
        <v>170</v>
      </c>
      <c r="E97" s="905" t="s">
        <v>193</v>
      </c>
      <c r="F97" s="905" t="s">
        <v>327</v>
      </c>
      <c r="G97" s="905" t="s">
        <v>328</v>
      </c>
      <c r="H97" s="924"/>
    </row>
    <row r="98" spans="1:8" ht="39.950000000000003" hidden="1" customHeight="1">
      <c r="A98" s="1087" t="s">
        <v>125</v>
      </c>
      <c r="B98" s="905" t="s">
        <v>329</v>
      </c>
      <c r="C98" s="905" t="s">
        <v>330</v>
      </c>
      <c r="D98" s="905"/>
      <c r="E98" s="905" t="s">
        <v>269</v>
      </c>
      <c r="F98" s="905" t="s">
        <v>213</v>
      </c>
      <c r="G98" s="906" t="s">
        <v>331</v>
      </c>
      <c r="H98" s="907"/>
    </row>
    <row r="99" spans="1:8" ht="39.950000000000003" hidden="1" customHeight="1">
      <c r="A99" s="1087" t="s">
        <v>127</v>
      </c>
      <c r="B99" s="923" t="s">
        <v>332</v>
      </c>
      <c r="C99" s="905" t="s">
        <v>333</v>
      </c>
      <c r="D99" s="905"/>
      <c r="E99" s="905" t="s">
        <v>175</v>
      </c>
      <c r="F99" s="905" t="s">
        <v>188</v>
      </c>
      <c r="G99" s="906" t="s">
        <v>334</v>
      </c>
      <c r="H99" s="924"/>
    </row>
    <row r="100" spans="1:8" ht="39.950000000000003" hidden="1" customHeight="1">
      <c r="A100" s="1087" t="s">
        <v>132</v>
      </c>
      <c r="B100" s="923" t="s">
        <v>332</v>
      </c>
      <c r="C100" s="923" t="s">
        <v>333</v>
      </c>
      <c r="D100" s="923"/>
      <c r="E100" s="923" t="s">
        <v>184</v>
      </c>
      <c r="F100" s="923" t="s">
        <v>188</v>
      </c>
      <c r="G100" s="922" t="s">
        <v>335</v>
      </c>
      <c r="H100" s="922"/>
    </row>
    <row r="101" spans="1:8" ht="39.950000000000003" hidden="1" customHeight="1">
      <c r="A101" s="1087" t="s">
        <v>120</v>
      </c>
      <c r="B101" s="923" t="s">
        <v>336</v>
      </c>
      <c r="C101" s="905" t="s">
        <v>337</v>
      </c>
      <c r="D101" s="905"/>
      <c r="E101" s="905" t="s">
        <v>184</v>
      </c>
      <c r="F101" s="905" t="s">
        <v>338</v>
      </c>
      <c r="G101" s="906" t="s">
        <v>339</v>
      </c>
      <c r="H101" s="924"/>
    </row>
    <row r="102" spans="1:8" ht="39.950000000000003" hidden="1" customHeight="1">
      <c r="A102" s="1087" t="s">
        <v>122</v>
      </c>
      <c r="B102" s="905" t="s">
        <v>340</v>
      </c>
      <c r="C102" s="905" t="s">
        <v>341</v>
      </c>
      <c r="D102" s="905"/>
      <c r="E102" s="905" t="s">
        <v>177</v>
      </c>
      <c r="F102" s="905" t="s">
        <v>188</v>
      </c>
      <c r="G102" s="905" t="s">
        <v>342</v>
      </c>
      <c r="H102" s="922"/>
    </row>
    <row r="103" spans="1:8" ht="39.950000000000003" hidden="1" customHeight="1">
      <c r="A103" s="1087" t="s">
        <v>158</v>
      </c>
      <c r="B103" s="905" t="s">
        <v>340</v>
      </c>
      <c r="C103" s="905" t="s">
        <v>341</v>
      </c>
      <c r="D103" s="905"/>
      <c r="E103" s="905" t="s">
        <v>288</v>
      </c>
      <c r="F103" s="905" t="s">
        <v>188</v>
      </c>
      <c r="G103" s="905" t="s">
        <v>342</v>
      </c>
      <c r="H103" s="922"/>
    </row>
    <row r="104" spans="1:8" ht="39.950000000000003" hidden="1" customHeight="1">
      <c r="A104" s="1087" t="s">
        <v>169</v>
      </c>
      <c r="B104" s="905" t="s">
        <v>343</v>
      </c>
      <c r="C104" s="905" t="s">
        <v>344</v>
      </c>
      <c r="D104" s="905"/>
      <c r="E104" s="905" t="s">
        <v>287</v>
      </c>
      <c r="F104" s="905" t="s">
        <v>265</v>
      </c>
      <c r="G104" s="905" t="s">
        <v>345</v>
      </c>
      <c r="H104" s="905"/>
    </row>
    <row r="105" spans="1:8" ht="39.950000000000003" hidden="1" customHeight="1">
      <c r="A105" s="1087" t="s">
        <v>169</v>
      </c>
      <c r="B105" s="905" t="s">
        <v>346</v>
      </c>
      <c r="C105" s="905" t="s">
        <v>347</v>
      </c>
      <c r="D105" s="905"/>
      <c r="E105" s="905" t="s">
        <v>193</v>
      </c>
      <c r="F105" s="905" t="s">
        <v>265</v>
      </c>
      <c r="G105" s="905" t="s">
        <v>348</v>
      </c>
      <c r="H105" s="905"/>
    </row>
    <row r="106" spans="1:8" ht="39.950000000000003" hidden="1" customHeight="1">
      <c r="A106" s="1087" t="s">
        <v>123</v>
      </c>
      <c r="B106" s="905" t="s">
        <v>329</v>
      </c>
      <c r="C106" s="905" t="s">
        <v>330</v>
      </c>
      <c r="D106" s="905"/>
      <c r="E106" s="905" t="s">
        <v>269</v>
      </c>
      <c r="F106" s="905" t="s">
        <v>213</v>
      </c>
      <c r="G106" s="906" t="s">
        <v>331</v>
      </c>
      <c r="H106" s="907"/>
    </row>
    <row r="107" spans="1:8" ht="39.950000000000003" hidden="1" customHeight="1">
      <c r="A107" s="1087" t="s">
        <v>123</v>
      </c>
      <c r="B107" s="923" t="s">
        <v>170</v>
      </c>
      <c r="C107" s="923" t="s">
        <v>171</v>
      </c>
      <c r="D107" s="923"/>
      <c r="E107" s="923" t="s">
        <v>175</v>
      </c>
      <c r="F107" s="923" t="s">
        <v>173</v>
      </c>
      <c r="G107" s="922" t="s">
        <v>174</v>
      </c>
      <c r="H107" s="922"/>
    </row>
    <row r="108" spans="1:8" ht="39.950000000000003" hidden="1" customHeight="1">
      <c r="A108" s="1087" t="s">
        <v>123</v>
      </c>
      <c r="B108" s="923" t="s">
        <v>190</v>
      </c>
      <c r="C108" s="923" t="s">
        <v>191</v>
      </c>
      <c r="D108" s="923"/>
      <c r="E108" s="923" t="s">
        <v>193</v>
      </c>
      <c r="F108" s="923" t="s">
        <v>188</v>
      </c>
      <c r="G108" s="922" t="s">
        <v>194</v>
      </c>
      <c r="H108" s="923"/>
    </row>
    <row r="109" spans="1:8" ht="39.950000000000003" hidden="1" customHeight="1">
      <c r="A109" s="1087" t="s">
        <v>123</v>
      </c>
      <c r="B109" s="923" t="s">
        <v>232</v>
      </c>
      <c r="C109" s="923" t="s">
        <v>233</v>
      </c>
      <c r="D109" s="923"/>
      <c r="E109" s="923" t="s">
        <v>234</v>
      </c>
      <c r="F109" s="923" t="s">
        <v>173</v>
      </c>
      <c r="G109" s="922" t="s">
        <v>235</v>
      </c>
      <c r="H109" s="922"/>
    </row>
    <row r="110" spans="1:8" ht="39.950000000000003" hidden="1" customHeight="1">
      <c r="A110" s="1087" t="s">
        <v>123</v>
      </c>
      <c r="B110" s="905" t="s">
        <v>318</v>
      </c>
      <c r="C110" s="905" t="s">
        <v>319</v>
      </c>
      <c r="D110" s="905"/>
      <c r="E110" s="905" t="s">
        <v>287</v>
      </c>
      <c r="F110" s="905" t="s">
        <v>188</v>
      </c>
      <c r="G110" s="906" t="s">
        <v>321</v>
      </c>
      <c r="H110" s="907"/>
    </row>
    <row r="111" spans="1:8" ht="39.950000000000003" hidden="1" customHeight="1">
      <c r="A111" s="1087" t="s">
        <v>123</v>
      </c>
      <c r="B111" s="923" t="s">
        <v>284</v>
      </c>
      <c r="C111" s="923" t="s">
        <v>285</v>
      </c>
      <c r="D111" s="923"/>
      <c r="E111" s="923" t="s">
        <v>288</v>
      </c>
      <c r="F111" s="923" t="s">
        <v>188</v>
      </c>
      <c r="G111" s="922" t="s">
        <v>286</v>
      </c>
      <c r="H111" s="922"/>
    </row>
    <row r="112" spans="1:8" ht="39.950000000000003" hidden="1" customHeight="1">
      <c r="A112" s="1087" t="s">
        <v>123</v>
      </c>
      <c r="B112" s="923" t="s">
        <v>185</v>
      </c>
      <c r="C112" s="923" t="s">
        <v>186</v>
      </c>
      <c r="D112" s="923"/>
      <c r="E112" s="923" t="s">
        <v>187</v>
      </c>
      <c r="F112" s="923" t="s">
        <v>188</v>
      </c>
      <c r="G112" s="922" t="s">
        <v>349</v>
      </c>
      <c r="H112" s="923"/>
    </row>
  </sheetData>
  <autoFilter ref="A18:H112" xr:uid="{BA772803-AF23-4AC5-8172-99BB41D315D9}">
    <filterColumn colId="1">
      <filters>
        <filter val="NINGBO"/>
      </filters>
    </filterColumn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'ORCHID '!Print_Area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8" location="DOLPHIN!Print_Area" display="DOLPHIN" xr:uid="{74AFFC0F-9A4F-4ABF-89A2-99EFE2A56AE8}"/>
    <hyperlink ref="A90" location="DOLPHIN!Print_Area" display="DOLPHIN" xr:uid="{6927551A-7A85-4502-955F-5F85C30695C2}"/>
    <hyperlink ref="A43" location="DOLPHIN!Print_Area" display="DOLPHIN" xr:uid="{FE0713EF-C397-485B-AD8E-289053497113}"/>
    <hyperlink ref="A74" location="DOLPHIN!Print_Area" display="DOLPHIN" xr:uid="{F3EB8B6E-157E-4216-85C1-71649942E60A}"/>
    <hyperlink ref="A45" location="'ORCHID '!Print_Area" display="ORCHID" xr:uid="{4E14FF4E-EF9A-4F57-864D-0A973F33169D}"/>
    <hyperlink ref="A50" location="PERTIWI!Print_Area" display="PERTIWI" xr:uid="{A619B0EF-F51F-4486-90CC-2872A1A81129}"/>
    <hyperlink ref="A68" location="PERTIWI!Print_Area" display="PERTIWI" xr:uid="{6834ED17-D3D9-4D5B-B024-63D3507028D7}"/>
    <hyperlink ref="A31" location="PERTIWI!Print_Area" display="PERTIWI" xr:uid="{57926299-1D2C-4243-9367-1F7914DA5E4A}"/>
    <hyperlink ref="A38" location="PERTIWI!Print_Area" display="PERTIWI" xr:uid="{FB6CBA44-A6E0-4898-8D04-BF2121A0CC6A}"/>
    <hyperlink ref="A98" location="PERTIWI!Print_Area" display="PERTIWI" xr:uid="{42432E82-C5A3-4861-A47E-BF053D324F5B}"/>
    <hyperlink ref="A48" location="PERTIWI!Print_Area" display="PERTIWI" xr:uid="{3F0372C0-7C37-4220-8ABD-FA6D9BFC95CE}"/>
    <hyperlink ref="A75" location="PERTIWI!Print_Area" display="PERTIWI" xr:uid="{315F5AF3-9992-4D4F-8BCD-0AEBC078B199}"/>
    <hyperlink ref="A71" location="SEAGULL!A1" display="SEAGULL" xr:uid="{997B4EEA-F380-49F7-AEAE-2B80E3836E46}"/>
    <hyperlink ref="A81" location="SEAGULL!A1" display="SEAGULL" xr:uid="{33B99C71-741B-412E-B18D-F7928AF0D33E}"/>
    <hyperlink ref="A89" location="SEAHORSE!A1" display="SEAHORSE" xr:uid="{BA5596BE-A25E-4A71-968C-F12C2153D81E}"/>
    <hyperlink ref="A51" location="SEAHORSE!A1" display="SEAHORSE" xr:uid="{0B79851F-AE40-4D5A-A034-A824D661A7F4}"/>
    <hyperlink ref="A91" location="SEAHORSE!A1" display="SEAHORSE" xr:uid="{5FA2A586-3262-44EF-8DDC-19661977CB3B}"/>
    <hyperlink ref="A79" location="SEAHORSE!A1" display="SEAHORSE" xr:uid="{ADB42C41-A351-496B-BC1B-9443858F3CCA}"/>
    <hyperlink ref="A63" location="SEAHORSE!A1" display="SEAHORSE" xr:uid="{16760568-0A89-46F3-9C1E-825A81DD4C2D}"/>
    <hyperlink ref="A35" location="SHAPLA!A1" display="SHAPLA" xr:uid="{943EFEDF-964D-433B-9BAB-6CA7C385F5F2}"/>
    <hyperlink ref="A87" location="SHAPLA!A1" display="SHAPLA" xr:uid="{C86B09FE-EB91-42A5-A821-EA6ABB362C27}"/>
    <hyperlink ref="A55" location="'THAI EXPRESS'!A1" display="THAI EXPRESS" xr:uid="{077FDF2D-BBAF-47E7-9553-EFD0F669954D}"/>
    <hyperlink ref="A72" location="'JADE EAST'!A1" display="JADE EAST**" xr:uid="{BD83F988-11EE-4CCF-8C34-7676FA00DBB6}"/>
    <hyperlink ref="A86" location="'TIGER EAST'!A1" display="TIGER EAST" xr:uid="{68B172F2-1485-43DF-9D0F-513B5F9C9C19}"/>
    <hyperlink ref="A33" location="'TIGER EAST'!A1" display="TIGER EAST" xr:uid="{4256AFA5-96F6-407D-A4BD-7FD7C8F6C9E2}"/>
    <hyperlink ref="A82" location="'TIGER EAST'!A1" display="TIGER EAST" xr:uid="{BDC1E0C6-DB37-4391-92AC-BF8AC4F46D5C}"/>
    <hyperlink ref="A67" location="PERTIWI!Print_Area" display="PERTIWI" xr:uid="{0465B633-FB0B-4E13-8013-589E934CEF38}"/>
    <hyperlink ref="A20" location="'THAI EXPRESS'!A1" display="THAI EXPRESS" xr:uid="{9C77D43D-6073-4A23-993B-F52200455842}"/>
    <hyperlink ref="A21" location="'THAI EXPRESS'!A1" display="THAI EXPRESS" xr:uid="{E8F7A3D8-3BEC-4216-ABBF-C50D88853F4B}"/>
    <hyperlink ref="A22" location="'THAI EXPRESS'!A1" display="THAI EXPRESS" xr:uid="{84C2DE6B-B7B9-4C38-9356-B61A1AEE2A63}"/>
    <hyperlink ref="A23" location="'THAI EXPRESS'!A1" display="THAI EXPRESS" xr:uid="{8C456515-BE6A-4CD4-808F-308866AC9936}"/>
    <hyperlink ref="A24" location="'THAI EXPRESS'!A1" display="THAI EXPRESS" xr:uid="{91F9B95B-FF0B-4F11-9072-9087FF08FA85}"/>
    <hyperlink ref="A25" location="'THAI EXPRESS'!A1" display="THAI EXPRESS" xr:uid="{75935DAD-BA41-4BAD-8AE1-7952E866AA42}"/>
    <hyperlink ref="A26" location="'THAI EXPRESS'!A1" display="THAI EXPRESS" xr:uid="{5435C92F-8CBB-44B5-812C-7847D7A68AC4}"/>
    <hyperlink ref="A62" location="PERTIWI!Print_Area" display="PERTIWI" xr:uid="{BA216C70-E2CD-4CCD-B77E-141BF09DFD2F}"/>
    <hyperlink ref="A27" location="'BAYAN KO'!A1" display="NEW ORIGAMI" xr:uid="{49501CDF-6956-45C9-8AE4-0AECE4581FB6}"/>
    <hyperlink ref="A40" location="'BAYAN KO'!A1" display="NEW ORIGAMI" xr:uid="{96433EA8-E9BB-4C78-8C5A-7D201345DB43}"/>
    <hyperlink ref="A44" location="'BAYAN KO'!A1" display="NEW ORIGAMI" xr:uid="{9C0C466F-43EC-41FD-B1FC-0FA628EEDB9D}"/>
    <hyperlink ref="A85" location="'BAYAN KO'!A1" display="NEW ORIGAMI" xr:uid="{E98FFF46-B846-4D8E-B612-F60A62323BA9}"/>
    <hyperlink ref="A103" location="'BAYAN KO'!A1" display="NEW ORIGAMI" xr:uid="{B7F60EE4-8406-496D-B6B3-D276F2CB1FC0}"/>
    <hyperlink ref="A49" location="'BAYAN KO'!A1" display="NEW ORIGAMI" xr:uid="{28ADDB83-472F-4A58-810A-BFA6AB9ECCC7}"/>
    <hyperlink ref="A34" location="BENGAL!A1" display="BAYAN KO" xr:uid="{9FFEBF44-A0C8-4852-8AF9-725DC9EAED1B}"/>
    <hyperlink ref="A64" location="BENGAL!A1" display="BAYAN KO" xr:uid="{54861495-9CEA-4967-A43C-FF013F41CB54}"/>
    <hyperlink ref="A73" location="BENGAL!A1" display="BAYAN KO" xr:uid="{81732089-B8B4-457A-A064-A6A2A684E7DE}"/>
    <hyperlink ref="A80" location="BENGAL!A1" display="BAYAN KO" xr:uid="{E98A6868-2BD0-4C67-8803-95B0224C96CB}"/>
    <hyperlink ref="A29" location="BURMA!A1" display="BENGAL" xr:uid="{7B731AC8-93CF-4869-89B2-88AD9658EB3E}"/>
    <hyperlink ref="A101" location="BURMA!A1" display="BENGAL" xr:uid="{0916C518-32AB-4991-B1BB-4BB24350905F}"/>
    <hyperlink ref="A97" location="'GOLDEN HORN'!A1" display="SEAGULL" xr:uid="{6635A583-81B0-42B8-A6C6-C7D6F864B162}"/>
    <hyperlink ref="A47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7" location="PERTIWI!Print_Area" display="PERTIWI" xr:uid="{46D6ECCD-D0FB-4D6F-80EF-2778E779DC92}"/>
    <hyperlink ref="A88" location="SEAGULL!A1" display="SEAGULL" xr:uid="{6F22E157-ED44-474B-9872-7642A3334037}"/>
    <hyperlink ref="A92" location="PERTIWI!Print_Area" display="PERTIWI" xr:uid="{B84E137A-4844-439D-A1B8-E1DB30F1C531}"/>
    <hyperlink ref="A36" location="PERTIWI!Print_Area" display="PERTIWI" xr:uid="{9DB6DA8F-DAFE-4862-A01D-73C854189AF7}"/>
    <hyperlink ref="A61" location="SHAPLA!A1" display="SHAPLA" xr:uid="{A5884665-B800-4C01-93DB-4A16A2F45607}"/>
    <hyperlink ref="A30" location="ORIGAMI!A1" display="NEW ORIGAMI" xr:uid="{4579B77B-7DD3-44D2-BF80-93F6B295369E}"/>
    <hyperlink ref="A32" location="DOLPHIN!Print_Area" display="DOLPHIN" xr:uid="{AEE5A9F5-CD9D-4CA2-BD34-9EBE76DD5907}"/>
    <hyperlink ref="A95" location="PERTIWI!Print_Area" display="PERTIWI" xr:uid="{CC65C831-BE4D-48E1-8ACD-3E0EC16B60E5}"/>
    <hyperlink ref="A59" location="SEAGULL!A1" display="SEAGULL" xr:uid="{C1F2AF4A-9582-41D9-8807-BA63EC51EF1F}"/>
    <hyperlink ref="A99" location="SEAHORSE!A1" display="SEAHORSE" xr:uid="{5114E67A-77D4-41A4-8104-D33586F81729}"/>
    <hyperlink ref="A58" location="'BAYAN KO'!A1" display="NEW ORIGAMI" xr:uid="{2C7E7484-AA32-4F53-A97D-801824F86D94}"/>
    <hyperlink ref="A53" location="ORIGAMI!A1" display="NEW ORIGAMI" xr:uid="{6BFAC5CD-6B66-4CD5-A69B-6D97976D81D9}"/>
    <hyperlink ref="A60" location="ORIGAMI!A1" display="NEW ORIGAMI" xr:uid="{619BA209-EA64-4A8C-AC89-A201956FAA1A}"/>
    <hyperlink ref="A93" location="ORIGAMI!A1" display="NEW ORIGAMI" xr:uid="{8F82E69C-ECBB-407C-99DE-BAACA68F85D7}"/>
    <hyperlink ref="A96" location="ORIGAMI!A1" display="NEW ORIGAMI" xr:uid="{B4D70C33-7C9E-4ABA-BE9F-CFC1DB7A6197}"/>
    <hyperlink ref="A104" location="ORIGAMI!A1" display="NEW ORIGAMI" xr:uid="{3802E718-3D23-44D1-84E7-1BAD300BE984}"/>
    <hyperlink ref="A105" location="ORIGAMI!A1" display="NEW ORIGAMI" xr:uid="{1E0DB699-861A-40A3-93AA-812F84EE0989}"/>
    <hyperlink ref="A54" location="SEAHORSE!A1" display="SEAHORSE" xr:uid="{04E68087-C126-4BDD-94E7-AD22B8973F1B}"/>
    <hyperlink ref="A100" location="'TIGER EAST'!A1" display="TIGER EAST" xr:uid="{CFDFA13E-4B19-4F5A-AA67-843A502D7B3D}"/>
    <hyperlink ref="A37" location="'TIGER EAST'!A1" display="TIGER EAST" xr:uid="{AFE9AA42-CF86-41BC-8EDE-FC666494DC07}"/>
    <hyperlink ref="A94" location="'TIGER EAST'!A1" display="TIGER EAST" xr:uid="{73C9926C-B5EE-4B37-8A2F-402CB74FB785}"/>
    <hyperlink ref="A66" location="'TIGER EAST'!A1" display="TIGER EAST" xr:uid="{70D87B66-CF1A-49FE-ABE4-7A68B7E6C8F2}"/>
    <hyperlink ref="A46" location="SHAPLA!A1" display="SHAPLA" xr:uid="{4AEA937F-FD73-4051-9013-26DDFDE79A77}"/>
    <hyperlink ref="A52" location="SHAPLA!A1" display="SHAPLA" xr:uid="{9A5B39C8-5137-49FB-8338-C28A2C1A95B0}"/>
    <hyperlink ref="A65" location="SEAGULL!A1" display="SEAGULL" xr:uid="{471DA5CD-B1FA-470F-83D1-A6AED7224528}"/>
    <hyperlink ref="A56" location="'THAI EXPRESS'!A1" display="THAI EXPRESS" xr:uid="{49FEDA62-4816-4878-82DD-0D032C910B87}"/>
    <hyperlink ref="A28" location="BURMA!A1" display="BENGAL" xr:uid="{2851E17B-5A77-4728-B95B-78A2BA072399}"/>
    <hyperlink ref="A42" location="'ORCHID '!Print_Area" display="ORCHID" xr:uid="{D40C3B45-70DC-4EBC-93D6-A8938F19F8FB}"/>
    <hyperlink ref="A57" location="'ORCHID '!Print_Area" display="ORCHID" xr:uid="{CFBB1B76-4716-4B8F-BD56-A18E252ABB25}"/>
    <hyperlink ref="A69" location="'ORCHID '!Print_Area" display="ORCHID" xr:uid="{29914458-16DC-4EB3-8E1F-2075D2963E6D}"/>
    <hyperlink ref="A70" location="'ORCHID '!Print_Area" display="ORCHID" xr:uid="{1EAC89DC-8141-448E-94D6-44F7C918B2AF}"/>
    <hyperlink ref="A76" location="'ORCHID '!Print_Area" display="ORCHID" xr:uid="{63821C25-D4C0-4F7B-95BD-3AF3EF97B896}"/>
    <hyperlink ref="A83:A84" location="'ORCHID '!Print_Area" display="ORCHID" xr:uid="{F867AB45-347F-4329-8B1D-B9FB350A5841}"/>
    <hyperlink ref="A102" location="'ORCHID '!Print_Area" display="ORCHID" xr:uid="{0711DD97-677A-4372-A755-B06480A51940}"/>
    <hyperlink ref="F6" location="SAMBAR!Print_Area" display="SAMBAR" xr:uid="{30421905-4B0D-4091-8908-4439813B4071}"/>
    <hyperlink ref="A19" location="'THAI EXPRESS'!A1" display="THAI EXPRESS" xr:uid="{AFD8ABC3-EFEF-47EA-92A4-8A4248876B17}"/>
    <hyperlink ref="A39" location="SAMBAR!Print_Area" display="SAMBAR" xr:uid="{A2B025E3-F920-4A1E-9BD8-E7062E1CF0E0}"/>
    <hyperlink ref="A41" location="SAMBAR!Print_Area" display="SAMBAR" xr:uid="{1D1E0CD9-2B9D-4561-91F2-7E87C79D4058}"/>
    <hyperlink ref="A106" location="SAMBAR!Print_Area" display="SAMBAR" xr:uid="{DE00230D-10F6-474D-BA6A-E9FED12C6A43}"/>
    <hyperlink ref="A107:A112" location="SAMBAR!Print_Area" display="SAMBAR" xr:uid="{A02E923C-0D3B-46DC-97EE-919C7E8712F2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210"/>
  <sheetViews>
    <sheetView showGridLines="0" zoomScaleNormal="100" zoomScaleSheetLayoutView="80" workbookViewId="0">
      <selection activeCell="B114" sqref="B114:F114"/>
    </sheetView>
  </sheetViews>
  <sheetFormatPr defaultColWidth="9.140625" defaultRowHeight="13.15"/>
  <cols>
    <col min="1" max="1" width="17.8554687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18" style="149" customWidth="1"/>
    <col min="16" max="16" width="18.42578125" style="149" customWidth="1"/>
    <col min="17" max="16384" width="9.140625" style="149"/>
  </cols>
  <sheetData>
    <row r="1" spans="1:11" ht="13.9" thickBot="1"/>
    <row r="2" spans="1:11" ht="20.100000000000001" customHeight="1" thickBot="1">
      <c r="B2" s="1192" t="s">
        <v>116</v>
      </c>
      <c r="C2" s="1192"/>
      <c r="D2" s="1192"/>
      <c r="E2" s="1192"/>
      <c r="F2" s="1192"/>
      <c r="H2" s="980" t="s">
        <v>350</v>
      </c>
    </row>
    <row r="3" spans="1:11" ht="15.75" customHeight="1" thickBot="1"/>
    <row r="4" spans="1:11" ht="30" customHeight="1" thickBot="1">
      <c r="B4" s="1193" t="s">
        <v>158</v>
      </c>
      <c r="C4" s="1194"/>
      <c r="D4" s="1194"/>
      <c r="E4" s="1194"/>
      <c r="F4" s="1195"/>
    </row>
    <row r="5" spans="1:11" ht="20.100000000000001" customHeight="1">
      <c r="B5" s="1196"/>
      <c r="C5" s="1196"/>
      <c r="D5" s="1196"/>
      <c r="E5" s="1196"/>
      <c r="F5" s="1196"/>
    </row>
    <row r="6" spans="1:11" ht="20.100000000000001" hidden="1" customHeight="1">
      <c r="B6" s="1185" t="s">
        <v>351</v>
      </c>
      <c r="C6" s="1185"/>
      <c r="D6" s="1185"/>
      <c r="E6" s="1185"/>
      <c r="F6" s="1185"/>
    </row>
    <row r="7" spans="1:11" ht="15.75" hidden="1" customHeight="1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>
      <c r="A8" s="819"/>
      <c r="B8" s="1187" t="s">
        <v>352</v>
      </c>
      <c r="C8" s="1188"/>
      <c r="D8" s="1189" t="s">
        <v>353</v>
      </c>
      <c r="E8" s="944" t="s">
        <v>354</v>
      </c>
      <c r="F8" s="331"/>
      <c r="G8" s="883"/>
      <c r="H8" s="1"/>
      <c r="K8" s="149"/>
    </row>
    <row r="9" spans="1:11" ht="20.100000000000001" hidden="1" customHeight="1">
      <c r="A9" s="819"/>
      <c r="B9" s="944" t="s">
        <v>355</v>
      </c>
      <c r="C9" s="944" t="s">
        <v>356</v>
      </c>
      <c r="D9" s="1190"/>
      <c r="E9" s="940" t="s">
        <v>252</v>
      </c>
      <c r="F9" s="331"/>
      <c r="G9" s="943" t="s">
        <v>357</v>
      </c>
      <c r="H9" s="943" t="s">
        <v>358</v>
      </c>
      <c r="K9" s="149"/>
    </row>
    <row r="10" spans="1:11" ht="15.75" hidden="1" customHeight="1">
      <c r="A10" s="819"/>
      <c r="B10" s="810" t="s">
        <v>359</v>
      </c>
      <c r="C10" s="817" t="s">
        <v>360</v>
      </c>
      <c r="D10" s="758">
        <v>45309</v>
      </c>
      <c r="E10" s="758">
        <f t="shared" ref="E10:E27" si="0">D10+3</f>
        <v>45312</v>
      </c>
      <c r="F10" s="331"/>
      <c r="G10" s="758">
        <v>45305</v>
      </c>
      <c r="H10" s="155"/>
      <c r="K10" s="149"/>
    </row>
    <row r="11" spans="1:11" ht="15.75" hidden="1" customHeight="1">
      <c r="A11" s="819"/>
      <c r="B11" s="810" t="s">
        <v>361</v>
      </c>
      <c r="C11" s="817" t="s">
        <v>362</v>
      </c>
      <c r="D11" s="758">
        <v>45313</v>
      </c>
      <c r="E11" s="758">
        <f t="shared" si="0"/>
        <v>45316</v>
      </c>
      <c r="F11" s="331"/>
      <c r="G11" s="758">
        <f t="shared" ref="G11:G63" si="1">G10+7</f>
        <v>45312</v>
      </c>
      <c r="H11" s="155"/>
      <c r="K11" s="149"/>
    </row>
    <row r="12" spans="1:11" ht="15.75" hidden="1" customHeight="1">
      <c r="A12" s="819"/>
      <c r="B12" s="810" t="s">
        <v>363</v>
      </c>
      <c r="C12" s="817" t="s">
        <v>364</v>
      </c>
      <c r="D12" s="758">
        <v>45318</v>
      </c>
      <c r="E12" s="758">
        <f t="shared" si="0"/>
        <v>45321</v>
      </c>
      <c r="F12" s="331"/>
      <c r="G12" s="758">
        <f t="shared" si="1"/>
        <v>45319</v>
      </c>
      <c r="H12" s="155"/>
      <c r="K12" s="149"/>
    </row>
    <row r="13" spans="1:11" ht="17.25" hidden="1" customHeight="1">
      <c r="A13" s="819"/>
      <c r="B13" s="810" t="s">
        <v>365</v>
      </c>
      <c r="C13" s="817" t="s">
        <v>366</v>
      </c>
      <c r="D13" s="758">
        <v>45327</v>
      </c>
      <c r="E13" s="758">
        <f t="shared" si="0"/>
        <v>45330</v>
      </c>
      <c r="F13" s="331"/>
      <c r="G13" s="758">
        <v>45326</v>
      </c>
      <c r="H13" s="155"/>
      <c r="K13" s="149"/>
    </row>
    <row r="14" spans="1:11" ht="17.25" hidden="1" customHeight="1">
      <c r="A14" s="819"/>
      <c r="B14" s="810" t="s">
        <v>367</v>
      </c>
      <c r="C14" s="817" t="s">
        <v>368</v>
      </c>
      <c r="D14" s="758">
        <v>45334</v>
      </c>
      <c r="E14" s="758">
        <f t="shared" si="0"/>
        <v>45337</v>
      </c>
      <c r="F14" s="331"/>
      <c r="G14" s="758">
        <f t="shared" si="1"/>
        <v>45333</v>
      </c>
      <c r="H14" s="155"/>
      <c r="K14" s="149"/>
    </row>
    <row r="15" spans="1:11" ht="17.25" hidden="1" customHeight="1">
      <c r="A15" s="819" t="s">
        <v>369</v>
      </c>
      <c r="B15" s="810" t="s">
        <v>370</v>
      </c>
      <c r="C15" s="817" t="s">
        <v>371</v>
      </c>
      <c r="D15" s="758">
        <v>45339</v>
      </c>
      <c r="E15" s="758">
        <f t="shared" si="0"/>
        <v>45342</v>
      </c>
      <c r="F15" s="331"/>
      <c r="G15" s="758">
        <f t="shared" si="1"/>
        <v>45340</v>
      </c>
      <c r="H15" s="155"/>
      <c r="K15" s="149"/>
    </row>
    <row r="16" spans="1:11" ht="17.25" hidden="1" customHeight="1">
      <c r="A16" s="819" t="s">
        <v>372</v>
      </c>
      <c r="B16" s="810" t="s">
        <v>373</v>
      </c>
      <c r="C16" s="817" t="s">
        <v>374</v>
      </c>
      <c r="D16" s="758">
        <v>45346</v>
      </c>
      <c r="E16" s="758">
        <f t="shared" si="0"/>
        <v>45349</v>
      </c>
      <c r="F16" s="331"/>
      <c r="G16" s="758">
        <f t="shared" si="1"/>
        <v>45347</v>
      </c>
      <c r="H16" s="155"/>
      <c r="K16" s="149"/>
    </row>
    <row r="17" spans="1:11" ht="17.25" hidden="1" customHeight="1">
      <c r="A17" s="819"/>
      <c r="B17" s="810" t="s">
        <v>361</v>
      </c>
      <c r="C17" s="817" t="s">
        <v>375</v>
      </c>
      <c r="D17" s="758">
        <v>45354</v>
      </c>
      <c r="E17" s="758">
        <f t="shared" si="0"/>
        <v>45357</v>
      </c>
      <c r="F17" s="331"/>
      <c r="G17" s="758">
        <f t="shared" si="1"/>
        <v>45354</v>
      </c>
      <c r="H17" s="155"/>
      <c r="K17" s="149"/>
    </row>
    <row r="18" spans="1:11" ht="17.25" hidden="1" customHeight="1">
      <c r="A18" s="819"/>
      <c r="B18" s="810" t="s">
        <v>363</v>
      </c>
      <c r="C18" s="817" t="s">
        <v>376</v>
      </c>
      <c r="D18" s="758">
        <v>45361</v>
      </c>
      <c r="E18" s="758">
        <f t="shared" si="0"/>
        <v>45364</v>
      </c>
      <c r="F18" s="331"/>
      <c r="G18" s="758">
        <f t="shared" si="1"/>
        <v>45361</v>
      </c>
      <c r="H18" s="155"/>
      <c r="K18" s="149"/>
    </row>
    <row r="19" spans="1:11" ht="17.25" hidden="1" customHeight="1">
      <c r="A19" s="819"/>
      <c r="B19" s="904" t="s">
        <v>365</v>
      </c>
      <c r="C19" s="903" t="s">
        <v>377</v>
      </c>
      <c r="D19" s="758">
        <v>45369</v>
      </c>
      <c r="E19" s="758">
        <f t="shared" si="0"/>
        <v>45372</v>
      </c>
      <c r="F19" s="331"/>
      <c r="G19" s="758">
        <f t="shared" si="1"/>
        <v>45368</v>
      </c>
      <c r="H19" s="155"/>
      <c r="K19" s="149"/>
    </row>
    <row r="20" spans="1:11" ht="17.25" hidden="1" customHeight="1">
      <c r="A20" s="819"/>
      <c r="B20" s="904" t="s">
        <v>367</v>
      </c>
      <c r="C20" s="903" t="s">
        <v>378</v>
      </c>
      <c r="D20" s="758">
        <v>45377</v>
      </c>
      <c r="E20" s="758">
        <f t="shared" si="0"/>
        <v>45380</v>
      </c>
      <c r="F20" s="331"/>
      <c r="G20" s="758">
        <f t="shared" si="1"/>
        <v>45375</v>
      </c>
      <c r="H20" s="155"/>
      <c r="K20" s="149"/>
    </row>
    <row r="21" spans="1:11" ht="17.25" hidden="1" customHeight="1">
      <c r="A21" s="819"/>
      <c r="B21" s="904" t="s">
        <v>379</v>
      </c>
      <c r="C21" s="903" t="s">
        <v>380</v>
      </c>
      <c r="D21" s="758">
        <v>45382</v>
      </c>
      <c r="E21" s="758">
        <f t="shared" si="0"/>
        <v>45385</v>
      </c>
      <c r="F21" s="331"/>
      <c r="G21" s="758">
        <f t="shared" si="1"/>
        <v>45382</v>
      </c>
      <c r="H21" s="155"/>
      <c r="K21" s="149"/>
    </row>
    <row r="22" spans="1:11" ht="17.25" hidden="1" customHeight="1">
      <c r="A22" s="819"/>
      <c r="B22" s="962" t="s">
        <v>373</v>
      </c>
      <c r="C22" s="955" t="s">
        <v>381</v>
      </c>
      <c r="D22" s="955">
        <v>45390</v>
      </c>
      <c r="E22" s="758">
        <f t="shared" si="0"/>
        <v>45393</v>
      </c>
      <c r="F22" s="331"/>
      <c r="G22" s="758">
        <f t="shared" si="1"/>
        <v>45389</v>
      </c>
      <c r="H22" s="155"/>
      <c r="K22" s="149"/>
    </row>
    <row r="23" spans="1:11" ht="17.25" hidden="1" customHeight="1">
      <c r="A23" s="819"/>
      <c r="B23" s="962" t="s">
        <v>361</v>
      </c>
      <c r="C23" s="955" t="s">
        <v>382</v>
      </c>
      <c r="D23" s="955">
        <v>45396</v>
      </c>
      <c r="E23" s="758">
        <f t="shared" si="0"/>
        <v>45399</v>
      </c>
      <c r="F23" s="331"/>
      <c r="G23" s="758">
        <f t="shared" si="1"/>
        <v>45396</v>
      </c>
      <c r="H23" s="155"/>
      <c r="K23" s="149"/>
    </row>
    <row r="24" spans="1:11" ht="17.25" hidden="1" customHeight="1">
      <c r="A24" s="819"/>
      <c r="B24" s="962" t="s">
        <v>363</v>
      </c>
      <c r="C24" s="955" t="s">
        <v>383</v>
      </c>
      <c r="D24" s="955">
        <v>45408</v>
      </c>
      <c r="E24" s="758">
        <f t="shared" si="0"/>
        <v>45411</v>
      </c>
      <c r="F24" s="331"/>
      <c r="G24" s="758">
        <f t="shared" si="1"/>
        <v>45403</v>
      </c>
      <c r="H24" s="155"/>
      <c r="K24" s="149"/>
    </row>
    <row r="25" spans="1:11" ht="17.25" hidden="1" customHeight="1">
      <c r="A25" s="819"/>
      <c r="B25" s="962" t="s">
        <v>365</v>
      </c>
      <c r="C25" s="955" t="s">
        <v>384</v>
      </c>
      <c r="D25" s="955">
        <v>45415</v>
      </c>
      <c r="E25" s="758">
        <f t="shared" si="0"/>
        <v>45418</v>
      </c>
      <c r="F25" s="331"/>
      <c r="G25" s="758">
        <f t="shared" si="1"/>
        <v>45410</v>
      </c>
      <c r="H25" s="745"/>
      <c r="K25" s="149"/>
    </row>
    <row r="26" spans="1:11" ht="17.25" hidden="1" customHeight="1">
      <c r="A26" s="819" t="s">
        <v>385</v>
      </c>
      <c r="B26" s="962" t="s">
        <v>379</v>
      </c>
      <c r="C26" s="955" t="s">
        <v>386</v>
      </c>
      <c r="D26" s="955">
        <v>45420</v>
      </c>
      <c r="E26" s="758">
        <f t="shared" si="0"/>
        <v>45423</v>
      </c>
      <c r="F26" s="331"/>
      <c r="G26" s="758">
        <f t="shared" si="1"/>
        <v>45417</v>
      </c>
      <c r="H26" s="155"/>
      <c r="K26" s="149"/>
    </row>
    <row r="27" spans="1:11" ht="17.25" hidden="1" customHeight="1">
      <c r="A27" s="819"/>
      <c r="B27" s="962" t="s">
        <v>367</v>
      </c>
      <c r="C27" s="955" t="s">
        <v>387</v>
      </c>
      <c r="D27" s="955">
        <v>45426</v>
      </c>
      <c r="E27" s="758">
        <f t="shared" si="0"/>
        <v>45429</v>
      </c>
      <c r="F27" s="331"/>
      <c r="G27" s="758">
        <f t="shared" si="1"/>
        <v>45424</v>
      </c>
      <c r="H27" s="745"/>
      <c r="K27" s="149"/>
    </row>
    <row r="28" spans="1:11" ht="17.25" hidden="1" customHeight="1">
      <c r="A28" s="819"/>
      <c r="B28" s="1026" t="s">
        <v>373</v>
      </c>
      <c r="C28" s="955" t="s">
        <v>388</v>
      </c>
      <c r="D28" s="955">
        <v>45436</v>
      </c>
      <c r="E28" s="880" t="s">
        <v>389</v>
      </c>
      <c r="F28" s="331"/>
      <c r="G28" s="758">
        <f t="shared" si="1"/>
        <v>45431</v>
      </c>
      <c r="H28" s="155"/>
      <c r="K28" s="149"/>
    </row>
    <row r="29" spans="1:11" ht="17.25" hidden="1" customHeight="1">
      <c r="A29" s="819" t="s">
        <v>390</v>
      </c>
      <c r="B29" s="955" t="s">
        <v>379</v>
      </c>
      <c r="C29" s="955" t="s">
        <v>391</v>
      </c>
      <c r="D29" s="955">
        <v>45446</v>
      </c>
      <c r="E29" s="880" t="s">
        <v>389</v>
      </c>
      <c r="F29" s="331"/>
      <c r="G29" s="758">
        <f t="shared" si="1"/>
        <v>45438</v>
      </c>
      <c r="H29" s="155"/>
      <c r="K29" s="149"/>
    </row>
    <row r="30" spans="1:11" ht="17.25" hidden="1" customHeight="1">
      <c r="A30" s="819" t="s">
        <v>392</v>
      </c>
      <c r="B30" s="955" t="s">
        <v>361</v>
      </c>
      <c r="C30" s="955" t="s">
        <v>393</v>
      </c>
      <c r="D30" s="955">
        <v>45450</v>
      </c>
      <c r="E30" s="758">
        <f>D30+3</f>
        <v>45453</v>
      </c>
      <c r="F30" s="331"/>
      <c r="G30" s="758">
        <f t="shared" si="1"/>
        <v>45445</v>
      </c>
      <c r="H30" s="155"/>
      <c r="K30" s="149"/>
    </row>
    <row r="31" spans="1:11" ht="17.25" hidden="1" customHeight="1">
      <c r="A31" s="819" t="s">
        <v>365</v>
      </c>
      <c r="B31" s="955" t="s">
        <v>394</v>
      </c>
      <c r="C31" s="955" t="s">
        <v>395</v>
      </c>
      <c r="D31" s="955">
        <v>45460</v>
      </c>
      <c r="E31" s="880" t="s">
        <v>389</v>
      </c>
      <c r="F31" s="331"/>
      <c r="G31" s="758">
        <f t="shared" si="1"/>
        <v>45452</v>
      </c>
      <c r="H31" s="745"/>
      <c r="K31" s="149"/>
    </row>
    <row r="32" spans="1:11" ht="17.25" hidden="1" customHeight="1">
      <c r="A32" s="819" t="s">
        <v>396</v>
      </c>
      <c r="B32" s="1061" t="s">
        <v>365</v>
      </c>
      <c r="C32" s="955" t="s">
        <v>397</v>
      </c>
      <c r="D32" s="955">
        <v>45464</v>
      </c>
      <c r="E32" s="880" t="s">
        <v>389</v>
      </c>
      <c r="F32" s="331"/>
      <c r="G32" s="758">
        <f t="shared" si="1"/>
        <v>45459</v>
      </c>
      <c r="H32" s="155"/>
      <c r="K32" s="149"/>
    </row>
    <row r="33" spans="1:11" ht="17.25" hidden="1" customHeight="1">
      <c r="A33" s="819" t="s">
        <v>367</v>
      </c>
      <c r="B33" s="1061" t="s">
        <v>373</v>
      </c>
      <c r="C33" s="955" t="s">
        <v>398</v>
      </c>
      <c r="D33" s="955">
        <v>45473</v>
      </c>
      <c r="E33" s="880" t="s">
        <v>389</v>
      </c>
      <c r="F33" s="331"/>
      <c r="G33" s="758">
        <f t="shared" si="1"/>
        <v>45466</v>
      </c>
      <c r="H33" s="1005">
        <f>WEEKNUM(G33)</f>
        <v>26</v>
      </c>
      <c r="K33" s="149"/>
    </row>
    <row r="34" spans="1:11" ht="17.25" hidden="1" customHeight="1">
      <c r="A34" s="819" t="s">
        <v>373</v>
      </c>
      <c r="B34" s="955" t="s">
        <v>367</v>
      </c>
      <c r="C34" s="955" t="s">
        <v>399</v>
      </c>
      <c r="D34" s="955">
        <v>45475</v>
      </c>
      <c r="E34" s="758">
        <f t="shared" ref="E34:E40" si="2">D34+3</f>
        <v>45478</v>
      </c>
      <c r="F34" s="331"/>
      <c r="G34" s="758">
        <f t="shared" si="1"/>
        <v>45473</v>
      </c>
      <c r="H34" s="1005">
        <f t="shared" ref="H34:H61" si="3">WEEKNUM(G34)</f>
        <v>27</v>
      </c>
      <c r="K34" s="149"/>
    </row>
    <row r="35" spans="1:11" ht="17.25" hidden="1" customHeight="1">
      <c r="A35" s="819"/>
      <c r="B35" s="955" t="s">
        <v>379</v>
      </c>
      <c r="C35" s="955" t="s">
        <v>400</v>
      </c>
      <c r="D35" s="955">
        <v>45484</v>
      </c>
      <c r="E35" s="758">
        <f t="shared" si="2"/>
        <v>45487</v>
      </c>
      <c r="F35" s="331"/>
      <c r="G35" s="758">
        <f t="shared" si="1"/>
        <v>45480</v>
      </c>
      <c r="H35" s="1005">
        <f t="shared" si="3"/>
        <v>28</v>
      </c>
      <c r="K35" s="149"/>
    </row>
    <row r="36" spans="1:11" ht="17.25" hidden="1" customHeight="1">
      <c r="A36" s="819"/>
      <c r="B36" s="955" t="s">
        <v>401</v>
      </c>
      <c r="C36" s="955" t="s">
        <v>402</v>
      </c>
      <c r="D36" s="955">
        <v>45489</v>
      </c>
      <c r="E36" s="758">
        <f t="shared" si="2"/>
        <v>45492</v>
      </c>
      <c r="F36" s="331"/>
      <c r="G36" s="758">
        <f t="shared" si="1"/>
        <v>45487</v>
      </c>
      <c r="H36" s="1005">
        <f t="shared" si="3"/>
        <v>29</v>
      </c>
      <c r="K36" s="149"/>
    </row>
    <row r="37" spans="1:11" ht="17.25" hidden="1" customHeight="1">
      <c r="A37" s="819"/>
      <c r="B37" s="955" t="s">
        <v>394</v>
      </c>
      <c r="C37" s="955" t="s">
        <v>403</v>
      </c>
      <c r="D37" s="955">
        <v>45493</v>
      </c>
      <c r="E37" s="758">
        <f t="shared" si="2"/>
        <v>45496</v>
      </c>
      <c r="F37" s="331"/>
      <c r="G37" s="758">
        <f t="shared" si="1"/>
        <v>45494</v>
      </c>
      <c r="H37" s="1005">
        <f t="shared" si="3"/>
        <v>30</v>
      </c>
      <c r="K37" s="149"/>
    </row>
    <row r="38" spans="1:11" ht="17.25" hidden="1" customHeight="1">
      <c r="A38" s="819"/>
      <c r="B38" s="955" t="s">
        <v>365</v>
      </c>
      <c r="C38" s="955" t="s">
        <v>404</v>
      </c>
      <c r="D38" s="955">
        <v>45506</v>
      </c>
      <c r="E38" s="758">
        <f t="shared" si="2"/>
        <v>45509</v>
      </c>
      <c r="F38" s="331"/>
      <c r="G38" s="758">
        <f t="shared" si="1"/>
        <v>45501</v>
      </c>
      <c r="H38" s="1005">
        <f t="shared" si="3"/>
        <v>31</v>
      </c>
      <c r="K38" s="149"/>
    </row>
    <row r="39" spans="1:11" ht="17.25" hidden="1" customHeight="1">
      <c r="A39" s="819"/>
      <c r="B39" s="955" t="s">
        <v>405</v>
      </c>
      <c r="C39" s="955" t="s">
        <v>406</v>
      </c>
      <c r="D39" s="955">
        <v>45510</v>
      </c>
      <c r="E39" s="758">
        <f t="shared" si="2"/>
        <v>45513</v>
      </c>
      <c r="F39" s="331"/>
      <c r="G39" s="758">
        <f t="shared" si="1"/>
        <v>45508</v>
      </c>
      <c r="H39" s="1005">
        <f t="shared" si="3"/>
        <v>32</v>
      </c>
      <c r="K39" s="149"/>
    </row>
    <row r="40" spans="1:11" ht="17.25" hidden="1" customHeight="1">
      <c r="A40" s="819"/>
      <c r="B40" s="955" t="s">
        <v>379</v>
      </c>
      <c r="C40" s="955" t="s">
        <v>407</v>
      </c>
      <c r="D40" s="955">
        <v>45515</v>
      </c>
      <c r="E40" s="758">
        <f t="shared" si="2"/>
        <v>45518</v>
      </c>
      <c r="F40" s="331"/>
      <c r="G40" s="758">
        <f t="shared" si="1"/>
        <v>45515</v>
      </c>
      <c r="H40" s="1005">
        <f t="shared" si="3"/>
        <v>33</v>
      </c>
      <c r="K40" s="149"/>
    </row>
    <row r="41" spans="1:11" ht="17.25" hidden="1" customHeight="1">
      <c r="A41" s="819" t="s">
        <v>367</v>
      </c>
      <c r="B41" s="955" t="s">
        <v>367</v>
      </c>
      <c r="C41" s="955" t="s">
        <v>408</v>
      </c>
      <c r="D41" s="955">
        <v>45531</v>
      </c>
      <c r="E41" s="880" t="s">
        <v>389</v>
      </c>
      <c r="F41" s="331"/>
      <c r="G41" s="758">
        <f t="shared" si="1"/>
        <v>45522</v>
      </c>
      <c r="H41" s="1005">
        <f t="shared" si="3"/>
        <v>34</v>
      </c>
      <c r="K41" s="149"/>
    </row>
    <row r="42" spans="1:11" ht="17.25" hidden="1" customHeight="1">
      <c r="A42" s="819" t="s">
        <v>401</v>
      </c>
      <c r="B42" s="955" t="s">
        <v>394</v>
      </c>
      <c r="C42" s="955" t="s">
        <v>409</v>
      </c>
      <c r="D42" s="955">
        <v>45533</v>
      </c>
      <c r="E42" s="758">
        <f>D42+3</f>
        <v>45536</v>
      </c>
      <c r="F42" s="331"/>
      <c r="G42" s="758">
        <f t="shared" si="1"/>
        <v>45529</v>
      </c>
      <c r="H42" s="1005">
        <f t="shared" si="3"/>
        <v>35</v>
      </c>
      <c r="K42" s="149"/>
    </row>
    <row r="43" spans="1:11" ht="17.25" hidden="1" customHeight="1">
      <c r="A43" s="819" t="s">
        <v>394</v>
      </c>
      <c r="B43" s="955" t="s">
        <v>401</v>
      </c>
      <c r="C43" s="955" t="s">
        <v>410</v>
      </c>
      <c r="D43" s="955">
        <v>45536</v>
      </c>
      <c r="E43" s="758">
        <f>D43+3</f>
        <v>45539</v>
      </c>
      <c r="F43" s="331"/>
      <c r="G43" s="758">
        <f t="shared" si="1"/>
        <v>45536</v>
      </c>
      <c r="H43" s="1005">
        <f t="shared" si="3"/>
        <v>36</v>
      </c>
      <c r="K43" s="149"/>
    </row>
    <row r="44" spans="1:11" ht="17.25" hidden="1" customHeight="1">
      <c r="A44" s="819"/>
      <c r="B44" s="955" t="s">
        <v>365</v>
      </c>
      <c r="C44" s="955" t="s">
        <v>411</v>
      </c>
      <c r="D44" s="955">
        <v>45557</v>
      </c>
      <c r="E44" s="758">
        <f>D44+3</f>
        <v>45560</v>
      </c>
      <c r="F44" s="331"/>
      <c r="G44" s="758">
        <f t="shared" si="1"/>
        <v>45543</v>
      </c>
      <c r="H44" s="1005">
        <f t="shared" si="3"/>
        <v>37</v>
      </c>
      <c r="K44" s="149"/>
    </row>
    <row r="45" spans="1:11" ht="17.25" hidden="1" customHeight="1">
      <c r="A45" s="819"/>
      <c r="B45" s="955" t="s">
        <v>405</v>
      </c>
      <c r="C45" s="955" t="s">
        <v>412</v>
      </c>
      <c r="D45" s="955">
        <v>45553</v>
      </c>
      <c r="E45" s="758">
        <f>D45+3</f>
        <v>45556</v>
      </c>
      <c r="F45" s="331"/>
      <c r="G45" s="758">
        <f t="shared" si="1"/>
        <v>45550</v>
      </c>
      <c r="H45" s="1005">
        <f t="shared" si="3"/>
        <v>38</v>
      </c>
      <c r="K45" s="149"/>
    </row>
    <row r="46" spans="1:11" ht="17.25" hidden="1" customHeight="1">
      <c r="A46" s="819" t="s">
        <v>379</v>
      </c>
      <c r="B46" s="1026" t="s">
        <v>413</v>
      </c>
      <c r="C46" s="955" t="s">
        <v>414</v>
      </c>
      <c r="D46" s="800"/>
      <c r="E46" s="800"/>
      <c r="F46" s="331"/>
      <c r="G46" s="758">
        <f t="shared" si="1"/>
        <v>45557</v>
      </c>
      <c r="H46" s="1005">
        <f t="shared" si="3"/>
        <v>39</v>
      </c>
      <c r="K46" s="149"/>
    </row>
    <row r="47" spans="1:11" ht="17.25" hidden="1" customHeight="1">
      <c r="A47" s="819"/>
      <c r="B47" s="955" t="s">
        <v>367</v>
      </c>
      <c r="C47" s="955" t="s">
        <v>415</v>
      </c>
      <c r="D47" s="955">
        <v>45572</v>
      </c>
      <c r="E47" s="880" t="s">
        <v>389</v>
      </c>
      <c r="F47" s="331"/>
      <c r="G47" s="758">
        <v>45564</v>
      </c>
      <c r="H47" s="1005">
        <f t="shared" si="3"/>
        <v>40</v>
      </c>
      <c r="K47" s="149"/>
    </row>
    <row r="48" spans="1:11" ht="17.25" hidden="1" customHeight="1">
      <c r="A48" s="819"/>
      <c r="B48" s="1026" t="s">
        <v>413</v>
      </c>
      <c r="C48" s="955" t="s">
        <v>416</v>
      </c>
      <c r="D48" s="800">
        <v>45575</v>
      </c>
      <c r="E48" s="800">
        <f>D48+3</f>
        <v>45578</v>
      </c>
      <c r="F48" s="331"/>
      <c r="G48" s="758">
        <f t="shared" si="1"/>
        <v>45571</v>
      </c>
      <c r="H48" s="1005">
        <f t="shared" si="3"/>
        <v>41</v>
      </c>
      <c r="K48" s="149"/>
    </row>
    <row r="49" spans="1:17" ht="17.25" hidden="1" customHeight="1">
      <c r="A49" s="819" t="s">
        <v>417</v>
      </c>
      <c r="B49" s="955" t="s">
        <v>365</v>
      </c>
      <c r="C49" s="955" t="s">
        <v>418</v>
      </c>
      <c r="D49" s="955">
        <v>45577</v>
      </c>
      <c r="E49" s="758">
        <f>D49+3</f>
        <v>45580</v>
      </c>
      <c r="F49" s="331"/>
      <c r="G49" s="758">
        <f t="shared" si="1"/>
        <v>45578</v>
      </c>
      <c r="H49" s="1005">
        <f t="shared" si="3"/>
        <v>42</v>
      </c>
      <c r="K49" s="149"/>
    </row>
    <row r="50" spans="1:17" ht="17.25" hidden="1" customHeight="1">
      <c r="A50" s="819" t="s">
        <v>365</v>
      </c>
      <c r="B50" s="955" t="s">
        <v>417</v>
      </c>
      <c r="C50" s="955" t="s">
        <v>419</v>
      </c>
      <c r="D50" s="955">
        <v>45588</v>
      </c>
      <c r="E50" s="758">
        <f>D50+3</f>
        <v>45591</v>
      </c>
      <c r="F50" s="331"/>
      <c r="G50" s="758">
        <f t="shared" si="1"/>
        <v>45585</v>
      </c>
      <c r="H50" s="1005">
        <f t="shared" si="3"/>
        <v>43</v>
      </c>
      <c r="K50" s="149"/>
    </row>
    <row r="51" spans="1:17" ht="17.25" hidden="1" customHeight="1">
      <c r="A51" s="819" t="s">
        <v>420</v>
      </c>
      <c r="B51" s="955" t="s">
        <v>367</v>
      </c>
      <c r="C51" s="955" t="s">
        <v>421</v>
      </c>
      <c r="D51" s="955">
        <v>45594</v>
      </c>
      <c r="E51" s="758">
        <v>45595</v>
      </c>
      <c r="F51" s="331"/>
      <c r="G51" s="758">
        <f t="shared" si="1"/>
        <v>45592</v>
      </c>
      <c r="H51" s="1005">
        <f t="shared" si="3"/>
        <v>44</v>
      </c>
      <c r="K51" s="149"/>
    </row>
    <row r="52" spans="1:17" ht="17.25" hidden="1" customHeight="1">
      <c r="A52" s="819" t="s">
        <v>422</v>
      </c>
      <c r="B52" s="955" t="s">
        <v>405</v>
      </c>
      <c r="C52" s="955" t="s">
        <v>423</v>
      </c>
      <c r="D52" s="955">
        <v>45604</v>
      </c>
      <c r="E52" s="758">
        <f>D52+3</f>
        <v>45607</v>
      </c>
      <c r="F52" s="331"/>
      <c r="G52" s="758">
        <f t="shared" si="1"/>
        <v>45599</v>
      </c>
      <c r="H52" s="1005">
        <f t="shared" si="3"/>
        <v>45</v>
      </c>
      <c r="K52" s="149"/>
    </row>
    <row r="53" spans="1:17" ht="17.25" hidden="1" customHeight="1">
      <c r="A53" s="819" t="s">
        <v>394</v>
      </c>
      <c r="B53" s="955" t="s">
        <v>361</v>
      </c>
      <c r="C53" s="955" t="s">
        <v>424</v>
      </c>
      <c r="D53" s="955">
        <v>45605</v>
      </c>
      <c r="E53" s="758">
        <f>D53+3</f>
        <v>45608</v>
      </c>
      <c r="F53" s="331"/>
      <c r="G53" s="758">
        <f t="shared" si="1"/>
        <v>45606</v>
      </c>
      <c r="H53" s="1005">
        <f t="shared" si="3"/>
        <v>46</v>
      </c>
      <c r="K53" s="149"/>
    </row>
    <row r="54" spans="1:17" ht="20.100000000000001" hidden="1" customHeight="1">
      <c r="A54" s="819" t="s">
        <v>425</v>
      </c>
      <c r="B54" s="955" t="s">
        <v>426</v>
      </c>
      <c r="C54" s="955" t="s">
        <v>427</v>
      </c>
      <c r="D54" s="955">
        <v>45619</v>
      </c>
      <c r="E54" s="758">
        <f>D54+3</f>
        <v>45622</v>
      </c>
      <c r="F54" s="331"/>
      <c r="G54" s="758">
        <f t="shared" si="1"/>
        <v>45613</v>
      </c>
      <c r="H54" s="1005">
        <f t="shared" si="3"/>
        <v>47</v>
      </c>
      <c r="K54" s="149"/>
    </row>
    <row r="55" spans="1:17" ht="20.100000000000001" hidden="1" customHeight="1">
      <c r="A55" s="819" t="s">
        <v>417</v>
      </c>
      <c r="B55" s="955" t="s">
        <v>365</v>
      </c>
      <c r="C55" s="955" t="s">
        <v>428</v>
      </c>
      <c r="D55" s="880" t="s">
        <v>389</v>
      </c>
      <c r="E55" s="800"/>
      <c r="F55" s="331"/>
      <c r="G55" s="758">
        <f t="shared" si="1"/>
        <v>45620</v>
      </c>
      <c r="H55" s="1005">
        <f t="shared" si="3"/>
        <v>48</v>
      </c>
      <c r="K55" s="149"/>
    </row>
    <row r="56" spans="1:17" ht="20.100000000000001" hidden="1" customHeight="1">
      <c r="A56" s="819" t="s">
        <v>365</v>
      </c>
      <c r="B56" s="955" t="s">
        <v>417</v>
      </c>
      <c r="C56" s="955" t="s">
        <v>429</v>
      </c>
      <c r="D56" s="955">
        <v>45632</v>
      </c>
      <c r="E56" s="758">
        <f>D56+3</f>
        <v>45635</v>
      </c>
      <c r="F56" s="331"/>
      <c r="G56" s="758">
        <f t="shared" si="1"/>
        <v>45627</v>
      </c>
      <c r="H56" s="1005">
        <f t="shared" si="3"/>
        <v>49</v>
      </c>
      <c r="K56" s="149"/>
    </row>
    <row r="57" spans="1:17" ht="20.100000000000001" hidden="1" customHeight="1">
      <c r="A57" s="819" t="s">
        <v>367</v>
      </c>
      <c r="B57" s="955" t="s">
        <v>405</v>
      </c>
      <c r="C57" s="955" t="s">
        <v>430</v>
      </c>
      <c r="D57" s="880" t="s">
        <v>389</v>
      </c>
      <c r="E57" s="800"/>
      <c r="F57" s="331"/>
      <c r="G57" s="758">
        <f t="shared" si="1"/>
        <v>45634</v>
      </c>
      <c r="H57" s="1005">
        <f t="shared" si="3"/>
        <v>50</v>
      </c>
      <c r="K57" s="149"/>
    </row>
    <row r="58" spans="1:17" ht="20.100000000000001" hidden="1" customHeight="1">
      <c r="A58" s="819" t="s">
        <v>405</v>
      </c>
      <c r="B58" s="955" t="s">
        <v>367</v>
      </c>
      <c r="C58" s="955" t="s">
        <v>431</v>
      </c>
      <c r="D58" s="955">
        <v>45644</v>
      </c>
      <c r="E58" s="758">
        <f>D58+3</f>
        <v>45647</v>
      </c>
      <c r="F58" s="331"/>
      <c r="G58" s="758">
        <f t="shared" si="1"/>
        <v>45641</v>
      </c>
      <c r="H58" s="1005">
        <f t="shared" si="3"/>
        <v>51</v>
      </c>
      <c r="K58" s="149"/>
    </row>
    <row r="59" spans="1:17" s="145" customFormat="1" ht="20.100000000000001" hidden="1" customHeight="1">
      <c r="A59" s="819"/>
      <c r="B59" s="955" t="s">
        <v>367</v>
      </c>
      <c r="C59" s="955" t="s">
        <v>432</v>
      </c>
      <c r="D59" s="955">
        <v>45686</v>
      </c>
      <c r="E59" s="880" t="s">
        <v>389</v>
      </c>
      <c r="F59" s="331"/>
      <c r="G59" s="758">
        <v>45310</v>
      </c>
      <c r="H59" s="1005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>
      <c r="A60" s="819"/>
      <c r="B60" s="955" t="s">
        <v>361</v>
      </c>
      <c r="C60" s="955" t="s">
        <v>433</v>
      </c>
      <c r="D60" s="955">
        <v>45695</v>
      </c>
      <c r="E60" s="758">
        <f>D60+3</f>
        <v>45698</v>
      </c>
      <c r="F60" s="331"/>
      <c r="G60" s="758">
        <f t="shared" si="1"/>
        <v>45317</v>
      </c>
      <c r="H60" s="1005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>
      <c r="A61" s="819"/>
      <c r="B61" s="955" t="s">
        <v>365</v>
      </c>
      <c r="C61" s="955" t="s">
        <v>434</v>
      </c>
      <c r="D61" s="955">
        <v>45702</v>
      </c>
      <c r="E61" s="880" t="s">
        <v>389</v>
      </c>
      <c r="F61" s="331"/>
      <c r="G61" s="758">
        <f t="shared" si="1"/>
        <v>45324</v>
      </c>
      <c r="H61" s="1005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>
      <c r="A62" s="819" t="s">
        <v>426</v>
      </c>
      <c r="B62" s="955" t="s">
        <v>361</v>
      </c>
      <c r="C62" s="955" t="s">
        <v>435</v>
      </c>
      <c r="D62" s="955">
        <v>45699</v>
      </c>
      <c r="E62" s="758">
        <f t="shared" ref="E62:E63" si="4">D62+3</f>
        <v>45702</v>
      </c>
      <c r="F62" s="331"/>
      <c r="G62" s="758">
        <f t="shared" si="1"/>
        <v>45331</v>
      </c>
      <c r="H62" s="1005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>
      <c r="A63" s="819" t="s">
        <v>417</v>
      </c>
      <c r="B63" s="955" t="s">
        <v>426</v>
      </c>
      <c r="C63" s="955" t="s">
        <v>436</v>
      </c>
      <c r="D63" s="955">
        <v>45707</v>
      </c>
      <c r="E63" s="758">
        <f t="shared" si="4"/>
        <v>45710</v>
      </c>
      <c r="F63" s="331"/>
      <c r="G63" s="758">
        <f t="shared" si="1"/>
        <v>45338</v>
      </c>
      <c r="H63" s="1005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>
      <c r="A64" s="1033"/>
      <c r="B64" s="164"/>
      <c r="C64" s="155"/>
      <c r="D64" s="733"/>
      <c r="E64" s="734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>
      <c r="A65" s="1033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>
      <c r="B66" s="1185" t="s">
        <v>437</v>
      </c>
      <c r="C66" s="1185"/>
      <c r="D66" s="1185"/>
      <c r="E66" s="1185"/>
      <c r="F66" s="1185"/>
      <c r="G66" s="217"/>
      <c r="H66" s="217"/>
      <c r="I66" s="217"/>
    </row>
    <row r="67" spans="1:17" ht="15.75" hidden="1" customHeight="1">
      <c r="B67" s="164"/>
      <c r="C67" s="155"/>
      <c r="D67" s="1186"/>
      <c r="E67" s="1186"/>
      <c r="F67" s="1186"/>
      <c r="G67" s="1186"/>
      <c r="H67" s="1186"/>
      <c r="I67" s="1186"/>
      <c r="J67" s="1186"/>
      <c r="K67" s="1186"/>
      <c r="L67" s="1186"/>
      <c r="M67" s="1186"/>
      <c r="N67" s="745"/>
    </row>
    <row r="68" spans="1:17" ht="30" hidden="1" customHeight="1">
      <c r="A68" s="819"/>
      <c r="B68" s="1187" t="s">
        <v>438</v>
      </c>
      <c r="C68" s="1188"/>
      <c r="D68" s="1189" t="s">
        <v>353</v>
      </c>
      <c r="E68" s="950" t="s">
        <v>236</v>
      </c>
      <c r="F68" s="944" t="s">
        <v>159</v>
      </c>
      <c r="G68" s="944" t="s">
        <v>439</v>
      </c>
      <c r="H68" s="941" t="s">
        <v>199</v>
      </c>
      <c r="I68" s="944" t="s">
        <v>302</v>
      </c>
      <c r="J68" s="944" t="s">
        <v>215</v>
      </c>
      <c r="K68" s="944" t="s">
        <v>340</v>
      </c>
      <c r="L68" s="1083"/>
      <c r="M68" s="883"/>
    </row>
    <row r="69" spans="1:17" ht="20.100000000000001" hidden="1" customHeight="1">
      <c r="A69" s="819"/>
      <c r="B69" s="944" t="s">
        <v>355</v>
      </c>
      <c r="C69" s="944" t="s">
        <v>356</v>
      </c>
      <c r="D69" s="1190"/>
      <c r="E69" s="940" t="s">
        <v>145</v>
      </c>
      <c r="F69" s="940" t="s">
        <v>161</v>
      </c>
      <c r="G69" s="940" t="s">
        <v>440</v>
      </c>
      <c r="H69" s="940" t="s">
        <v>441</v>
      </c>
      <c r="I69" s="940" t="s">
        <v>442</v>
      </c>
      <c r="J69" s="940" t="s">
        <v>287</v>
      </c>
      <c r="K69" s="940" t="s">
        <v>264</v>
      </c>
      <c r="L69" s="1082"/>
      <c r="M69" s="943" t="s">
        <v>357</v>
      </c>
      <c r="N69" s="943" t="s">
        <v>443</v>
      </c>
    </row>
    <row r="70" spans="1:17" ht="17.25" hidden="1" customHeight="1">
      <c r="A70" s="819"/>
      <c r="B70" s="962" t="s">
        <v>379</v>
      </c>
      <c r="C70" s="955" t="s">
        <v>444</v>
      </c>
      <c r="D70" s="955">
        <v>45393</v>
      </c>
      <c r="E70" s="1183" t="s">
        <v>389</v>
      </c>
      <c r="F70" s="1184"/>
      <c r="G70" s="1184"/>
      <c r="H70" s="1184"/>
      <c r="I70" s="1184"/>
      <c r="J70" s="1184"/>
      <c r="K70" s="1184"/>
      <c r="L70" s="1074"/>
      <c r="M70" s="758">
        <f t="shared" ref="M70:M85" si="6">D70+25</f>
        <v>45418</v>
      </c>
      <c r="N70" s="758" t="e">
        <f t="shared" ref="N70:N85" si="7">E70+25</f>
        <v>#VALUE!</v>
      </c>
      <c r="O70" s="331"/>
      <c r="P70" s="758">
        <v>45387</v>
      </c>
    </row>
    <row r="71" spans="1:17" ht="17.25" hidden="1" customHeight="1">
      <c r="A71" s="819"/>
      <c r="B71" s="962" t="s">
        <v>373</v>
      </c>
      <c r="C71" s="955" t="s">
        <v>445</v>
      </c>
      <c r="D71" s="955">
        <v>45400</v>
      </c>
      <c r="E71" s="758">
        <f t="shared" ref="E71:E84" si="8">D71+3</f>
        <v>45403</v>
      </c>
      <c r="F71" s="1183" t="s">
        <v>389</v>
      </c>
      <c r="G71" s="1184"/>
      <c r="H71" s="1184"/>
      <c r="I71" s="1184"/>
      <c r="J71" s="1184"/>
      <c r="K71" s="1191"/>
      <c r="L71" s="758"/>
      <c r="M71" s="758">
        <f t="shared" si="6"/>
        <v>45425</v>
      </c>
      <c r="N71" s="758">
        <f t="shared" si="7"/>
        <v>45428</v>
      </c>
      <c r="O71" s="331"/>
      <c r="P71" s="758">
        <f t="shared" ref="M71:P112" si="9">P70+7</f>
        <v>45394</v>
      </c>
    </row>
    <row r="72" spans="1:17" ht="17.25" hidden="1" customHeight="1">
      <c r="A72" s="819"/>
      <c r="B72" s="962" t="s">
        <v>361</v>
      </c>
      <c r="C72" s="955" t="s">
        <v>446</v>
      </c>
      <c r="D72" s="955">
        <v>45406</v>
      </c>
      <c r="E72" s="758">
        <f t="shared" si="8"/>
        <v>45409</v>
      </c>
      <c r="F72" s="758">
        <f t="shared" ref="F72:F78" si="10">D72+9</f>
        <v>45415</v>
      </c>
      <c r="G72" s="758">
        <f t="shared" ref="G72:G78" si="11">D72+12</f>
        <v>45418</v>
      </c>
      <c r="H72" s="758">
        <f t="shared" ref="H72:H83" si="12">D72+14</f>
        <v>45420</v>
      </c>
      <c r="I72" s="758">
        <f t="shared" ref="I72:I83" si="13">D72+20</f>
        <v>45426</v>
      </c>
      <c r="J72" s="758">
        <f t="shared" ref="J72:J83" si="14">D72+21</f>
        <v>45427</v>
      </c>
      <c r="K72" s="758">
        <f t="shared" ref="K72:K83" si="15">D72+22</f>
        <v>45428</v>
      </c>
      <c r="L72" s="758"/>
      <c r="M72" s="758">
        <f t="shared" si="6"/>
        <v>45431</v>
      </c>
      <c r="N72" s="758">
        <f t="shared" si="7"/>
        <v>45434</v>
      </c>
      <c r="O72" s="331"/>
      <c r="P72" s="758">
        <f t="shared" si="9"/>
        <v>45401</v>
      </c>
    </row>
    <row r="73" spans="1:17" ht="17.25" hidden="1" customHeight="1">
      <c r="A73" s="819" t="s">
        <v>363</v>
      </c>
      <c r="B73" s="962" t="s">
        <v>394</v>
      </c>
      <c r="C73" s="955" t="s">
        <v>447</v>
      </c>
      <c r="D73" s="955">
        <v>45416</v>
      </c>
      <c r="E73" s="758">
        <f t="shared" si="8"/>
        <v>45419</v>
      </c>
      <c r="F73" s="758">
        <f t="shared" si="10"/>
        <v>45425</v>
      </c>
      <c r="G73" s="758">
        <f t="shared" si="11"/>
        <v>45428</v>
      </c>
      <c r="H73" s="758">
        <f t="shared" si="12"/>
        <v>45430</v>
      </c>
      <c r="I73" s="758">
        <f t="shared" si="13"/>
        <v>45436</v>
      </c>
      <c r="J73" s="758">
        <f t="shared" si="14"/>
        <v>45437</v>
      </c>
      <c r="K73" s="758">
        <f t="shared" si="15"/>
        <v>45438</v>
      </c>
      <c r="L73" s="758"/>
      <c r="M73" s="758">
        <f t="shared" si="6"/>
        <v>45441</v>
      </c>
      <c r="N73" s="758">
        <f t="shared" si="7"/>
        <v>45444</v>
      </c>
      <c r="O73" s="331"/>
      <c r="P73" s="758">
        <f t="shared" si="9"/>
        <v>45408</v>
      </c>
    </row>
    <row r="74" spans="1:17" ht="17.25" hidden="1" customHeight="1">
      <c r="A74" s="819"/>
      <c r="B74" s="962" t="s">
        <v>365</v>
      </c>
      <c r="C74" s="955" t="s">
        <v>448</v>
      </c>
      <c r="D74" s="955">
        <v>45424</v>
      </c>
      <c r="E74" s="758">
        <f t="shared" si="8"/>
        <v>45427</v>
      </c>
      <c r="F74" s="758">
        <f t="shared" si="10"/>
        <v>45433</v>
      </c>
      <c r="G74" s="758">
        <f t="shared" si="11"/>
        <v>45436</v>
      </c>
      <c r="H74" s="758">
        <f t="shared" si="12"/>
        <v>45438</v>
      </c>
      <c r="I74" s="758">
        <f t="shared" si="13"/>
        <v>45444</v>
      </c>
      <c r="J74" s="758">
        <f t="shared" si="14"/>
        <v>45445</v>
      </c>
      <c r="K74" s="758">
        <f t="shared" si="15"/>
        <v>45446</v>
      </c>
      <c r="L74" s="758"/>
      <c r="M74" s="758">
        <f t="shared" si="6"/>
        <v>45449</v>
      </c>
      <c r="N74" s="758">
        <f t="shared" si="7"/>
        <v>45452</v>
      </c>
      <c r="O74" s="331"/>
      <c r="P74" s="758">
        <f t="shared" si="9"/>
        <v>45415</v>
      </c>
    </row>
    <row r="75" spans="1:17" ht="17.25" hidden="1" customHeight="1">
      <c r="A75" s="819" t="s">
        <v>449</v>
      </c>
      <c r="B75" s="962" t="s">
        <v>379</v>
      </c>
      <c r="C75" s="955" t="s">
        <v>450</v>
      </c>
      <c r="D75" s="955">
        <v>45425</v>
      </c>
      <c r="E75" s="880" t="s">
        <v>389</v>
      </c>
      <c r="F75" s="880" t="s">
        <v>389</v>
      </c>
      <c r="G75" s="880" t="s">
        <v>389</v>
      </c>
      <c r="H75" s="880" t="s">
        <v>389</v>
      </c>
      <c r="I75" s="880" t="s">
        <v>389</v>
      </c>
      <c r="J75" s="880" t="s">
        <v>389</v>
      </c>
      <c r="K75" s="758">
        <f t="shared" si="15"/>
        <v>45447</v>
      </c>
      <c r="L75" s="758"/>
      <c r="M75" s="758">
        <f t="shared" si="6"/>
        <v>45450</v>
      </c>
      <c r="N75" s="758" t="e">
        <f t="shared" si="7"/>
        <v>#VALUE!</v>
      </c>
      <c r="O75" s="331"/>
      <c r="P75" s="758">
        <f t="shared" si="9"/>
        <v>45422</v>
      </c>
    </row>
    <row r="76" spans="1:17" ht="17.25" hidden="1" customHeight="1">
      <c r="A76" s="819" t="s">
        <v>379</v>
      </c>
      <c r="B76" s="955" t="s">
        <v>367</v>
      </c>
      <c r="C76" s="955" t="s">
        <v>451</v>
      </c>
      <c r="D76" s="955">
        <v>45437</v>
      </c>
      <c r="E76" s="758">
        <f t="shared" si="8"/>
        <v>45440</v>
      </c>
      <c r="F76" s="758">
        <f t="shared" si="10"/>
        <v>45446</v>
      </c>
      <c r="G76" s="758">
        <f t="shared" si="11"/>
        <v>45449</v>
      </c>
      <c r="H76" s="758">
        <f t="shared" si="12"/>
        <v>45451</v>
      </c>
      <c r="I76" s="758">
        <f t="shared" si="13"/>
        <v>45457</v>
      </c>
      <c r="J76" s="758">
        <f t="shared" si="14"/>
        <v>45458</v>
      </c>
      <c r="K76" s="758">
        <f t="shared" si="15"/>
        <v>45459</v>
      </c>
      <c r="L76" s="758"/>
      <c r="M76" s="758">
        <f t="shared" si="6"/>
        <v>45462</v>
      </c>
      <c r="N76" s="758">
        <f t="shared" si="7"/>
        <v>45465</v>
      </c>
      <c r="O76" s="331"/>
      <c r="P76" s="758">
        <f t="shared" si="9"/>
        <v>45429</v>
      </c>
    </row>
    <row r="77" spans="1:17" ht="17.25" hidden="1" customHeight="1">
      <c r="A77" s="819"/>
      <c r="B77" s="955" t="s">
        <v>373</v>
      </c>
      <c r="C77" s="955" t="s">
        <v>452</v>
      </c>
      <c r="D77" s="955">
        <v>45447</v>
      </c>
      <c r="E77" s="758">
        <f t="shared" si="8"/>
        <v>45450</v>
      </c>
      <c r="F77" s="880" t="s">
        <v>389</v>
      </c>
      <c r="G77" s="880" t="s">
        <v>389</v>
      </c>
      <c r="H77" s="880" t="s">
        <v>389</v>
      </c>
      <c r="I77" s="880" t="s">
        <v>389</v>
      </c>
      <c r="J77" s="880" t="s">
        <v>389</v>
      </c>
      <c r="K77" s="758">
        <f t="shared" si="15"/>
        <v>45469</v>
      </c>
      <c r="L77" s="758"/>
      <c r="M77" s="758">
        <f t="shared" si="6"/>
        <v>45472</v>
      </c>
      <c r="N77" s="758">
        <f t="shared" si="7"/>
        <v>45475</v>
      </c>
      <c r="O77" s="331"/>
      <c r="P77" s="758">
        <f t="shared" si="9"/>
        <v>45436</v>
      </c>
    </row>
    <row r="78" spans="1:17" ht="17.25" hidden="1" customHeight="1">
      <c r="A78" s="819" t="s">
        <v>453</v>
      </c>
      <c r="B78" s="880" t="s">
        <v>389</v>
      </c>
      <c r="C78" s="955" t="s">
        <v>454</v>
      </c>
      <c r="D78" s="800">
        <v>45447</v>
      </c>
      <c r="E78" s="800">
        <f t="shared" si="8"/>
        <v>45450</v>
      </c>
      <c r="F78" s="800">
        <f t="shared" si="10"/>
        <v>45456</v>
      </c>
      <c r="G78" s="800">
        <f t="shared" si="11"/>
        <v>45459</v>
      </c>
      <c r="H78" s="800">
        <f t="shared" si="12"/>
        <v>45461</v>
      </c>
      <c r="I78" s="800">
        <f t="shared" si="13"/>
        <v>45467</v>
      </c>
      <c r="J78" s="800">
        <f t="shared" si="14"/>
        <v>45468</v>
      </c>
      <c r="K78" s="800">
        <f t="shared" si="15"/>
        <v>45469</v>
      </c>
      <c r="L78" s="800"/>
      <c r="M78" s="800">
        <f t="shared" si="6"/>
        <v>45472</v>
      </c>
      <c r="N78" s="800">
        <f t="shared" si="7"/>
        <v>45475</v>
      </c>
      <c r="O78" s="331"/>
      <c r="P78" s="758">
        <f t="shared" si="9"/>
        <v>45443</v>
      </c>
    </row>
    <row r="79" spans="1:17" ht="17.25" hidden="1" customHeight="1">
      <c r="A79" s="819" t="s">
        <v>392</v>
      </c>
      <c r="B79" s="955" t="s">
        <v>361</v>
      </c>
      <c r="C79" s="955" t="s">
        <v>455</v>
      </c>
      <c r="D79" s="955">
        <v>45459</v>
      </c>
      <c r="E79" s="758">
        <f t="shared" si="8"/>
        <v>45462</v>
      </c>
      <c r="F79" s="880" t="s">
        <v>389</v>
      </c>
      <c r="G79" s="880" t="s">
        <v>389</v>
      </c>
      <c r="H79" s="758">
        <f t="shared" si="12"/>
        <v>45473</v>
      </c>
      <c r="I79" s="758">
        <f t="shared" si="13"/>
        <v>45479</v>
      </c>
      <c r="J79" s="758">
        <f t="shared" si="14"/>
        <v>45480</v>
      </c>
      <c r="K79" s="758">
        <f t="shared" si="15"/>
        <v>45481</v>
      </c>
      <c r="L79" s="758"/>
      <c r="M79" s="758">
        <f t="shared" si="6"/>
        <v>45484</v>
      </c>
      <c r="N79" s="758">
        <f t="shared" si="7"/>
        <v>45487</v>
      </c>
      <c r="O79" s="331"/>
      <c r="P79" s="758">
        <f t="shared" si="9"/>
        <v>45450</v>
      </c>
    </row>
    <row r="80" spans="1:17" ht="17.25" hidden="1" customHeight="1">
      <c r="A80" s="819" t="s">
        <v>456</v>
      </c>
      <c r="B80" s="955" t="s">
        <v>394</v>
      </c>
      <c r="C80" s="955" t="s">
        <v>457</v>
      </c>
      <c r="D80" s="880" t="s">
        <v>389</v>
      </c>
      <c r="E80" s="800" t="e">
        <f t="shared" si="8"/>
        <v>#VALUE!</v>
      </c>
      <c r="F80" s="800" t="e">
        <f t="shared" ref="F80:F83" si="16">D80+9</f>
        <v>#VALUE!</v>
      </c>
      <c r="G80" s="800" t="e">
        <f t="shared" ref="G80:G83" si="17">D80+12</f>
        <v>#VALUE!</v>
      </c>
      <c r="H80" s="800" t="e">
        <f t="shared" si="12"/>
        <v>#VALUE!</v>
      </c>
      <c r="I80" s="800" t="e">
        <f t="shared" si="13"/>
        <v>#VALUE!</v>
      </c>
      <c r="J80" s="800" t="e">
        <f t="shared" si="14"/>
        <v>#VALUE!</v>
      </c>
      <c r="K80" s="800" t="e">
        <f t="shared" si="15"/>
        <v>#VALUE!</v>
      </c>
      <c r="L80" s="800"/>
      <c r="M80" s="800" t="e">
        <f t="shared" si="6"/>
        <v>#VALUE!</v>
      </c>
      <c r="N80" s="800" t="e">
        <f t="shared" si="7"/>
        <v>#VALUE!</v>
      </c>
      <c r="O80" s="331"/>
      <c r="P80" s="758">
        <f t="shared" si="9"/>
        <v>45457</v>
      </c>
      <c r="Q80" s="1066">
        <f>WEEKNUM(P80)</f>
        <v>24</v>
      </c>
    </row>
    <row r="81" spans="1:17" ht="17.25" hidden="1" customHeight="1">
      <c r="A81" s="819" t="s">
        <v>458</v>
      </c>
      <c r="B81" s="955" t="s">
        <v>365</v>
      </c>
      <c r="C81" s="955" t="s">
        <v>459</v>
      </c>
      <c r="D81" s="880" t="s">
        <v>389</v>
      </c>
      <c r="E81" s="800" t="e">
        <f t="shared" si="8"/>
        <v>#VALUE!</v>
      </c>
      <c r="F81" s="800" t="e">
        <f t="shared" si="16"/>
        <v>#VALUE!</v>
      </c>
      <c r="G81" s="800" t="e">
        <f t="shared" si="17"/>
        <v>#VALUE!</v>
      </c>
      <c r="H81" s="800" t="e">
        <f t="shared" si="12"/>
        <v>#VALUE!</v>
      </c>
      <c r="I81" s="800" t="e">
        <f t="shared" si="13"/>
        <v>#VALUE!</v>
      </c>
      <c r="J81" s="800" t="e">
        <f t="shared" si="14"/>
        <v>#VALUE!</v>
      </c>
      <c r="K81" s="800" t="e">
        <f t="shared" si="15"/>
        <v>#VALUE!</v>
      </c>
      <c r="L81" s="800"/>
      <c r="M81" s="800" t="e">
        <f t="shared" si="6"/>
        <v>#VALUE!</v>
      </c>
      <c r="N81" s="800" t="e">
        <f t="shared" si="7"/>
        <v>#VALUE!</v>
      </c>
      <c r="O81" s="331"/>
      <c r="P81" s="758">
        <f t="shared" si="9"/>
        <v>45464</v>
      </c>
      <c r="Q81" s="1066">
        <f>WEEKNUM(P81)</f>
        <v>25</v>
      </c>
    </row>
    <row r="82" spans="1:17" ht="17.25" hidden="1" customHeight="1">
      <c r="A82" s="819" t="s">
        <v>460</v>
      </c>
      <c r="B82" s="1061" t="s">
        <v>373</v>
      </c>
      <c r="C82" s="955" t="s">
        <v>461</v>
      </c>
      <c r="D82" s="880" t="s">
        <v>389</v>
      </c>
      <c r="E82" s="800" t="e">
        <f t="shared" si="8"/>
        <v>#VALUE!</v>
      </c>
      <c r="F82" s="800" t="e">
        <f t="shared" si="16"/>
        <v>#VALUE!</v>
      </c>
      <c r="G82" s="800" t="e">
        <f t="shared" si="17"/>
        <v>#VALUE!</v>
      </c>
      <c r="H82" s="800" t="e">
        <f t="shared" si="12"/>
        <v>#VALUE!</v>
      </c>
      <c r="I82" s="800" t="e">
        <f t="shared" si="13"/>
        <v>#VALUE!</v>
      </c>
      <c r="J82" s="800" t="e">
        <f t="shared" si="14"/>
        <v>#VALUE!</v>
      </c>
      <c r="K82" s="800" t="e">
        <f t="shared" si="15"/>
        <v>#VALUE!</v>
      </c>
      <c r="L82" s="800"/>
      <c r="M82" s="800" t="e">
        <f t="shared" si="6"/>
        <v>#VALUE!</v>
      </c>
      <c r="N82" s="800" t="e">
        <f t="shared" si="7"/>
        <v>#VALUE!</v>
      </c>
      <c r="O82" s="331"/>
      <c r="P82" s="758">
        <f t="shared" si="9"/>
        <v>45471</v>
      </c>
      <c r="Q82" s="1066">
        <f t="shared" ref="N82:Q111" si="18">WEEKNUM(P82)</f>
        <v>26</v>
      </c>
    </row>
    <row r="83" spans="1:17" ht="17.25" hidden="1" customHeight="1">
      <c r="A83" s="819"/>
      <c r="B83" s="955" t="s">
        <v>367</v>
      </c>
      <c r="C83" s="955" t="s">
        <v>462</v>
      </c>
      <c r="D83" s="955">
        <v>45484</v>
      </c>
      <c r="E83" s="758">
        <f t="shared" si="8"/>
        <v>45487</v>
      </c>
      <c r="F83" s="758">
        <f t="shared" si="16"/>
        <v>45493</v>
      </c>
      <c r="G83" s="758">
        <f t="shared" si="17"/>
        <v>45496</v>
      </c>
      <c r="H83" s="758">
        <f t="shared" si="12"/>
        <v>45498</v>
      </c>
      <c r="I83" s="758">
        <f t="shared" si="13"/>
        <v>45504</v>
      </c>
      <c r="J83" s="758">
        <f t="shared" si="14"/>
        <v>45505</v>
      </c>
      <c r="K83" s="758">
        <f t="shared" si="15"/>
        <v>45506</v>
      </c>
      <c r="L83" s="758"/>
      <c r="M83" s="758">
        <f t="shared" si="6"/>
        <v>45509</v>
      </c>
      <c r="N83" s="758">
        <f t="shared" si="7"/>
        <v>45512</v>
      </c>
      <c r="O83" s="331"/>
      <c r="P83" s="758">
        <f t="shared" si="9"/>
        <v>45478</v>
      </c>
      <c r="Q83" s="1066">
        <f t="shared" si="18"/>
        <v>27</v>
      </c>
    </row>
    <row r="84" spans="1:17" ht="17.25" hidden="1" customHeight="1">
      <c r="A84" s="819"/>
      <c r="B84" s="1003" t="s">
        <v>379</v>
      </c>
      <c r="C84" s="955" t="s">
        <v>463</v>
      </c>
      <c r="D84" s="955">
        <v>45490</v>
      </c>
      <c r="E84" s="758">
        <f t="shared" si="8"/>
        <v>45493</v>
      </c>
      <c r="F84" s="880" t="s">
        <v>389</v>
      </c>
      <c r="G84" s="880" t="s">
        <v>389</v>
      </c>
      <c r="H84" s="880" t="s">
        <v>389</v>
      </c>
      <c r="I84" s="880" t="s">
        <v>389</v>
      </c>
      <c r="J84" s="880" t="s">
        <v>389</v>
      </c>
      <c r="K84" s="880" t="s">
        <v>389</v>
      </c>
      <c r="L84" s="880"/>
      <c r="M84" s="758">
        <f t="shared" si="6"/>
        <v>45515</v>
      </c>
      <c r="N84" s="758">
        <f t="shared" si="7"/>
        <v>45518</v>
      </c>
      <c r="O84" s="331"/>
      <c r="P84" s="758">
        <f t="shared" si="9"/>
        <v>45485</v>
      </c>
      <c r="Q84" s="1066">
        <f t="shared" si="18"/>
        <v>28</v>
      </c>
    </row>
    <row r="85" spans="1:17" ht="17.25" hidden="1" customHeight="1">
      <c r="A85" s="819" t="s">
        <v>361</v>
      </c>
      <c r="B85" s="955" t="s">
        <v>401</v>
      </c>
      <c r="C85" s="955" t="s">
        <v>464</v>
      </c>
      <c r="D85" s="955">
        <v>45496</v>
      </c>
      <c r="E85" s="758">
        <f>D85+3</f>
        <v>45499</v>
      </c>
      <c r="F85" s="758">
        <f>D85+9</f>
        <v>45505</v>
      </c>
      <c r="G85" s="758">
        <f>D85+12</f>
        <v>45508</v>
      </c>
      <c r="H85" s="758">
        <f>D85+14</f>
        <v>45510</v>
      </c>
      <c r="I85" s="758">
        <f>D85+20</f>
        <v>45516</v>
      </c>
      <c r="J85" s="758">
        <f>D85+21</f>
        <v>45517</v>
      </c>
      <c r="K85" s="758">
        <f>D85+22</f>
        <v>45518</v>
      </c>
      <c r="L85" s="758"/>
      <c r="M85" s="758">
        <f t="shared" si="6"/>
        <v>45521</v>
      </c>
      <c r="N85" s="758">
        <f t="shared" si="7"/>
        <v>45524</v>
      </c>
      <c r="O85" s="331"/>
      <c r="P85" s="758">
        <f t="shared" si="9"/>
        <v>45492</v>
      </c>
      <c r="Q85" s="1066">
        <f t="shared" si="18"/>
        <v>29</v>
      </c>
    </row>
    <row r="86" spans="1:17" ht="17.25" hidden="1" customHeight="1">
      <c r="A86" s="819"/>
      <c r="B86" s="955" t="s">
        <v>394</v>
      </c>
      <c r="C86" s="955" t="s">
        <v>465</v>
      </c>
      <c r="D86" s="955">
        <v>45511</v>
      </c>
      <c r="E86" s="880" t="s">
        <v>389</v>
      </c>
      <c r="F86" s="880" t="s">
        <v>389</v>
      </c>
      <c r="G86" s="880" t="s">
        <v>389</v>
      </c>
      <c r="H86" s="880" t="s">
        <v>389</v>
      </c>
      <c r="I86" s="880" t="s">
        <v>389</v>
      </c>
      <c r="J86" s="880" t="s">
        <v>389</v>
      </c>
      <c r="K86" s="880" t="s">
        <v>389</v>
      </c>
      <c r="L86" s="880"/>
      <c r="M86" s="758">
        <v>45517</v>
      </c>
      <c r="N86" s="758">
        <v>45519</v>
      </c>
      <c r="O86" s="331"/>
      <c r="P86" s="758">
        <f t="shared" si="9"/>
        <v>45499</v>
      </c>
      <c r="Q86" s="1066">
        <f t="shared" si="18"/>
        <v>30</v>
      </c>
    </row>
    <row r="87" spans="1:17" ht="17.25" hidden="1" customHeight="1">
      <c r="A87" s="819" t="s">
        <v>361</v>
      </c>
      <c r="B87" s="955" t="s">
        <v>365</v>
      </c>
      <c r="C87" s="955" t="s">
        <v>466</v>
      </c>
      <c r="D87" s="955">
        <v>45511</v>
      </c>
      <c r="E87" s="758">
        <f t="shared" ref="E87:E90" si="19">D87+3</f>
        <v>45514</v>
      </c>
      <c r="F87" s="758">
        <f t="shared" ref="F87:F100" si="20">D87+9</f>
        <v>45520</v>
      </c>
      <c r="G87" s="758">
        <f t="shared" ref="G87:G100" si="21">D87+12</f>
        <v>45523</v>
      </c>
      <c r="H87" s="758">
        <f t="shared" ref="H87" si="22">D87+14</f>
        <v>45525</v>
      </c>
      <c r="I87" s="758">
        <f t="shared" ref="I87:I107" si="23">D87+20</f>
        <v>45531</v>
      </c>
      <c r="J87" s="758">
        <f t="shared" ref="J87:J107" si="24">D87+21</f>
        <v>45532</v>
      </c>
      <c r="K87" s="758">
        <f t="shared" ref="K87:K102" si="25">D87+22</f>
        <v>45533</v>
      </c>
      <c r="L87" s="758"/>
      <c r="M87" s="758">
        <f t="shared" ref="M87:M96" si="26">D87+25</f>
        <v>45536</v>
      </c>
      <c r="N87" s="758">
        <f t="shared" ref="N87:N96" si="27">D87+26</f>
        <v>45537</v>
      </c>
      <c r="O87" s="331"/>
      <c r="P87" s="758">
        <f t="shared" si="9"/>
        <v>45506</v>
      </c>
      <c r="Q87" s="1066">
        <f t="shared" si="18"/>
        <v>31</v>
      </c>
    </row>
    <row r="88" spans="1:17" ht="17.25" hidden="1" customHeight="1">
      <c r="A88" s="819"/>
      <c r="B88" s="955" t="s">
        <v>405</v>
      </c>
      <c r="C88" s="955" t="s">
        <v>467</v>
      </c>
      <c r="D88" s="955">
        <v>45516</v>
      </c>
      <c r="E88" s="758">
        <f t="shared" si="19"/>
        <v>45519</v>
      </c>
      <c r="F88" s="758">
        <f t="shared" si="20"/>
        <v>45525</v>
      </c>
      <c r="G88" s="758">
        <f t="shared" si="21"/>
        <v>45528</v>
      </c>
      <c r="H88" s="758">
        <f>D88+14</f>
        <v>45530</v>
      </c>
      <c r="I88" s="758">
        <f t="shared" si="23"/>
        <v>45536</v>
      </c>
      <c r="J88" s="758">
        <f t="shared" si="24"/>
        <v>45537</v>
      </c>
      <c r="K88" s="758">
        <f t="shared" si="25"/>
        <v>45538</v>
      </c>
      <c r="L88" s="758"/>
      <c r="M88" s="758">
        <f t="shared" si="26"/>
        <v>45541</v>
      </c>
      <c r="N88" s="758">
        <f t="shared" si="27"/>
        <v>45542</v>
      </c>
      <c r="O88" s="331"/>
      <c r="P88" s="758">
        <f t="shared" si="9"/>
        <v>45513</v>
      </c>
      <c r="Q88" s="1066">
        <f t="shared" si="18"/>
        <v>32</v>
      </c>
    </row>
    <row r="89" spans="1:17" ht="17.25" hidden="1" customHeight="1">
      <c r="A89" s="819" t="s">
        <v>367</v>
      </c>
      <c r="B89" s="955" t="s">
        <v>379</v>
      </c>
      <c r="C89" s="955" t="s">
        <v>468</v>
      </c>
      <c r="D89" s="955">
        <v>45520</v>
      </c>
      <c r="E89" s="758">
        <f t="shared" si="19"/>
        <v>45523</v>
      </c>
      <c r="F89" s="758">
        <f t="shared" si="20"/>
        <v>45529</v>
      </c>
      <c r="G89" s="758">
        <f t="shared" si="21"/>
        <v>45532</v>
      </c>
      <c r="H89" s="758">
        <f t="shared" ref="H89:H100" si="28">D89+14</f>
        <v>45534</v>
      </c>
      <c r="I89" s="758">
        <f t="shared" si="23"/>
        <v>45540</v>
      </c>
      <c r="J89" s="758">
        <f t="shared" si="24"/>
        <v>45541</v>
      </c>
      <c r="K89" s="758">
        <f t="shared" si="25"/>
        <v>45542</v>
      </c>
      <c r="L89" s="758"/>
      <c r="M89" s="758">
        <f t="shared" si="26"/>
        <v>45545</v>
      </c>
      <c r="N89" s="758">
        <f t="shared" si="27"/>
        <v>45546</v>
      </c>
      <c r="O89" s="331"/>
      <c r="P89" s="758">
        <f t="shared" si="9"/>
        <v>45520</v>
      </c>
      <c r="Q89" s="1066">
        <f t="shared" si="18"/>
        <v>33</v>
      </c>
    </row>
    <row r="90" spans="1:17" ht="17.25" hidden="1" customHeight="1">
      <c r="A90" s="819" t="s">
        <v>379</v>
      </c>
      <c r="B90" s="1003" t="s">
        <v>367</v>
      </c>
      <c r="C90" s="955" t="s">
        <v>469</v>
      </c>
      <c r="D90" s="880" t="s">
        <v>389</v>
      </c>
      <c r="E90" s="800" t="e">
        <f t="shared" si="19"/>
        <v>#VALUE!</v>
      </c>
      <c r="F90" s="800" t="e">
        <f t="shared" si="20"/>
        <v>#VALUE!</v>
      </c>
      <c r="G90" s="800" t="e">
        <f t="shared" si="21"/>
        <v>#VALUE!</v>
      </c>
      <c r="H90" s="800" t="e">
        <f t="shared" si="28"/>
        <v>#VALUE!</v>
      </c>
      <c r="I90" s="800" t="e">
        <f t="shared" si="23"/>
        <v>#VALUE!</v>
      </c>
      <c r="J90" s="800" t="e">
        <f t="shared" si="24"/>
        <v>#VALUE!</v>
      </c>
      <c r="K90" s="800" t="e">
        <f t="shared" si="25"/>
        <v>#VALUE!</v>
      </c>
      <c r="L90" s="800"/>
      <c r="M90" s="800" t="e">
        <f t="shared" si="26"/>
        <v>#VALUE!</v>
      </c>
      <c r="N90" s="800" t="e">
        <f t="shared" si="27"/>
        <v>#VALUE!</v>
      </c>
      <c r="O90" s="331"/>
      <c r="P90" s="758">
        <f t="shared" si="9"/>
        <v>45527</v>
      </c>
      <c r="Q90" s="1066">
        <f t="shared" si="18"/>
        <v>34</v>
      </c>
    </row>
    <row r="91" spans="1:17" ht="17.25" hidden="1" customHeight="1">
      <c r="A91" s="819" t="s">
        <v>394</v>
      </c>
      <c r="B91" s="955" t="s">
        <v>394</v>
      </c>
      <c r="C91" s="955" t="s">
        <v>470</v>
      </c>
      <c r="D91" s="955">
        <v>45539</v>
      </c>
      <c r="E91" s="758">
        <f>D91+3</f>
        <v>45542</v>
      </c>
      <c r="F91" s="758">
        <f t="shared" si="20"/>
        <v>45548</v>
      </c>
      <c r="G91" s="758">
        <f t="shared" si="21"/>
        <v>45551</v>
      </c>
      <c r="H91" s="758">
        <f t="shared" si="28"/>
        <v>45553</v>
      </c>
      <c r="I91" s="758">
        <f t="shared" si="23"/>
        <v>45559</v>
      </c>
      <c r="J91" s="758">
        <f t="shared" si="24"/>
        <v>45560</v>
      </c>
      <c r="K91" s="758">
        <f t="shared" si="25"/>
        <v>45561</v>
      </c>
      <c r="L91" s="758"/>
      <c r="M91" s="758">
        <f t="shared" si="26"/>
        <v>45564</v>
      </c>
      <c r="N91" s="758">
        <f t="shared" si="27"/>
        <v>45565</v>
      </c>
      <c r="O91" s="331"/>
      <c r="P91" s="758">
        <f t="shared" si="9"/>
        <v>45534</v>
      </c>
      <c r="Q91" s="1066">
        <f t="shared" si="18"/>
        <v>35</v>
      </c>
    </row>
    <row r="92" spans="1:17" ht="17.25" hidden="1" customHeight="1">
      <c r="A92" s="819" t="s">
        <v>401</v>
      </c>
      <c r="B92" s="955" t="s">
        <v>401</v>
      </c>
      <c r="C92" s="955" t="s">
        <v>471</v>
      </c>
      <c r="D92" s="955">
        <v>45542</v>
      </c>
      <c r="E92" s="758">
        <f t="shared" ref="E92:E102" si="29">D92+3</f>
        <v>45545</v>
      </c>
      <c r="F92" s="758">
        <f t="shared" si="20"/>
        <v>45551</v>
      </c>
      <c r="G92" s="758">
        <f t="shared" si="21"/>
        <v>45554</v>
      </c>
      <c r="H92" s="758">
        <f t="shared" si="28"/>
        <v>45556</v>
      </c>
      <c r="I92" s="758">
        <f t="shared" si="23"/>
        <v>45562</v>
      </c>
      <c r="J92" s="758">
        <f t="shared" si="24"/>
        <v>45563</v>
      </c>
      <c r="K92" s="758">
        <f t="shared" si="25"/>
        <v>45564</v>
      </c>
      <c r="L92" s="758"/>
      <c r="M92" s="758">
        <f t="shared" si="26"/>
        <v>45567</v>
      </c>
      <c r="N92" s="758">
        <f t="shared" si="27"/>
        <v>45568</v>
      </c>
      <c r="O92" s="331"/>
      <c r="P92" s="758">
        <f t="shared" si="9"/>
        <v>45541</v>
      </c>
      <c r="Q92" s="1066">
        <f t="shared" si="18"/>
        <v>36</v>
      </c>
    </row>
    <row r="93" spans="1:17" ht="17.25" hidden="1" customHeight="1">
      <c r="A93" s="819"/>
      <c r="B93" s="955" t="s">
        <v>365</v>
      </c>
      <c r="C93" s="955" t="s">
        <v>472</v>
      </c>
      <c r="D93" s="955">
        <v>45561</v>
      </c>
      <c r="E93" s="1183" t="s">
        <v>389</v>
      </c>
      <c r="F93" s="1184"/>
      <c r="G93" s="1184"/>
      <c r="H93" s="1184"/>
      <c r="I93" s="1184"/>
      <c r="J93" s="1184"/>
      <c r="K93" s="1184"/>
      <c r="L93" s="1074"/>
      <c r="M93" s="758">
        <f t="shared" si="26"/>
        <v>45586</v>
      </c>
      <c r="N93" s="758">
        <f t="shared" si="27"/>
        <v>45587</v>
      </c>
      <c r="O93" s="331"/>
      <c r="P93" s="758">
        <f t="shared" si="9"/>
        <v>45548</v>
      </c>
      <c r="Q93" s="1066">
        <f t="shared" si="18"/>
        <v>37</v>
      </c>
    </row>
    <row r="94" spans="1:17" ht="17.25" hidden="1" customHeight="1">
      <c r="A94" s="819"/>
      <c r="B94" s="955" t="s">
        <v>405</v>
      </c>
      <c r="C94" s="955" t="s">
        <v>473</v>
      </c>
      <c r="D94" s="955">
        <v>45558</v>
      </c>
      <c r="E94" s="758">
        <f t="shared" si="29"/>
        <v>45561</v>
      </c>
      <c r="F94" s="758">
        <f t="shared" si="20"/>
        <v>45567</v>
      </c>
      <c r="G94" s="758">
        <f t="shared" si="21"/>
        <v>45570</v>
      </c>
      <c r="H94" s="758">
        <f t="shared" si="28"/>
        <v>45572</v>
      </c>
      <c r="I94" s="758">
        <f t="shared" si="23"/>
        <v>45578</v>
      </c>
      <c r="J94" s="758">
        <f t="shared" si="24"/>
        <v>45579</v>
      </c>
      <c r="K94" s="758">
        <f t="shared" si="25"/>
        <v>45580</v>
      </c>
      <c r="L94" s="758"/>
      <c r="M94" s="758">
        <f t="shared" si="26"/>
        <v>45583</v>
      </c>
      <c r="N94" s="758">
        <f t="shared" si="27"/>
        <v>45584</v>
      </c>
      <c r="O94" s="331"/>
      <c r="P94" s="758">
        <f t="shared" si="9"/>
        <v>45555</v>
      </c>
      <c r="Q94" s="1066">
        <f t="shared" si="18"/>
        <v>38</v>
      </c>
    </row>
    <row r="95" spans="1:17" ht="17.25" hidden="1" customHeight="1">
      <c r="A95" s="819"/>
      <c r="B95" s="955" t="s">
        <v>379</v>
      </c>
      <c r="C95" s="955" t="s">
        <v>474</v>
      </c>
      <c r="D95" s="880" t="s">
        <v>389</v>
      </c>
      <c r="E95" s="800" t="e">
        <f t="shared" si="29"/>
        <v>#VALUE!</v>
      </c>
      <c r="F95" s="800" t="e">
        <f t="shared" si="20"/>
        <v>#VALUE!</v>
      </c>
      <c r="G95" s="800" t="e">
        <f t="shared" si="21"/>
        <v>#VALUE!</v>
      </c>
      <c r="H95" s="800" t="e">
        <f t="shared" si="28"/>
        <v>#VALUE!</v>
      </c>
      <c r="I95" s="800" t="e">
        <f t="shared" si="23"/>
        <v>#VALUE!</v>
      </c>
      <c r="J95" s="800" t="e">
        <f t="shared" si="24"/>
        <v>#VALUE!</v>
      </c>
      <c r="K95" s="800" t="e">
        <f t="shared" si="25"/>
        <v>#VALUE!</v>
      </c>
      <c r="L95" s="800"/>
      <c r="M95" s="800" t="e">
        <f t="shared" si="26"/>
        <v>#VALUE!</v>
      </c>
      <c r="N95" s="800" t="e">
        <f t="shared" si="27"/>
        <v>#VALUE!</v>
      </c>
      <c r="O95" s="331"/>
      <c r="P95" s="758">
        <f t="shared" si="9"/>
        <v>45562</v>
      </c>
      <c r="Q95" s="1066">
        <f t="shared" si="18"/>
        <v>39</v>
      </c>
    </row>
    <row r="96" spans="1:17" ht="17.25" hidden="1" customHeight="1">
      <c r="A96" s="819"/>
      <c r="B96" s="955" t="s">
        <v>394</v>
      </c>
      <c r="C96" s="955" t="s">
        <v>475</v>
      </c>
      <c r="D96" s="955">
        <v>45573</v>
      </c>
      <c r="E96" s="758">
        <f t="shared" si="29"/>
        <v>45576</v>
      </c>
      <c r="F96" s="758">
        <f t="shared" si="20"/>
        <v>45582</v>
      </c>
      <c r="G96" s="758">
        <f t="shared" si="21"/>
        <v>45585</v>
      </c>
      <c r="H96" s="758">
        <f t="shared" si="28"/>
        <v>45587</v>
      </c>
      <c r="I96" s="758">
        <f t="shared" si="23"/>
        <v>45593</v>
      </c>
      <c r="J96" s="758">
        <f t="shared" si="24"/>
        <v>45594</v>
      </c>
      <c r="K96" s="758">
        <f t="shared" si="25"/>
        <v>45595</v>
      </c>
      <c r="L96" s="758"/>
      <c r="M96" s="758">
        <f t="shared" si="26"/>
        <v>45598</v>
      </c>
      <c r="N96" s="758">
        <f t="shared" si="27"/>
        <v>45599</v>
      </c>
      <c r="O96" s="331"/>
      <c r="P96" s="758">
        <f t="shared" si="9"/>
        <v>45569</v>
      </c>
      <c r="Q96" s="1066">
        <f t="shared" si="18"/>
        <v>40</v>
      </c>
    </row>
    <row r="97" spans="1:17" ht="17.25" hidden="1" customHeight="1">
      <c r="A97" s="819" t="s">
        <v>361</v>
      </c>
      <c r="B97" s="1026" t="s">
        <v>413</v>
      </c>
      <c r="C97" s="955" t="s">
        <v>476</v>
      </c>
      <c r="D97" s="800">
        <v>45579</v>
      </c>
      <c r="E97" s="800">
        <f t="shared" si="29"/>
        <v>45582</v>
      </c>
      <c r="F97" s="800">
        <f t="shared" si="20"/>
        <v>45588</v>
      </c>
      <c r="G97" s="800">
        <f t="shared" si="21"/>
        <v>45591</v>
      </c>
      <c r="H97" s="800">
        <f t="shared" si="28"/>
        <v>45593</v>
      </c>
      <c r="I97" s="800">
        <f t="shared" si="23"/>
        <v>45599</v>
      </c>
      <c r="J97" s="800">
        <f t="shared" si="24"/>
        <v>45600</v>
      </c>
      <c r="K97" s="800">
        <f t="shared" si="25"/>
        <v>45601</v>
      </c>
      <c r="L97" s="800"/>
      <c r="M97" s="800">
        <f>F97+22</f>
        <v>45610</v>
      </c>
      <c r="N97" s="800">
        <f>G97+22</f>
        <v>45613</v>
      </c>
      <c r="O97" s="331"/>
      <c r="P97" s="758">
        <f t="shared" si="9"/>
        <v>45576</v>
      </c>
      <c r="Q97" s="1066">
        <f t="shared" si="18"/>
        <v>41</v>
      </c>
    </row>
    <row r="98" spans="1:17" ht="17.25" hidden="1" customHeight="1">
      <c r="A98" s="819" t="s">
        <v>365</v>
      </c>
      <c r="B98" s="955" t="s">
        <v>365</v>
      </c>
      <c r="C98" s="955" t="s">
        <v>477</v>
      </c>
      <c r="D98" s="955">
        <v>45582</v>
      </c>
      <c r="E98" s="758">
        <f t="shared" si="29"/>
        <v>45585</v>
      </c>
      <c r="F98" s="758">
        <f t="shared" si="20"/>
        <v>45591</v>
      </c>
      <c r="G98" s="758">
        <f t="shared" si="21"/>
        <v>45594</v>
      </c>
      <c r="H98" s="758">
        <f t="shared" si="28"/>
        <v>45596</v>
      </c>
      <c r="I98" s="758">
        <f t="shared" si="23"/>
        <v>45602</v>
      </c>
      <c r="J98" s="758">
        <f t="shared" si="24"/>
        <v>45603</v>
      </c>
      <c r="K98" s="758">
        <f t="shared" si="25"/>
        <v>45604</v>
      </c>
      <c r="L98" s="1077"/>
      <c r="M98" s="758">
        <f t="shared" ref="M98:M103" si="30">D98+25</f>
        <v>45607</v>
      </c>
      <c r="N98" s="758">
        <f t="shared" ref="N98:N103" si="31">D98+26</f>
        <v>45608</v>
      </c>
      <c r="O98" s="331"/>
      <c r="P98" s="758">
        <f t="shared" si="9"/>
        <v>45583</v>
      </c>
      <c r="Q98" s="1066">
        <f t="shared" si="18"/>
        <v>42</v>
      </c>
    </row>
    <row r="99" spans="1:17" ht="17.25" hidden="1" customHeight="1">
      <c r="A99" s="819"/>
      <c r="B99" s="955" t="s">
        <v>417</v>
      </c>
      <c r="C99" s="955" t="s">
        <v>478</v>
      </c>
      <c r="D99" s="955">
        <v>45593</v>
      </c>
      <c r="E99" s="758">
        <f t="shared" si="29"/>
        <v>45596</v>
      </c>
      <c r="F99" s="758">
        <f t="shared" si="20"/>
        <v>45602</v>
      </c>
      <c r="G99" s="758">
        <f t="shared" si="21"/>
        <v>45605</v>
      </c>
      <c r="H99" s="758">
        <f t="shared" si="28"/>
        <v>45607</v>
      </c>
      <c r="I99" s="758">
        <f t="shared" si="23"/>
        <v>45613</v>
      </c>
      <c r="J99" s="758">
        <f t="shared" si="24"/>
        <v>45614</v>
      </c>
      <c r="K99" s="758">
        <f t="shared" si="25"/>
        <v>45615</v>
      </c>
      <c r="L99" s="1078"/>
      <c r="M99" s="758">
        <f t="shared" si="30"/>
        <v>45618</v>
      </c>
      <c r="N99" s="758">
        <f t="shared" si="31"/>
        <v>45619</v>
      </c>
      <c r="O99" s="331"/>
      <c r="P99" s="758">
        <f t="shared" si="9"/>
        <v>45590</v>
      </c>
      <c r="Q99" s="1066">
        <f t="shared" si="18"/>
        <v>43</v>
      </c>
    </row>
    <row r="100" spans="1:17" ht="17.25" hidden="1" customHeight="1">
      <c r="A100" s="819" t="s">
        <v>405</v>
      </c>
      <c r="B100" s="955" t="s">
        <v>367</v>
      </c>
      <c r="C100" s="955" t="s">
        <v>479</v>
      </c>
      <c r="D100" s="955">
        <v>45598</v>
      </c>
      <c r="E100" s="758">
        <f t="shared" si="29"/>
        <v>45601</v>
      </c>
      <c r="F100" s="758">
        <f t="shared" si="20"/>
        <v>45607</v>
      </c>
      <c r="G100" s="758">
        <f t="shared" si="21"/>
        <v>45610</v>
      </c>
      <c r="H100" s="758">
        <f t="shared" si="28"/>
        <v>45612</v>
      </c>
      <c r="I100" s="758">
        <f t="shared" si="23"/>
        <v>45618</v>
      </c>
      <c r="J100" s="758">
        <f t="shared" si="24"/>
        <v>45619</v>
      </c>
      <c r="K100" s="758">
        <f t="shared" si="25"/>
        <v>45620</v>
      </c>
      <c r="L100" s="1078"/>
      <c r="M100" s="758">
        <f t="shared" si="30"/>
        <v>45623</v>
      </c>
      <c r="N100" s="758">
        <f t="shared" si="31"/>
        <v>45624</v>
      </c>
      <c r="O100" s="331"/>
      <c r="P100" s="758">
        <f t="shared" si="9"/>
        <v>45597</v>
      </c>
      <c r="Q100" s="1066">
        <f t="shared" si="18"/>
        <v>44</v>
      </c>
    </row>
    <row r="101" spans="1:17" ht="17.25" hidden="1" customHeight="1">
      <c r="A101" s="819" t="s">
        <v>367</v>
      </c>
      <c r="B101" s="955" t="s">
        <v>405</v>
      </c>
      <c r="C101" s="955" t="s">
        <v>480</v>
      </c>
      <c r="D101" s="955">
        <v>45610</v>
      </c>
      <c r="E101" s="880" t="s">
        <v>389</v>
      </c>
      <c r="F101" s="880" t="s">
        <v>389</v>
      </c>
      <c r="G101" s="880" t="s">
        <v>389</v>
      </c>
      <c r="H101" s="880" t="s">
        <v>389</v>
      </c>
      <c r="I101" s="758">
        <f t="shared" si="23"/>
        <v>45630</v>
      </c>
      <c r="J101" s="758">
        <f t="shared" si="24"/>
        <v>45631</v>
      </c>
      <c r="K101" s="758">
        <f t="shared" si="25"/>
        <v>45632</v>
      </c>
      <c r="L101" s="1081"/>
      <c r="M101" s="758">
        <f t="shared" si="30"/>
        <v>45635</v>
      </c>
      <c r="N101" s="758">
        <f t="shared" si="31"/>
        <v>45636</v>
      </c>
      <c r="O101" s="331"/>
      <c r="P101" s="758">
        <f t="shared" si="9"/>
        <v>45604</v>
      </c>
      <c r="Q101" s="1066">
        <f t="shared" si="18"/>
        <v>45</v>
      </c>
    </row>
    <row r="102" spans="1:17" ht="17.25" hidden="1" customHeight="1">
      <c r="A102" s="819" t="s">
        <v>394</v>
      </c>
      <c r="B102" s="955" t="s">
        <v>361</v>
      </c>
      <c r="C102" s="955" t="s">
        <v>481</v>
      </c>
      <c r="D102" s="955">
        <v>45611</v>
      </c>
      <c r="E102" s="758">
        <f t="shared" si="29"/>
        <v>45614</v>
      </c>
      <c r="F102" s="758">
        <f t="shared" ref="F102:F104" si="32">D102+9</f>
        <v>45620</v>
      </c>
      <c r="G102" s="758">
        <f t="shared" ref="G102:G107" si="33">D102+12</f>
        <v>45623</v>
      </c>
      <c r="H102" s="758">
        <f t="shared" ref="H102:H107" si="34">D102+14</f>
        <v>45625</v>
      </c>
      <c r="I102" s="758">
        <f t="shared" si="23"/>
        <v>45631</v>
      </c>
      <c r="J102" s="758">
        <f t="shared" si="24"/>
        <v>45632</v>
      </c>
      <c r="K102" s="758">
        <f t="shared" si="25"/>
        <v>45633</v>
      </c>
      <c r="L102" s="1044"/>
      <c r="M102" s="758">
        <f t="shared" si="30"/>
        <v>45636</v>
      </c>
      <c r="N102" s="758">
        <f t="shared" si="31"/>
        <v>45637</v>
      </c>
      <c r="O102" s="331"/>
      <c r="P102" s="758">
        <f t="shared" si="9"/>
        <v>45611</v>
      </c>
      <c r="Q102" s="1066">
        <f t="shared" si="18"/>
        <v>46</v>
      </c>
    </row>
    <row r="103" spans="1:17" ht="20.100000000000001" hidden="1" customHeight="1">
      <c r="A103" s="819" t="s">
        <v>425</v>
      </c>
      <c r="B103" s="955" t="s">
        <v>426</v>
      </c>
      <c r="C103" s="955" t="s">
        <v>482</v>
      </c>
      <c r="D103" s="955">
        <v>45625</v>
      </c>
      <c r="E103" s="880" t="s">
        <v>389</v>
      </c>
      <c r="F103" s="880" t="s">
        <v>389</v>
      </c>
      <c r="G103" s="758">
        <f t="shared" si="33"/>
        <v>45637</v>
      </c>
      <c r="H103" s="758">
        <f t="shared" si="34"/>
        <v>45639</v>
      </c>
      <c r="I103" s="758">
        <f t="shared" si="23"/>
        <v>45645</v>
      </c>
      <c r="J103" s="758">
        <f t="shared" si="24"/>
        <v>45646</v>
      </c>
      <c r="K103" s="758">
        <f t="shared" ref="K103:K107" si="35">D103+22</f>
        <v>45647</v>
      </c>
      <c r="L103" s="758"/>
      <c r="M103" s="758">
        <f t="shared" si="30"/>
        <v>45650</v>
      </c>
      <c r="N103" s="758">
        <f t="shared" si="31"/>
        <v>45651</v>
      </c>
      <c r="O103" s="331"/>
      <c r="P103" s="758">
        <f t="shared" si="9"/>
        <v>45618</v>
      </c>
      <c r="Q103" s="1066">
        <f t="shared" si="18"/>
        <v>47</v>
      </c>
    </row>
    <row r="104" spans="1:17" ht="20.100000000000001" hidden="1" customHeight="1">
      <c r="A104" s="819" t="s">
        <v>417</v>
      </c>
      <c r="B104" s="955" t="s">
        <v>365</v>
      </c>
      <c r="C104" s="955" t="s">
        <v>483</v>
      </c>
      <c r="D104" s="955">
        <v>45628</v>
      </c>
      <c r="E104" s="758">
        <f t="shared" ref="E104" si="36">D104+3</f>
        <v>45631</v>
      </c>
      <c r="F104" s="758">
        <f t="shared" si="32"/>
        <v>45637</v>
      </c>
      <c r="G104" s="758">
        <f t="shared" si="33"/>
        <v>45640</v>
      </c>
      <c r="H104" s="758">
        <f t="shared" si="34"/>
        <v>45642</v>
      </c>
      <c r="I104" s="758">
        <f t="shared" si="23"/>
        <v>45648</v>
      </c>
      <c r="J104" s="758">
        <f t="shared" si="24"/>
        <v>45649</v>
      </c>
      <c r="K104" s="758">
        <f t="shared" si="35"/>
        <v>45650</v>
      </c>
      <c r="L104" s="331"/>
      <c r="M104" s="758">
        <f>P103+7</f>
        <v>45625</v>
      </c>
      <c r="N104" s="1066">
        <f t="shared" si="18"/>
        <v>48</v>
      </c>
    </row>
    <row r="105" spans="1:17" ht="20.100000000000001" hidden="1" customHeight="1">
      <c r="A105" s="819"/>
      <c r="B105" s="955" t="s">
        <v>417</v>
      </c>
      <c r="C105" s="955" t="s">
        <v>484</v>
      </c>
      <c r="D105" s="955">
        <v>45637</v>
      </c>
      <c r="E105" s="880" t="s">
        <v>389</v>
      </c>
      <c r="F105" s="880" t="s">
        <v>389</v>
      </c>
      <c r="G105" s="758">
        <f t="shared" si="33"/>
        <v>45649</v>
      </c>
      <c r="H105" s="758">
        <f t="shared" si="34"/>
        <v>45651</v>
      </c>
      <c r="I105" s="758">
        <f t="shared" si="23"/>
        <v>45657</v>
      </c>
      <c r="J105" s="758">
        <f t="shared" si="24"/>
        <v>45658</v>
      </c>
      <c r="K105" s="758">
        <f t="shared" si="35"/>
        <v>45659</v>
      </c>
      <c r="L105" s="331"/>
      <c r="M105" s="758">
        <f t="shared" si="9"/>
        <v>45632</v>
      </c>
      <c r="N105" s="1066">
        <f t="shared" si="18"/>
        <v>49</v>
      </c>
    </row>
    <row r="106" spans="1:17" ht="20.100000000000001" hidden="1" customHeight="1">
      <c r="A106" s="819" t="s">
        <v>367</v>
      </c>
      <c r="B106" s="955" t="s">
        <v>405</v>
      </c>
      <c r="C106" s="955" t="s">
        <v>485</v>
      </c>
      <c r="D106" s="955">
        <v>45642</v>
      </c>
      <c r="E106" s="758">
        <f t="shared" ref="E106:E107" si="37">D106+3</f>
        <v>45645</v>
      </c>
      <c r="F106" s="758">
        <f t="shared" ref="F106:F107" si="38">D106+9</f>
        <v>45651</v>
      </c>
      <c r="G106" s="758">
        <f t="shared" si="33"/>
        <v>45654</v>
      </c>
      <c r="H106" s="758">
        <f t="shared" si="34"/>
        <v>45656</v>
      </c>
      <c r="I106" s="758">
        <f t="shared" si="23"/>
        <v>45662</v>
      </c>
      <c r="J106" s="758">
        <f t="shared" si="24"/>
        <v>45663</v>
      </c>
      <c r="K106" s="758">
        <f t="shared" si="35"/>
        <v>45664</v>
      </c>
      <c r="L106" s="331"/>
      <c r="M106" s="758">
        <f t="shared" si="9"/>
        <v>45639</v>
      </c>
      <c r="N106" s="1066">
        <f t="shared" si="18"/>
        <v>50</v>
      </c>
    </row>
    <row r="107" spans="1:17" ht="20.100000000000001" hidden="1" customHeight="1">
      <c r="A107" s="819" t="s">
        <v>405</v>
      </c>
      <c r="B107" s="955" t="s">
        <v>367</v>
      </c>
      <c r="C107" s="955" t="s">
        <v>486</v>
      </c>
      <c r="D107" s="955">
        <v>45649</v>
      </c>
      <c r="E107" s="758">
        <f t="shared" si="37"/>
        <v>45652</v>
      </c>
      <c r="F107" s="758">
        <f t="shared" si="38"/>
        <v>45658</v>
      </c>
      <c r="G107" s="758">
        <f t="shared" si="33"/>
        <v>45661</v>
      </c>
      <c r="H107" s="758">
        <f t="shared" si="34"/>
        <v>45663</v>
      </c>
      <c r="I107" s="758">
        <f t="shared" si="23"/>
        <v>45669</v>
      </c>
      <c r="J107" s="758">
        <f t="shared" si="24"/>
        <v>45670</v>
      </c>
      <c r="K107" s="758">
        <f t="shared" si="35"/>
        <v>45671</v>
      </c>
      <c r="L107" s="331"/>
      <c r="M107" s="758">
        <f t="shared" si="9"/>
        <v>45646</v>
      </c>
      <c r="N107" s="1066">
        <f t="shared" si="18"/>
        <v>51</v>
      </c>
    </row>
    <row r="108" spans="1:17" ht="27.75" hidden="1" customHeight="1">
      <c r="A108" s="819"/>
      <c r="B108" s="955" t="s">
        <v>367</v>
      </c>
      <c r="C108" s="955" t="s">
        <v>487</v>
      </c>
      <c r="D108" s="1079" t="s">
        <v>488</v>
      </c>
      <c r="E108" s="758">
        <v>45687</v>
      </c>
      <c r="F108" s="758">
        <f>E108+6</f>
        <v>45693</v>
      </c>
      <c r="G108" s="758">
        <f>F108+2</f>
        <v>45695</v>
      </c>
      <c r="H108" s="758">
        <f>G108+3</f>
        <v>45698</v>
      </c>
      <c r="I108" s="758">
        <f>H108+5</f>
        <v>45703</v>
      </c>
      <c r="J108" s="758">
        <f>I108+1</f>
        <v>45704</v>
      </c>
      <c r="K108" s="758">
        <f>J108+1</f>
        <v>45705</v>
      </c>
      <c r="L108" s="331"/>
      <c r="M108" s="758">
        <v>45316</v>
      </c>
      <c r="N108" s="1066">
        <f t="shared" si="18"/>
        <v>4</v>
      </c>
    </row>
    <row r="109" spans="1:17" ht="20.100000000000001" hidden="1" customHeight="1">
      <c r="A109" s="819" t="s">
        <v>426</v>
      </c>
      <c r="B109" s="1026" t="s">
        <v>413</v>
      </c>
      <c r="C109" s="955" t="s">
        <v>489</v>
      </c>
      <c r="D109" s="800"/>
      <c r="E109" s="984"/>
      <c r="F109" s="984"/>
      <c r="G109" s="984"/>
      <c r="H109" s="984"/>
      <c r="I109" s="800"/>
      <c r="J109" s="800"/>
      <c r="K109" s="800"/>
      <c r="L109" s="331"/>
      <c r="M109" s="758">
        <f t="shared" si="9"/>
        <v>45323</v>
      </c>
      <c r="N109" s="1066">
        <f t="shared" si="18"/>
        <v>5</v>
      </c>
    </row>
    <row r="110" spans="1:17" ht="26.45" hidden="1">
      <c r="A110" s="819"/>
      <c r="B110" s="955" t="s">
        <v>365</v>
      </c>
      <c r="C110" s="955" t="s">
        <v>490</v>
      </c>
      <c r="D110" s="1079" t="s">
        <v>491</v>
      </c>
      <c r="E110" s="758">
        <v>45700</v>
      </c>
      <c r="F110" s="758">
        <f t="shared" ref="F110:F112" si="39">E110+6</f>
        <v>45706</v>
      </c>
      <c r="G110" s="758">
        <f t="shared" ref="G110:G112" si="40">F110+2</f>
        <v>45708</v>
      </c>
      <c r="H110" s="758">
        <f t="shared" ref="H110:H112" si="41">G110+3</f>
        <v>45711</v>
      </c>
      <c r="I110" s="758">
        <f t="shared" ref="I110:I112" si="42">H110+5</f>
        <v>45716</v>
      </c>
      <c r="J110" s="758">
        <f t="shared" ref="J110:K112" si="43">I110+1</f>
        <v>45717</v>
      </c>
      <c r="K110" s="758">
        <f t="shared" si="43"/>
        <v>45718</v>
      </c>
      <c r="L110" s="331"/>
      <c r="M110" s="758">
        <f t="shared" si="9"/>
        <v>45330</v>
      </c>
      <c r="N110" s="1066">
        <f t="shared" si="18"/>
        <v>6</v>
      </c>
    </row>
    <row r="111" spans="1:17" ht="20.100000000000001" hidden="1" customHeight="1">
      <c r="A111" s="819" t="s">
        <v>426</v>
      </c>
      <c r="B111" s="955" t="s">
        <v>361</v>
      </c>
      <c r="C111" s="955" t="s">
        <v>492</v>
      </c>
      <c r="D111" s="955">
        <v>45704</v>
      </c>
      <c r="E111" s="880" t="s">
        <v>389</v>
      </c>
      <c r="F111" s="880" t="s">
        <v>389</v>
      </c>
      <c r="G111" s="880" t="s">
        <v>389</v>
      </c>
      <c r="H111" s="880" t="s">
        <v>389</v>
      </c>
      <c r="I111" s="880" t="s">
        <v>389</v>
      </c>
      <c r="J111" s="880" t="s">
        <v>389</v>
      </c>
      <c r="K111" s="880" t="s">
        <v>389</v>
      </c>
      <c r="L111" s="331"/>
      <c r="M111" s="758">
        <f t="shared" si="9"/>
        <v>45337</v>
      </c>
      <c r="N111" s="1066">
        <f t="shared" si="18"/>
        <v>7</v>
      </c>
    </row>
    <row r="112" spans="1:17" ht="20.100000000000001" hidden="1" customHeight="1">
      <c r="A112" s="819" t="s">
        <v>417</v>
      </c>
      <c r="B112" s="955" t="s">
        <v>426</v>
      </c>
      <c r="C112" s="955" t="s">
        <v>493</v>
      </c>
      <c r="D112" s="955">
        <v>45714</v>
      </c>
      <c r="E112" s="758">
        <f t="shared" ref="E112" si="44">D112+4</f>
        <v>45718</v>
      </c>
      <c r="F112" s="758">
        <f t="shared" si="39"/>
        <v>45724</v>
      </c>
      <c r="G112" s="758">
        <f t="shared" si="40"/>
        <v>45726</v>
      </c>
      <c r="H112" s="758">
        <f t="shared" si="41"/>
        <v>45729</v>
      </c>
      <c r="I112" s="758">
        <f t="shared" si="42"/>
        <v>45734</v>
      </c>
      <c r="J112" s="758">
        <f t="shared" si="43"/>
        <v>45735</v>
      </c>
      <c r="K112" s="758">
        <f t="shared" si="43"/>
        <v>45736</v>
      </c>
      <c r="L112" s="331"/>
      <c r="M112" s="758">
        <f t="shared" si="9"/>
        <v>45344</v>
      </c>
      <c r="N112" s="1066">
        <f t="shared" ref="N112" si="45">WEEKNUM(M112)</f>
        <v>8</v>
      </c>
    </row>
    <row r="113" spans="1:17" hidden="1">
      <c r="M113" s="147"/>
      <c r="N113" s="147"/>
    </row>
    <row r="114" spans="1:17" ht="15.75" customHeight="1">
      <c r="B114" s="1185"/>
      <c r="C114" s="1185"/>
      <c r="D114" s="1185"/>
      <c r="E114" s="1185"/>
      <c r="F114" s="1185"/>
      <c r="G114" s="217"/>
      <c r="H114" s="217"/>
      <c r="I114" s="217"/>
    </row>
    <row r="115" spans="1:17" ht="15.75" customHeight="1">
      <c r="B115" s="164"/>
      <c r="C115" s="155"/>
      <c r="D115" s="1186"/>
      <c r="E115" s="1186"/>
      <c r="F115" s="1186"/>
      <c r="G115" s="1186"/>
      <c r="H115" s="1186"/>
      <c r="I115" s="1186"/>
      <c r="J115" s="1186"/>
      <c r="K115" s="1186"/>
      <c r="L115" s="1186"/>
      <c r="M115" s="1186"/>
      <c r="N115" s="745"/>
    </row>
    <row r="116" spans="1:17" ht="30" customHeight="1">
      <c r="A116" s="819"/>
      <c r="B116" s="1187" t="s">
        <v>438</v>
      </c>
      <c r="C116" s="1188"/>
      <c r="D116" s="1189" t="s">
        <v>353</v>
      </c>
      <c r="E116" s="950" t="s">
        <v>236</v>
      </c>
      <c r="F116" s="944" t="s">
        <v>159</v>
      </c>
      <c r="G116" s="944" t="s">
        <v>439</v>
      </c>
      <c r="H116" s="941" t="s">
        <v>199</v>
      </c>
      <c r="I116" s="944" t="s">
        <v>302</v>
      </c>
      <c r="J116" s="944" t="s">
        <v>215</v>
      </c>
      <c r="K116" s="944" t="s">
        <v>340</v>
      </c>
      <c r="L116" s="1083"/>
      <c r="M116" s="883"/>
    </row>
    <row r="117" spans="1:17" ht="20.100000000000001" customHeight="1">
      <c r="A117" s="819"/>
      <c r="B117" s="944" t="s">
        <v>355</v>
      </c>
      <c r="C117" s="944" t="s">
        <v>356</v>
      </c>
      <c r="D117" s="1190"/>
      <c r="E117" s="940" t="s">
        <v>145</v>
      </c>
      <c r="F117" s="940" t="s">
        <v>161</v>
      </c>
      <c r="G117" s="940" t="s">
        <v>494</v>
      </c>
      <c r="H117" s="940" t="s">
        <v>201</v>
      </c>
      <c r="I117" s="940" t="s">
        <v>234</v>
      </c>
      <c r="J117" s="940" t="s">
        <v>217</v>
      </c>
      <c r="K117" s="940" t="s">
        <v>288</v>
      </c>
      <c r="L117" s="1082"/>
      <c r="M117" s="943" t="s">
        <v>495</v>
      </c>
      <c r="N117" s="943" t="s">
        <v>357</v>
      </c>
      <c r="O117" s="943" t="s">
        <v>443</v>
      </c>
    </row>
    <row r="118" spans="1:17" ht="17.25" hidden="1" customHeight="1">
      <c r="A118" s="819"/>
      <c r="B118" s="955" t="s">
        <v>373</v>
      </c>
      <c r="C118" s="955" t="s">
        <v>452</v>
      </c>
      <c r="D118" s="955">
        <v>45447</v>
      </c>
      <c r="E118" s="758">
        <f t="shared" ref="E118:E125" si="46">D118+3</f>
        <v>45450</v>
      </c>
      <c r="F118" s="880" t="s">
        <v>389</v>
      </c>
      <c r="G118" s="880" t="s">
        <v>389</v>
      </c>
      <c r="H118" s="880" t="s">
        <v>389</v>
      </c>
      <c r="I118" s="880" t="s">
        <v>389</v>
      </c>
      <c r="J118" s="880" t="s">
        <v>389</v>
      </c>
      <c r="K118" s="758">
        <f t="shared" ref="K118:K124" si="47">D118+22</f>
        <v>45469</v>
      </c>
      <c r="L118" s="758"/>
      <c r="M118" s="758" t="e">
        <f>C118+25</f>
        <v>#VALUE!</v>
      </c>
      <c r="N118" s="758">
        <f>D118+25</f>
        <v>45472</v>
      </c>
      <c r="O118" s="758">
        <f>E118+25</f>
        <v>45475</v>
      </c>
      <c r="P118" s="758" t="e">
        <f>#REF!+7</f>
        <v>#REF!</v>
      </c>
    </row>
    <row r="119" spans="1:17" ht="17.25" hidden="1" customHeight="1">
      <c r="A119" s="819" t="s">
        <v>453</v>
      </c>
      <c r="B119" s="880" t="s">
        <v>389</v>
      </c>
      <c r="C119" s="955" t="s">
        <v>454</v>
      </c>
      <c r="D119" s="800">
        <v>45447</v>
      </c>
      <c r="E119" s="800">
        <f t="shared" si="46"/>
        <v>45450</v>
      </c>
      <c r="F119" s="800">
        <f t="shared" ref="F119" si="48">D119+9</f>
        <v>45456</v>
      </c>
      <c r="G119" s="800">
        <f t="shared" ref="G119" si="49">D119+12</f>
        <v>45459</v>
      </c>
      <c r="H119" s="800">
        <f t="shared" ref="H119:H124" si="50">D119+14</f>
        <v>45461</v>
      </c>
      <c r="I119" s="800">
        <f t="shared" ref="I119:I124" si="51">D119+20</f>
        <v>45467</v>
      </c>
      <c r="J119" s="800">
        <f t="shared" ref="J119:J124" si="52">D119+21</f>
        <v>45468</v>
      </c>
      <c r="K119" s="800">
        <f t="shared" si="47"/>
        <v>45469</v>
      </c>
      <c r="L119" s="800"/>
      <c r="M119" s="800" t="e">
        <f>C119+25</f>
        <v>#VALUE!</v>
      </c>
      <c r="N119" s="800">
        <f>D119+25</f>
        <v>45472</v>
      </c>
      <c r="O119" s="800">
        <f>E119+25</f>
        <v>45475</v>
      </c>
      <c r="P119" s="758" t="e">
        <f t="shared" ref="P119" si="53">P118+7</f>
        <v>#REF!</v>
      </c>
    </row>
    <row r="120" spans="1:17" ht="17.25" hidden="1" customHeight="1">
      <c r="A120" s="819" t="s">
        <v>392</v>
      </c>
      <c r="B120" s="955" t="s">
        <v>361</v>
      </c>
      <c r="C120" s="955" t="s">
        <v>455</v>
      </c>
      <c r="D120" s="955">
        <v>45459</v>
      </c>
      <c r="E120" s="758">
        <f t="shared" si="46"/>
        <v>45462</v>
      </c>
      <c r="F120" s="880" t="s">
        <v>389</v>
      </c>
      <c r="G120" s="880" t="s">
        <v>389</v>
      </c>
      <c r="H120" s="758">
        <f t="shared" si="50"/>
        <v>45473</v>
      </c>
      <c r="I120" s="758">
        <f t="shared" si="51"/>
        <v>45479</v>
      </c>
      <c r="J120" s="758">
        <f t="shared" si="52"/>
        <v>45480</v>
      </c>
      <c r="K120" s="758">
        <f t="shared" si="47"/>
        <v>45481</v>
      </c>
      <c r="L120" s="758"/>
      <c r="M120" s="758" t="e">
        <f>C120+25</f>
        <v>#VALUE!</v>
      </c>
      <c r="N120" s="758">
        <f>D120+25</f>
        <v>45484</v>
      </c>
      <c r="O120" s="758">
        <f>E120+25</f>
        <v>45487</v>
      </c>
      <c r="P120" s="758" t="e">
        <f t="shared" ref="P120" si="54">P119+7</f>
        <v>#REF!</v>
      </c>
    </row>
    <row r="121" spans="1:17" ht="17.25" hidden="1" customHeight="1">
      <c r="A121" s="819" t="s">
        <v>456</v>
      </c>
      <c r="B121" s="955" t="s">
        <v>394</v>
      </c>
      <c r="C121" s="955" t="s">
        <v>457</v>
      </c>
      <c r="D121" s="880" t="s">
        <v>389</v>
      </c>
      <c r="E121" s="800" t="e">
        <f t="shared" si="46"/>
        <v>#VALUE!</v>
      </c>
      <c r="F121" s="800" t="e">
        <f t="shared" ref="F121:F124" si="55">D121+9</f>
        <v>#VALUE!</v>
      </c>
      <c r="G121" s="800" t="e">
        <f t="shared" ref="G121:G124" si="56">D121+12</f>
        <v>#VALUE!</v>
      </c>
      <c r="H121" s="800" t="e">
        <f t="shared" si="50"/>
        <v>#VALUE!</v>
      </c>
      <c r="I121" s="800" t="e">
        <f t="shared" si="51"/>
        <v>#VALUE!</v>
      </c>
      <c r="J121" s="800" t="e">
        <f t="shared" si="52"/>
        <v>#VALUE!</v>
      </c>
      <c r="K121" s="800" t="e">
        <f t="shared" si="47"/>
        <v>#VALUE!</v>
      </c>
      <c r="L121" s="800"/>
      <c r="M121" s="800" t="e">
        <f>C121+25</f>
        <v>#VALUE!</v>
      </c>
      <c r="N121" s="800" t="e">
        <f>D121+25</f>
        <v>#VALUE!</v>
      </c>
      <c r="O121" s="800" t="e">
        <f>E121+25</f>
        <v>#VALUE!</v>
      </c>
      <c r="P121" s="758" t="e">
        <f t="shared" ref="P121" si="57">P120+7</f>
        <v>#REF!</v>
      </c>
      <c r="Q121" s="1066" t="e">
        <f>WEEKNUM(P121)</f>
        <v>#REF!</v>
      </c>
    </row>
    <row r="122" spans="1:17" ht="17.25" hidden="1" customHeight="1">
      <c r="A122" s="819" t="s">
        <v>458</v>
      </c>
      <c r="B122" s="955" t="s">
        <v>365</v>
      </c>
      <c r="C122" s="955" t="s">
        <v>459</v>
      </c>
      <c r="D122" s="880" t="s">
        <v>389</v>
      </c>
      <c r="E122" s="800" t="e">
        <f t="shared" si="46"/>
        <v>#VALUE!</v>
      </c>
      <c r="F122" s="800" t="e">
        <f t="shared" si="55"/>
        <v>#VALUE!</v>
      </c>
      <c r="G122" s="800" t="e">
        <f t="shared" si="56"/>
        <v>#VALUE!</v>
      </c>
      <c r="H122" s="800" t="e">
        <f t="shared" si="50"/>
        <v>#VALUE!</v>
      </c>
      <c r="I122" s="800" t="e">
        <f t="shared" si="51"/>
        <v>#VALUE!</v>
      </c>
      <c r="J122" s="800" t="e">
        <f t="shared" si="52"/>
        <v>#VALUE!</v>
      </c>
      <c r="K122" s="800" t="e">
        <f t="shared" si="47"/>
        <v>#VALUE!</v>
      </c>
      <c r="L122" s="800"/>
      <c r="M122" s="800" t="e">
        <f>C122+25</f>
        <v>#VALUE!</v>
      </c>
      <c r="N122" s="800" t="e">
        <f>D122+25</f>
        <v>#VALUE!</v>
      </c>
      <c r="O122" s="800" t="e">
        <f>E122+25</f>
        <v>#VALUE!</v>
      </c>
      <c r="P122" s="758" t="e">
        <f t="shared" ref="P122" si="58">P121+7</f>
        <v>#REF!</v>
      </c>
      <c r="Q122" s="1066" t="e">
        <f>WEEKNUM(P122)</f>
        <v>#REF!</v>
      </c>
    </row>
    <row r="123" spans="1:17" ht="17.25" hidden="1" customHeight="1">
      <c r="A123" s="819" t="s">
        <v>460</v>
      </c>
      <c r="B123" s="1061" t="s">
        <v>373</v>
      </c>
      <c r="C123" s="955" t="s">
        <v>461</v>
      </c>
      <c r="D123" s="880" t="s">
        <v>389</v>
      </c>
      <c r="E123" s="800" t="e">
        <f t="shared" si="46"/>
        <v>#VALUE!</v>
      </c>
      <c r="F123" s="800" t="e">
        <f t="shared" si="55"/>
        <v>#VALUE!</v>
      </c>
      <c r="G123" s="800" t="e">
        <f t="shared" si="56"/>
        <v>#VALUE!</v>
      </c>
      <c r="H123" s="800" t="e">
        <f t="shared" si="50"/>
        <v>#VALUE!</v>
      </c>
      <c r="I123" s="800" t="e">
        <f t="shared" si="51"/>
        <v>#VALUE!</v>
      </c>
      <c r="J123" s="800" t="e">
        <f t="shared" si="52"/>
        <v>#VALUE!</v>
      </c>
      <c r="K123" s="800" t="e">
        <f t="shared" si="47"/>
        <v>#VALUE!</v>
      </c>
      <c r="L123" s="800"/>
      <c r="M123" s="800" t="e">
        <f>C123+25</f>
        <v>#VALUE!</v>
      </c>
      <c r="N123" s="800" t="e">
        <f>D123+25</f>
        <v>#VALUE!</v>
      </c>
      <c r="O123" s="800" t="e">
        <f>E123+25</f>
        <v>#VALUE!</v>
      </c>
      <c r="P123" s="758" t="e">
        <f t="shared" ref="P123" si="59">P122+7</f>
        <v>#REF!</v>
      </c>
      <c r="Q123" s="1066" t="e">
        <f t="shared" ref="Q123:Q144" si="60">WEEKNUM(P123)</f>
        <v>#REF!</v>
      </c>
    </row>
    <row r="124" spans="1:17" ht="17.25" hidden="1" customHeight="1">
      <c r="A124" s="819"/>
      <c r="B124" s="955" t="s">
        <v>367</v>
      </c>
      <c r="C124" s="955" t="s">
        <v>462</v>
      </c>
      <c r="D124" s="955">
        <v>45484</v>
      </c>
      <c r="E124" s="758">
        <f t="shared" si="46"/>
        <v>45487</v>
      </c>
      <c r="F124" s="758">
        <f t="shared" si="55"/>
        <v>45493</v>
      </c>
      <c r="G124" s="758">
        <f t="shared" si="56"/>
        <v>45496</v>
      </c>
      <c r="H124" s="758">
        <f t="shared" si="50"/>
        <v>45498</v>
      </c>
      <c r="I124" s="758">
        <f t="shared" si="51"/>
        <v>45504</v>
      </c>
      <c r="J124" s="758">
        <f t="shared" si="52"/>
        <v>45505</v>
      </c>
      <c r="K124" s="758">
        <f t="shared" si="47"/>
        <v>45506</v>
      </c>
      <c r="L124" s="758"/>
      <c r="M124" s="758" t="e">
        <f>C124+25</f>
        <v>#VALUE!</v>
      </c>
      <c r="N124" s="758">
        <f>D124+25</f>
        <v>45509</v>
      </c>
      <c r="O124" s="758">
        <f>E124+25</f>
        <v>45512</v>
      </c>
      <c r="P124" s="758" t="e">
        <f t="shared" ref="P124" si="61">P123+7</f>
        <v>#REF!</v>
      </c>
      <c r="Q124" s="1066" t="e">
        <f t="shared" si="60"/>
        <v>#REF!</v>
      </c>
    </row>
    <row r="125" spans="1:17" ht="17.25" hidden="1" customHeight="1">
      <c r="A125" s="819"/>
      <c r="B125" s="1003" t="s">
        <v>379</v>
      </c>
      <c r="C125" s="955" t="s">
        <v>463</v>
      </c>
      <c r="D125" s="955">
        <v>45490</v>
      </c>
      <c r="E125" s="758">
        <f t="shared" si="46"/>
        <v>45493</v>
      </c>
      <c r="F125" s="880" t="s">
        <v>389</v>
      </c>
      <c r="G125" s="880" t="s">
        <v>389</v>
      </c>
      <c r="H125" s="880" t="s">
        <v>389</v>
      </c>
      <c r="I125" s="880" t="s">
        <v>389</v>
      </c>
      <c r="J125" s="880" t="s">
        <v>389</v>
      </c>
      <c r="K125" s="880" t="s">
        <v>389</v>
      </c>
      <c r="L125" s="880"/>
      <c r="M125" s="758" t="e">
        <f>C125+25</f>
        <v>#VALUE!</v>
      </c>
      <c r="N125" s="758">
        <f>D125+25</f>
        <v>45515</v>
      </c>
      <c r="O125" s="758">
        <f>E125+25</f>
        <v>45518</v>
      </c>
      <c r="P125" s="758" t="e">
        <f t="shared" ref="P125" si="62">P124+7</f>
        <v>#REF!</v>
      </c>
      <c r="Q125" s="1066" t="e">
        <f t="shared" si="60"/>
        <v>#REF!</v>
      </c>
    </row>
    <row r="126" spans="1:17" ht="17.25" hidden="1" customHeight="1">
      <c r="A126" s="819" t="s">
        <v>361</v>
      </c>
      <c r="B126" s="955" t="s">
        <v>401</v>
      </c>
      <c r="C126" s="955" t="s">
        <v>464</v>
      </c>
      <c r="D126" s="955">
        <v>45496</v>
      </c>
      <c r="E126" s="758">
        <f>D126+3</f>
        <v>45499</v>
      </c>
      <c r="F126" s="758">
        <f>D126+9</f>
        <v>45505</v>
      </c>
      <c r="G126" s="758">
        <f>D126+12</f>
        <v>45508</v>
      </c>
      <c r="H126" s="758">
        <f>D126+14</f>
        <v>45510</v>
      </c>
      <c r="I126" s="758">
        <f>D126+20</f>
        <v>45516</v>
      </c>
      <c r="J126" s="758">
        <f>D126+21</f>
        <v>45517</v>
      </c>
      <c r="K126" s="758">
        <f>D126+22</f>
        <v>45518</v>
      </c>
      <c r="L126" s="758"/>
      <c r="M126" s="758" t="e">
        <f>C126+25</f>
        <v>#VALUE!</v>
      </c>
      <c r="N126" s="758">
        <f>D126+25</f>
        <v>45521</v>
      </c>
      <c r="O126" s="758">
        <f>E126+25</f>
        <v>45524</v>
      </c>
      <c r="P126" s="758" t="e">
        <f t="shared" ref="P126" si="63">P125+7</f>
        <v>#REF!</v>
      </c>
      <c r="Q126" s="1066" t="e">
        <f t="shared" si="60"/>
        <v>#REF!</v>
      </c>
    </row>
    <row r="127" spans="1:17" ht="17.25" hidden="1" customHeight="1">
      <c r="A127" s="819"/>
      <c r="B127" s="955" t="s">
        <v>394</v>
      </c>
      <c r="C127" s="955" t="s">
        <v>465</v>
      </c>
      <c r="D127" s="955">
        <v>45511</v>
      </c>
      <c r="E127" s="880" t="s">
        <v>389</v>
      </c>
      <c r="F127" s="880" t="s">
        <v>389</v>
      </c>
      <c r="G127" s="880" t="s">
        <v>389</v>
      </c>
      <c r="H127" s="880" t="s">
        <v>389</v>
      </c>
      <c r="I127" s="880" t="s">
        <v>389</v>
      </c>
      <c r="J127" s="880" t="s">
        <v>389</v>
      </c>
      <c r="K127" s="880" t="s">
        <v>389</v>
      </c>
      <c r="L127" s="880"/>
      <c r="M127" s="758">
        <v>45517</v>
      </c>
      <c r="N127" s="758">
        <v>45517</v>
      </c>
      <c r="O127" s="758">
        <v>45519</v>
      </c>
      <c r="P127" s="758" t="e">
        <f t="shared" ref="P127" si="64">P126+7</f>
        <v>#REF!</v>
      </c>
      <c r="Q127" s="1066" t="e">
        <f t="shared" si="60"/>
        <v>#REF!</v>
      </c>
    </row>
    <row r="128" spans="1:17" ht="17.25" hidden="1" customHeight="1">
      <c r="A128" s="819" t="s">
        <v>361</v>
      </c>
      <c r="B128" s="955" t="s">
        <v>365</v>
      </c>
      <c r="C128" s="955" t="s">
        <v>466</v>
      </c>
      <c r="D128" s="955">
        <v>45511</v>
      </c>
      <c r="E128" s="758">
        <f t="shared" ref="E128:E131" si="65">D128+3</f>
        <v>45514</v>
      </c>
      <c r="F128" s="758">
        <f t="shared" ref="F128:F133" si="66">D128+9</f>
        <v>45520</v>
      </c>
      <c r="G128" s="758">
        <f t="shared" ref="G128:G133" si="67">D128+12</f>
        <v>45523</v>
      </c>
      <c r="H128" s="758">
        <f t="shared" ref="H128" si="68">D128+14</f>
        <v>45525</v>
      </c>
      <c r="I128" s="758">
        <f t="shared" ref="I128:I133" si="69">D128+20</f>
        <v>45531</v>
      </c>
      <c r="J128" s="758">
        <f t="shared" ref="J128:J133" si="70">D128+21</f>
        <v>45532</v>
      </c>
      <c r="K128" s="758">
        <f t="shared" ref="K128:K133" si="71">D128+22</f>
        <v>45533</v>
      </c>
      <c r="L128" s="758"/>
      <c r="M128" s="758" t="e">
        <f>C128+25</f>
        <v>#VALUE!</v>
      </c>
      <c r="N128" s="758">
        <f>D128+25</f>
        <v>45536</v>
      </c>
      <c r="O128" s="758">
        <f>D128+26</f>
        <v>45537</v>
      </c>
      <c r="P128" s="758" t="e">
        <f t="shared" ref="P128" si="72">P127+7</f>
        <v>#REF!</v>
      </c>
      <c r="Q128" s="1066" t="e">
        <f t="shared" si="60"/>
        <v>#REF!</v>
      </c>
    </row>
    <row r="129" spans="1:17" ht="17.25" hidden="1" customHeight="1">
      <c r="A129" s="819"/>
      <c r="B129" s="955" t="s">
        <v>405</v>
      </c>
      <c r="C129" s="955" t="s">
        <v>467</v>
      </c>
      <c r="D129" s="955">
        <v>45516</v>
      </c>
      <c r="E129" s="758">
        <f t="shared" si="65"/>
        <v>45519</v>
      </c>
      <c r="F129" s="758">
        <f t="shared" si="66"/>
        <v>45525</v>
      </c>
      <c r="G129" s="758">
        <f t="shared" si="67"/>
        <v>45528</v>
      </c>
      <c r="H129" s="758">
        <f>D129+14</f>
        <v>45530</v>
      </c>
      <c r="I129" s="758">
        <f t="shared" si="69"/>
        <v>45536</v>
      </c>
      <c r="J129" s="758">
        <f t="shared" si="70"/>
        <v>45537</v>
      </c>
      <c r="K129" s="758">
        <f t="shared" si="71"/>
        <v>45538</v>
      </c>
      <c r="L129" s="758"/>
      <c r="M129" s="758" t="e">
        <f>C129+25</f>
        <v>#VALUE!</v>
      </c>
      <c r="N129" s="758">
        <f>D129+25</f>
        <v>45541</v>
      </c>
      <c r="O129" s="758">
        <f>D129+26</f>
        <v>45542</v>
      </c>
      <c r="P129" s="758" t="e">
        <f t="shared" ref="P129" si="73">P128+7</f>
        <v>#REF!</v>
      </c>
      <c r="Q129" s="1066" t="e">
        <f t="shared" si="60"/>
        <v>#REF!</v>
      </c>
    </row>
    <row r="130" spans="1:17" ht="17.25" hidden="1" customHeight="1">
      <c r="A130" s="819" t="s">
        <v>367</v>
      </c>
      <c r="B130" s="955" t="s">
        <v>379</v>
      </c>
      <c r="C130" s="955" t="s">
        <v>468</v>
      </c>
      <c r="D130" s="955">
        <v>45520</v>
      </c>
      <c r="E130" s="758">
        <f t="shared" si="65"/>
        <v>45523</v>
      </c>
      <c r="F130" s="758">
        <f t="shared" si="66"/>
        <v>45529</v>
      </c>
      <c r="G130" s="758">
        <f t="shared" si="67"/>
        <v>45532</v>
      </c>
      <c r="H130" s="758">
        <f t="shared" ref="H130:H133" si="74">D130+14</f>
        <v>45534</v>
      </c>
      <c r="I130" s="758">
        <f t="shared" si="69"/>
        <v>45540</v>
      </c>
      <c r="J130" s="758">
        <f t="shared" si="70"/>
        <v>45541</v>
      </c>
      <c r="K130" s="758">
        <f t="shared" si="71"/>
        <v>45542</v>
      </c>
      <c r="L130" s="758"/>
      <c r="M130" s="758" t="e">
        <f>C130+25</f>
        <v>#VALUE!</v>
      </c>
      <c r="N130" s="758">
        <f>D130+25</f>
        <v>45545</v>
      </c>
      <c r="O130" s="758">
        <f>D130+26</f>
        <v>45546</v>
      </c>
      <c r="P130" s="758" t="e">
        <f t="shared" ref="P130" si="75">P129+7</f>
        <v>#REF!</v>
      </c>
      <c r="Q130" s="1066" t="e">
        <f t="shared" si="60"/>
        <v>#REF!</v>
      </c>
    </row>
    <row r="131" spans="1:17" ht="17.25" hidden="1" customHeight="1">
      <c r="A131" s="819" t="s">
        <v>379</v>
      </c>
      <c r="B131" s="1003" t="s">
        <v>367</v>
      </c>
      <c r="C131" s="955" t="s">
        <v>469</v>
      </c>
      <c r="D131" s="880" t="s">
        <v>389</v>
      </c>
      <c r="E131" s="800" t="e">
        <f t="shared" si="65"/>
        <v>#VALUE!</v>
      </c>
      <c r="F131" s="800" t="e">
        <f t="shared" si="66"/>
        <v>#VALUE!</v>
      </c>
      <c r="G131" s="800" t="e">
        <f t="shared" si="67"/>
        <v>#VALUE!</v>
      </c>
      <c r="H131" s="800" t="e">
        <f t="shared" si="74"/>
        <v>#VALUE!</v>
      </c>
      <c r="I131" s="800" t="e">
        <f t="shared" si="69"/>
        <v>#VALUE!</v>
      </c>
      <c r="J131" s="800" t="e">
        <f t="shared" si="70"/>
        <v>#VALUE!</v>
      </c>
      <c r="K131" s="800" t="e">
        <f t="shared" si="71"/>
        <v>#VALUE!</v>
      </c>
      <c r="L131" s="800"/>
      <c r="M131" s="800" t="e">
        <f>C131+25</f>
        <v>#VALUE!</v>
      </c>
      <c r="N131" s="800" t="e">
        <f>D131+25</f>
        <v>#VALUE!</v>
      </c>
      <c r="O131" s="800" t="e">
        <f>D131+26</f>
        <v>#VALUE!</v>
      </c>
      <c r="P131" s="758" t="e">
        <f t="shared" ref="P131" si="76">P130+7</f>
        <v>#REF!</v>
      </c>
      <c r="Q131" s="1066" t="e">
        <f t="shared" si="60"/>
        <v>#REF!</v>
      </c>
    </row>
    <row r="132" spans="1:17" ht="17.25" hidden="1" customHeight="1">
      <c r="A132" s="819" t="s">
        <v>394</v>
      </c>
      <c r="B132" s="955" t="s">
        <v>394</v>
      </c>
      <c r="C132" s="955" t="s">
        <v>470</v>
      </c>
      <c r="D132" s="955">
        <v>45539</v>
      </c>
      <c r="E132" s="758">
        <f>D132+3</f>
        <v>45542</v>
      </c>
      <c r="F132" s="758">
        <f t="shared" si="66"/>
        <v>45548</v>
      </c>
      <c r="G132" s="758">
        <f t="shared" si="67"/>
        <v>45551</v>
      </c>
      <c r="H132" s="758">
        <f t="shared" si="74"/>
        <v>45553</v>
      </c>
      <c r="I132" s="758">
        <f t="shared" si="69"/>
        <v>45559</v>
      </c>
      <c r="J132" s="758">
        <f t="shared" si="70"/>
        <v>45560</v>
      </c>
      <c r="K132" s="758">
        <f t="shared" si="71"/>
        <v>45561</v>
      </c>
      <c r="L132" s="758"/>
      <c r="M132" s="758" t="e">
        <f>C132+25</f>
        <v>#VALUE!</v>
      </c>
      <c r="N132" s="758">
        <f>D132+25</f>
        <v>45564</v>
      </c>
      <c r="O132" s="758">
        <f>D132+26</f>
        <v>45565</v>
      </c>
      <c r="P132" s="758" t="e">
        <f t="shared" ref="P132" si="77">P131+7</f>
        <v>#REF!</v>
      </c>
      <c r="Q132" s="1066" t="e">
        <f t="shared" si="60"/>
        <v>#REF!</v>
      </c>
    </row>
    <row r="133" spans="1:17" ht="17.25" hidden="1" customHeight="1">
      <c r="A133" s="819" t="s">
        <v>401</v>
      </c>
      <c r="B133" s="955" t="s">
        <v>401</v>
      </c>
      <c r="C133" s="955" t="s">
        <v>471</v>
      </c>
      <c r="D133" s="955">
        <v>45542</v>
      </c>
      <c r="E133" s="758">
        <f t="shared" ref="E133" si="78">D133+3</f>
        <v>45545</v>
      </c>
      <c r="F133" s="758">
        <f t="shared" si="66"/>
        <v>45551</v>
      </c>
      <c r="G133" s="758">
        <f t="shared" si="67"/>
        <v>45554</v>
      </c>
      <c r="H133" s="758">
        <f t="shared" si="74"/>
        <v>45556</v>
      </c>
      <c r="I133" s="758">
        <f t="shared" si="69"/>
        <v>45562</v>
      </c>
      <c r="J133" s="758">
        <f t="shared" si="70"/>
        <v>45563</v>
      </c>
      <c r="K133" s="758">
        <f t="shared" si="71"/>
        <v>45564</v>
      </c>
      <c r="L133" s="758"/>
      <c r="M133" s="758" t="e">
        <f>C133+25</f>
        <v>#VALUE!</v>
      </c>
      <c r="N133" s="758">
        <f>D133+25</f>
        <v>45567</v>
      </c>
      <c r="O133" s="758">
        <f>D133+26</f>
        <v>45568</v>
      </c>
      <c r="P133" s="758" t="e">
        <f t="shared" ref="P133" si="79">P132+7</f>
        <v>#REF!</v>
      </c>
      <c r="Q133" s="1066" t="e">
        <f t="shared" si="60"/>
        <v>#REF!</v>
      </c>
    </row>
    <row r="134" spans="1:17" ht="17.25" hidden="1" customHeight="1">
      <c r="A134" s="819"/>
      <c r="B134" s="955" t="s">
        <v>365</v>
      </c>
      <c r="C134" s="955" t="s">
        <v>472</v>
      </c>
      <c r="D134" s="955">
        <v>45561</v>
      </c>
      <c r="E134" s="1183" t="s">
        <v>389</v>
      </c>
      <c r="F134" s="1184"/>
      <c r="G134" s="1184"/>
      <c r="H134" s="1184"/>
      <c r="I134" s="1184"/>
      <c r="J134" s="1184"/>
      <c r="K134" s="1184"/>
      <c r="L134" s="1074"/>
      <c r="M134" s="758" t="e">
        <f>C134+25</f>
        <v>#VALUE!</v>
      </c>
      <c r="N134" s="758">
        <f>D134+25</f>
        <v>45586</v>
      </c>
      <c r="O134" s="758">
        <f>D134+26</f>
        <v>45587</v>
      </c>
      <c r="P134" s="758" t="e">
        <f t="shared" ref="P134" si="80">P133+7</f>
        <v>#REF!</v>
      </c>
      <c r="Q134" s="1066" t="e">
        <f t="shared" si="60"/>
        <v>#REF!</v>
      </c>
    </row>
    <row r="135" spans="1:17" ht="17.25" hidden="1" customHeight="1">
      <c r="A135" s="819"/>
      <c r="B135" s="955" t="s">
        <v>405</v>
      </c>
      <c r="C135" s="955" t="s">
        <v>473</v>
      </c>
      <c r="D135" s="955">
        <v>45558</v>
      </c>
      <c r="E135" s="758">
        <f t="shared" ref="E135:E141" si="81">D135+3</f>
        <v>45561</v>
      </c>
      <c r="F135" s="758">
        <f t="shared" ref="F135:F141" si="82">D135+9</f>
        <v>45567</v>
      </c>
      <c r="G135" s="758">
        <f t="shared" ref="G135:G141" si="83">D135+12</f>
        <v>45570</v>
      </c>
      <c r="H135" s="758">
        <f t="shared" ref="H135:H141" si="84">D135+14</f>
        <v>45572</v>
      </c>
      <c r="I135" s="758">
        <f t="shared" ref="I135:I148" si="85">D135+20</f>
        <v>45578</v>
      </c>
      <c r="J135" s="758">
        <f t="shared" ref="J135:J148" si="86">D135+21</f>
        <v>45579</v>
      </c>
      <c r="K135" s="758">
        <f t="shared" ref="K135:K148" si="87">D135+22</f>
        <v>45580</v>
      </c>
      <c r="L135" s="758"/>
      <c r="M135" s="758" t="e">
        <f>C135+25</f>
        <v>#VALUE!</v>
      </c>
      <c r="N135" s="758">
        <f>D135+25</f>
        <v>45583</v>
      </c>
      <c r="O135" s="758">
        <f>D135+26</f>
        <v>45584</v>
      </c>
      <c r="P135" s="758" t="e">
        <f t="shared" ref="P135" si="88">P134+7</f>
        <v>#REF!</v>
      </c>
      <c r="Q135" s="1066" t="e">
        <f t="shared" si="60"/>
        <v>#REF!</v>
      </c>
    </row>
    <row r="136" spans="1:17" ht="17.25" hidden="1" customHeight="1">
      <c r="A136" s="819"/>
      <c r="B136" s="955" t="s">
        <v>379</v>
      </c>
      <c r="C136" s="955" t="s">
        <v>474</v>
      </c>
      <c r="D136" s="880" t="s">
        <v>389</v>
      </c>
      <c r="E136" s="800" t="e">
        <f t="shared" si="81"/>
        <v>#VALUE!</v>
      </c>
      <c r="F136" s="800" t="e">
        <f t="shared" si="82"/>
        <v>#VALUE!</v>
      </c>
      <c r="G136" s="800" t="e">
        <f t="shared" si="83"/>
        <v>#VALUE!</v>
      </c>
      <c r="H136" s="800" t="e">
        <f t="shared" si="84"/>
        <v>#VALUE!</v>
      </c>
      <c r="I136" s="800" t="e">
        <f t="shared" si="85"/>
        <v>#VALUE!</v>
      </c>
      <c r="J136" s="800" t="e">
        <f t="shared" si="86"/>
        <v>#VALUE!</v>
      </c>
      <c r="K136" s="800" t="e">
        <f t="shared" si="87"/>
        <v>#VALUE!</v>
      </c>
      <c r="L136" s="800"/>
      <c r="M136" s="800" t="e">
        <f>C136+25</f>
        <v>#VALUE!</v>
      </c>
      <c r="N136" s="800" t="e">
        <f>D136+25</f>
        <v>#VALUE!</v>
      </c>
      <c r="O136" s="800" t="e">
        <f>D136+26</f>
        <v>#VALUE!</v>
      </c>
      <c r="P136" s="758" t="e">
        <f t="shared" ref="P136" si="89">P135+7</f>
        <v>#REF!</v>
      </c>
      <c r="Q136" s="1066" t="e">
        <f t="shared" si="60"/>
        <v>#REF!</v>
      </c>
    </row>
    <row r="137" spans="1:17" ht="17.25" hidden="1" customHeight="1">
      <c r="A137" s="819"/>
      <c r="B137" s="955" t="s">
        <v>394</v>
      </c>
      <c r="C137" s="955" t="s">
        <v>475</v>
      </c>
      <c r="D137" s="955">
        <v>45573</v>
      </c>
      <c r="E137" s="758">
        <f t="shared" si="81"/>
        <v>45576</v>
      </c>
      <c r="F137" s="758">
        <f t="shared" si="82"/>
        <v>45582</v>
      </c>
      <c r="G137" s="758">
        <f t="shared" si="83"/>
        <v>45585</v>
      </c>
      <c r="H137" s="758">
        <f t="shared" si="84"/>
        <v>45587</v>
      </c>
      <c r="I137" s="758">
        <f t="shared" si="85"/>
        <v>45593</v>
      </c>
      <c r="J137" s="758">
        <f t="shared" si="86"/>
        <v>45594</v>
      </c>
      <c r="K137" s="758">
        <f t="shared" si="87"/>
        <v>45595</v>
      </c>
      <c r="L137" s="758"/>
      <c r="M137" s="758" t="e">
        <f>C137+25</f>
        <v>#VALUE!</v>
      </c>
      <c r="N137" s="758">
        <f>D137+25</f>
        <v>45598</v>
      </c>
      <c r="O137" s="758">
        <f>D137+26</f>
        <v>45599</v>
      </c>
      <c r="P137" s="758" t="e">
        <f t="shared" ref="P137" si="90">P136+7</f>
        <v>#REF!</v>
      </c>
      <c r="Q137" s="1066" t="e">
        <f t="shared" si="60"/>
        <v>#REF!</v>
      </c>
    </row>
    <row r="138" spans="1:17" ht="17.25" hidden="1" customHeight="1">
      <c r="A138" s="819" t="s">
        <v>361</v>
      </c>
      <c r="B138" s="1026" t="s">
        <v>413</v>
      </c>
      <c r="C138" s="955" t="s">
        <v>476</v>
      </c>
      <c r="D138" s="800">
        <v>45579</v>
      </c>
      <c r="E138" s="800">
        <f t="shared" si="81"/>
        <v>45582</v>
      </c>
      <c r="F138" s="800">
        <f t="shared" si="82"/>
        <v>45588</v>
      </c>
      <c r="G138" s="800">
        <f t="shared" si="83"/>
        <v>45591</v>
      </c>
      <c r="H138" s="800">
        <f t="shared" si="84"/>
        <v>45593</v>
      </c>
      <c r="I138" s="800">
        <f t="shared" si="85"/>
        <v>45599</v>
      </c>
      <c r="J138" s="800">
        <f t="shared" si="86"/>
        <v>45600</v>
      </c>
      <c r="K138" s="800">
        <f t="shared" si="87"/>
        <v>45601</v>
      </c>
      <c r="L138" s="800"/>
      <c r="M138" s="800">
        <f>E138+22</f>
        <v>45604</v>
      </c>
      <c r="N138" s="800">
        <f>F138+22</f>
        <v>45610</v>
      </c>
      <c r="O138" s="800">
        <f>G138+22</f>
        <v>45613</v>
      </c>
      <c r="P138" s="758" t="e">
        <f t="shared" ref="P138" si="91">P137+7</f>
        <v>#REF!</v>
      </c>
      <c r="Q138" s="1066" t="e">
        <f t="shared" si="60"/>
        <v>#REF!</v>
      </c>
    </row>
    <row r="139" spans="1:17" ht="17.25" hidden="1" customHeight="1">
      <c r="A139" s="819" t="s">
        <v>365</v>
      </c>
      <c r="B139" s="955" t="s">
        <v>365</v>
      </c>
      <c r="C139" s="955" t="s">
        <v>477</v>
      </c>
      <c r="D139" s="955">
        <v>45582</v>
      </c>
      <c r="E139" s="758">
        <f t="shared" si="81"/>
        <v>45585</v>
      </c>
      <c r="F139" s="758">
        <f t="shared" si="82"/>
        <v>45591</v>
      </c>
      <c r="G139" s="758">
        <f t="shared" si="83"/>
        <v>45594</v>
      </c>
      <c r="H139" s="758">
        <f t="shared" si="84"/>
        <v>45596</v>
      </c>
      <c r="I139" s="758">
        <f t="shared" si="85"/>
        <v>45602</v>
      </c>
      <c r="J139" s="758">
        <f t="shared" si="86"/>
        <v>45603</v>
      </c>
      <c r="K139" s="758">
        <f t="shared" si="87"/>
        <v>45604</v>
      </c>
      <c r="L139" s="1077"/>
      <c r="M139" s="758" t="e">
        <f>C139+25</f>
        <v>#VALUE!</v>
      </c>
      <c r="N139" s="758">
        <f>D139+25</f>
        <v>45607</v>
      </c>
      <c r="O139" s="758">
        <f>D139+26</f>
        <v>45608</v>
      </c>
      <c r="P139" s="758" t="e">
        <f t="shared" ref="P139" si="92">P138+7</f>
        <v>#REF!</v>
      </c>
      <c r="Q139" s="1066" t="e">
        <f t="shared" si="60"/>
        <v>#REF!</v>
      </c>
    </row>
    <row r="140" spans="1:17" ht="17.25" hidden="1" customHeight="1">
      <c r="A140" s="819"/>
      <c r="B140" s="955" t="s">
        <v>417</v>
      </c>
      <c r="C140" s="955" t="s">
        <v>478</v>
      </c>
      <c r="D140" s="955">
        <v>45593</v>
      </c>
      <c r="E140" s="758">
        <f t="shared" si="81"/>
        <v>45596</v>
      </c>
      <c r="F140" s="758">
        <f t="shared" si="82"/>
        <v>45602</v>
      </c>
      <c r="G140" s="758">
        <f t="shared" si="83"/>
        <v>45605</v>
      </c>
      <c r="H140" s="758">
        <f t="shared" si="84"/>
        <v>45607</v>
      </c>
      <c r="I140" s="758">
        <f t="shared" si="85"/>
        <v>45613</v>
      </c>
      <c r="J140" s="758">
        <f t="shared" si="86"/>
        <v>45614</v>
      </c>
      <c r="K140" s="758">
        <f t="shared" si="87"/>
        <v>45615</v>
      </c>
      <c r="L140" s="1078"/>
      <c r="M140" s="758" t="e">
        <f>C140+25</f>
        <v>#VALUE!</v>
      </c>
      <c r="N140" s="758">
        <f>D140+25</f>
        <v>45618</v>
      </c>
      <c r="O140" s="758">
        <f>D140+26</f>
        <v>45619</v>
      </c>
      <c r="P140" s="758" t="e">
        <f t="shared" ref="P140" si="93">P139+7</f>
        <v>#REF!</v>
      </c>
      <c r="Q140" s="1066" t="e">
        <f t="shared" si="60"/>
        <v>#REF!</v>
      </c>
    </row>
    <row r="141" spans="1:17" ht="17.25" hidden="1" customHeight="1">
      <c r="A141" s="819" t="s">
        <v>405</v>
      </c>
      <c r="B141" s="955" t="s">
        <v>367</v>
      </c>
      <c r="C141" s="955" t="s">
        <v>479</v>
      </c>
      <c r="D141" s="955">
        <v>45598</v>
      </c>
      <c r="E141" s="758">
        <f t="shared" si="81"/>
        <v>45601</v>
      </c>
      <c r="F141" s="758">
        <f t="shared" si="82"/>
        <v>45607</v>
      </c>
      <c r="G141" s="758">
        <f t="shared" si="83"/>
        <v>45610</v>
      </c>
      <c r="H141" s="758">
        <f t="shared" si="84"/>
        <v>45612</v>
      </c>
      <c r="I141" s="758">
        <f t="shared" si="85"/>
        <v>45618</v>
      </c>
      <c r="J141" s="758">
        <f t="shared" si="86"/>
        <v>45619</v>
      </c>
      <c r="K141" s="758">
        <f t="shared" si="87"/>
        <v>45620</v>
      </c>
      <c r="L141" s="1078"/>
      <c r="M141" s="758" t="e">
        <f>C141+25</f>
        <v>#VALUE!</v>
      </c>
      <c r="N141" s="758">
        <f>D141+25</f>
        <v>45623</v>
      </c>
      <c r="O141" s="758">
        <f>D141+26</f>
        <v>45624</v>
      </c>
      <c r="P141" s="758" t="e">
        <f t="shared" ref="P141" si="94">P140+7</f>
        <v>#REF!</v>
      </c>
      <c r="Q141" s="1066" t="e">
        <f t="shared" si="60"/>
        <v>#REF!</v>
      </c>
    </row>
    <row r="142" spans="1:17" ht="17.25" hidden="1" customHeight="1">
      <c r="A142" s="819" t="s">
        <v>367</v>
      </c>
      <c r="B142" s="955" t="s">
        <v>405</v>
      </c>
      <c r="C142" s="955" t="s">
        <v>480</v>
      </c>
      <c r="D142" s="955">
        <v>45610</v>
      </c>
      <c r="E142" s="880" t="s">
        <v>389</v>
      </c>
      <c r="F142" s="880" t="s">
        <v>389</v>
      </c>
      <c r="G142" s="880" t="s">
        <v>389</v>
      </c>
      <c r="H142" s="880" t="s">
        <v>389</v>
      </c>
      <c r="I142" s="758">
        <f t="shared" si="85"/>
        <v>45630</v>
      </c>
      <c r="J142" s="758">
        <f t="shared" si="86"/>
        <v>45631</v>
      </c>
      <c r="K142" s="758">
        <f t="shared" si="87"/>
        <v>45632</v>
      </c>
      <c r="L142" s="1081"/>
      <c r="M142" s="758" t="e">
        <f>C142+25</f>
        <v>#VALUE!</v>
      </c>
      <c r="N142" s="758">
        <f>D142+25</f>
        <v>45635</v>
      </c>
      <c r="O142" s="758">
        <f>D142+26</f>
        <v>45636</v>
      </c>
      <c r="P142" s="758" t="e">
        <f t="shared" ref="P142" si="95">P141+7</f>
        <v>#REF!</v>
      </c>
      <c r="Q142" s="1066" t="e">
        <f t="shared" si="60"/>
        <v>#REF!</v>
      </c>
    </row>
    <row r="143" spans="1:17" ht="17.25" hidden="1" customHeight="1">
      <c r="A143" s="819" t="s">
        <v>394</v>
      </c>
      <c r="B143" s="955" t="s">
        <v>361</v>
      </c>
      <c r="C143" s="955" t="s">
        <v>481</v>
      </c>
      <c r="D143" s="955">
        <v>45611</v>
      </c>
      <c r="E143" s="758">
        <f t="shared" ref="E143" si="96">D143+3</f>
        <v>45614</v>
      </c>
      <c r="F143" s="758">
        <f t="shared" ref="F143" si="97">D143+9</f>
        <v>45620</v>
      </c>
      <c r="G143" s="758">
        <f t="shared" ref="G143:G148" si="98">D143+12</f>
        <v>45623</v>
      </c>
      <c r="H143" s="758">
        <f t="shared" ref="H143:H148" si="99">D143+14</f>
        <v>45625</v>
      </c>
      <c r="I143" s="758">
        <f t="shared" si="85"/>
        <v>45631</v>
      </c>
      <c r="J143" s="758">
        <f t="shared" si="86"/>
        <v>45632</v>
      </c>
      <c r="K143" s="758">
        <f t="shared" si="87"/>
        <v>45633</v>
      </c>
      <c r="L143" s="1044"/>
      <c r="M143" s="758" t="e">
        <f>C143+25</f>
        <v>#VALUE!</v>
      </c>
      <c r="N143" s="758">
        <f>D143+25</f>
        <v>45636</v>
      </c>
      <c r="O143" s="758">
        <f>D143+26</f>
        <v>45637</v>
      </c>
      <c r="P143" s="758" t="e">
        <f t="shared" ref="P143" si="100">P142+7</f>
        <v>#REF!</v>
      </c>
      <c r="Q143" s="1066" t="e">
        <f t="shared" si="60"/>
        <v>#REF!</v>
      </c>
    </row>
    <row r="144" spans="1:17" ht="20.100000000000001" hidden="1" customHeight="1">
      <c r="A144" s="819" t="s">
        <v>425</v>
      </c>
      <c r="B144" s="955" t="s">
        <v>426</v>
      </c>
      <c r="C144" s="955" t="s">
        <v>482</v>
      </c>
      <c r="D144" s="955">
        <v>45625</v>
      </c>
      <c r="E144" s="880" t="s">
        <v>389</v>
      </c>
      <c r="F144" s="880" t="s">
        <v>389</v>
      </c>
      <c r="G144" s="758">
        <f t="shared" si="98"/>
        <v>45637</v>
      </c>
      <c r="H144" s="758">
        <f t="shared" si="99"/>
        <v>45639</v>
      </c>
      <c r="I144" s="758">
        <f t="shared" si="85"/>
        <v>45645</v>
      </c>
      <c r="J144" s="758">
        <f t="shared" si="86"/>
        <v>45646</v>
      </c>
      <c r="K144" s="758">
        <f t="shared" si="87"/>
        <v>45647</v>
      </c>
      <c r="L144" s="758"/>
      <c r="M144" s="758" t="e">
        <f>C144+25</f>
        <v>#VALUE!</v>
      </c>
      <c r="N144" s="758">
        <f>D144+25</f>
        <v>45650</v>
      </c>
      <c r="O144" s="758">
        <f>D144+26</f>
        <v>45651</v>
      </c>
      <c r="P144" s="758" t="e">
        <f t="shared" ref="P144" si="101">P143+7</f>
        <v>#REF!</v>
      </c>
      <c r="Q144" s="1066" t="e">
        <f t="shared" si="60"/>
        <v>#REF!</v>
      </c>
    </row>
    <row r="145" spans="1:15" ht="20.100000000000001" hidden="1" customHeight="1">
      <c r="A145" s="819" t="s">
        <v>417</v>
      </c>
      <c r="B145" s="955" t="s">
        <v>365</v>
      </c>
      <c r="C145" s="955" t="s">
        <v>483</v>
      </c>
      <c r="D145" s="955">
        <v>45628</v>
      </c>
      <c r="E145" s="758">
        <f t="shared" ref="E145" si="102">D145+3</f>
        <v>45631</v>
      </c>
      <c r="F145" s="758">
        <f t="shared" ref="F145" si="103">D145+9</f>
        <v>45637</v>
      </c>
      <c r="G145" s="758">
        <f t="shared" si="98"/>
        <v>45640</v>
      </c>
      <c r="H145" s="758">
        <f t="shared" si="99"/>
        <v>45642</v>
      </c>
      <c r="I145" s="758">
        <f t="shared" si="85"/>
        <v>45648</v>
      </c>
      <c r="J145" s="758">
        <f t="shared" si="86"/>
        <v>45649</v>
      </c>
      <c r="K145" s="758">
        <f t="shared" si="87"/>
        <v>45650</v>
      </c>
      <c r="L145" s="331"/>
      <c r="M145" s="758">
        <f>O144+7</f>
        <v>45658</v>
      </c>
      <c r="N145" s="758" t="e">
        <f>P144+7</f>
        <v>#REF!</v>
      </c>
      <c r="O145" s="1066" t="e">
        <f t="shared" ref="O145:O161" si="104">WEEKNUM(N145)</f>
        <v>#REF!</v>
      </c>
    </row>
    <row r="146" spans="1:15" ht="20.100000000000001" hidden="1" customHeight="1">
      <c r="A146" s="819"/>
      <c r="B146" s="955" t="s">
        <v>417</v>
      </c>
      <c r="C146" s="955" t="s">
        <v>484</v>
      </c>
      <c r="D146" s="955">
        <v>45637</v>
      </c>
      <c r="E146" s="880" t="s">
        <v>389</v>
      </c>
      <c r="F146" s="880" t="s">
        <v>389</v>
      </c>
      <c r="G146" s="758">
        <f t="shared" si="98"/>
        <v>45649</v>
      </c>
      <c r="H146" s="758">
        <f t="shared" si="99"/>
        <v>45651</v>
      </c>
      <c r="I146" s="758">
        <f t="shared" si="85"/>
        <v>45657</v>
      </c>
      <c r="J146" s="758">
        <f t="shared" si="86"/>
        <v>45658</v>
      </c>
      <c r="K146" s="758">
        <f t="shared" si="87"/>
        <v>45659</v>
      </c>
      <c r="L146" s="331"/>
      <c r="M146" s="758">
        <f t="shared" ref="M146:N146" si="105">M145+7</f>
        <v>45665</v>
      </c>
      <c r="N146" s="758" t="e">
        <f t="shared" si="105"/>
        <v>#REF!</v>
      </c>
      <c r="O146" s="1066" t="e">
        <f t="shared" si="104"/>
        <v>#REF!</v>
      </c>
    </row>
    <row r="147" spans="1:15" ht="20.100000000000001" hidden="1" customHeight="1">
      <c r="A147" s="819" t="s">
        <v>367</v>
      </c>
      <c r="B147" s="955" t="s">
        <v>405</v>
      </c>
      <c r="C147" s="955" t="s">
        <v>485</v>
      </c>
      <c r="D147" s="955">
        <v>45642</v>
      </c>
      <c r="E147" s="758">
        <f t="shared" ref="E147:E148" si="106">D147+3</f>
        <v>45645</v>
      </c>
      <c r="F147" s="758">
        <f t="shared" ref="F147:F148" si="107">D147+9</f>
        <v>45651</v>
      </c>
      <c r="G147" s="758">
        <f t="shared" si="98"/>
        <v>45654</v>
      </c>
      <c r="H147" s="758">
        <f t="shared" si="99"/>
        <v>45656</v>
      </c>
      <c r="I147" s="758">
        <f t="shared" si="85"/>
        <v>45662</v>
      </c>
      <c r="J147" s="758">
        <f t="shared" si="86"/>
        <v>45663</v>
      </c>
      <c r="K147" s="758">
        <f t="shared" si="87"/>
        <v>45664</v>
      </c>
      <c r="L147" s="331"/>
      <c r="M147" s="758">
        <f t="shared" ref="M147:N147" si="108">M146+7</f>
        <v>45672</v>
      </c>
      <c r="N147" s="758" t="e">
        <f t="shared" si="108"/>
        <v>#REF!</v>
      </c>
      <c r="O147" s="1066" t="e">
        <f t="shared" si="104"/>
        <v>#REF!</v>
      </c>
    </row>
    <row r="148" spans="1:15" ht="20.100000000000001" hidden="1" customHeight="1">
      <c r="A148" s="819" t="s">
        <v>405</v>
      </c>
      <c r="B148" s="955" t="s">
        <v>367</v>
      </c>
      <c r="C148" s="955" t="s">
        <v>486</v>
      </c>
      <c r="D148" s="955">
        <v>45649</v>
      </c>
      <c r="E148" s="758">
        <f t="shared" si="106"/>
        <v>45652</v>
      </c>
      <c r="F148" s="758">
        <f t="shared" si="107"/>
        <v>45658</v>
      </c>
      <c r="G148" s="758">
        <f t="shared" si="98"/>
        <v>45661</v>
      </c>
      <c r="H148" s="758">
        <f t="shared" si="99"/>
        <v>45663</v>
      </c>
      <c r="I148" s="758">
        <f t="shared" si="85"/>
        <v>45669</v>
      </c>
      <c r="J148" s="758">
        <f t="shared" si="86"/>
        <v>45670</v>
      </c>
      <c r="K148" s="758">
        <f t="shared" si="87"/>
        <v>45671</v>
      </c>
      <c r="L148" s="331"/>
      <c r="M148" s="758">
        <f t="shared" ref="M148:N148" si="109">M147+7</f>
        <v>45679</v>
      </c>
      <c r="N148" s="758" t="e">
        <f t="shared" si="109"/>
        <v>#REF!</v>
      </c>
      <c r="O148" s="1066" t="e">
        <f t="shared" si="104"/>
        <v>#REF!</v>
      </c>
    </row>
    <row r="149" spans="1:15" ht="27.75" hidden="1" customHeight="1">
      <c r="A149" s="819"/>
      <c r="B149" s="955" t="s">
        <v>367</v>
      </c>
      <c r="C149" s="955" t="s">
        <v>487</v>
      </c>
      <c r="D149" s="1079" t="s">
        <v>488</v>
      </c>
      <c r="E149" s="758">
        <v>45687</v>
      </c>
      <c r="F149" s="758">
        <f>E149+6</f>
        <v>45693</v>
      </c>
      <c r="G149" s="758">
        <f>F149+2</f>
        <v>45695</v>
      </c>
      <c r="H149" s="758">
        <f>G149+3</f>
        <v>45698</v>
      </c>
      <c r="I149" s="758">
        <f>H149+5</f>
        <v>45703</v>
      </c>
      <c r="J149" s="758">
        <f>I149+1</f>
        <v>45704</v>
      </c>
      <c r="K149" s="758">
        <f>J149+1</f>
        <v>45705</v>
      </c>
      <c r="L149" s="331"/>
      <c r="M149" s="758">
        <v>45316</v>
      </c>
      <c r="N149" s="758">
        <v>45316</v>
      </c>
      <c r="O149" s="1066">
        <f t="shared" si="104"/>
        <v>4</v>
      </c>
    </row>
    <row r="150" spans="1:15" ht="20.100000000000001" hidden="1" customHeight="1">
      <c r="A150" s="819" t="s">
        <v>426</v>
      </c>
      <c r="B150" s="1026" t="s">
        <v>413</v>
      </c>
      <c r="C150" s="955" t="s">
        <v>489</v>
      </c>
      <c r="D150" s="800"/>
      <c r="E150" s="984"/>
      <c r="F150" s="984"/>
      <c r="G150" s="984"/>
      <c r="H150" s="984"/>
      <c r="I150" s="800"/>
      <c r="J150" s="800"/>
      <c r="K150" s="800"/>
      <c r="L150" s="331"/>
      <c r="M150" s="758">
        <f t="shared" ref="M150:N150" si="110">M149+7</f>
        <v>45323</v>
      </c>
      <c r="N150" s="758">
        <f t="shared" si="110"/>
        <v>45323</v>
      </c>
      <c r="O150" s="1066">
        <f t="shared" si="104"/>
        <v>5</v>
      </c>
    </row>
    <row r="151" spans="1:15" ht="26.45" hidden="1">
      <c r="A151" s="819"/>
      <c r="B151" s="955" t="s">
        <v>365</v>
      </c>
      <c r="C151" s="955" t="s">
        <v>490</v>
      </c>
      <c r="D151" s="1079" t="s">
        <v>491</v>
      </c>
      <c r="E151" s="758">
        <v>45700</v>
      </c>
      <c r="F151" s="758">
        <f t="shared" ref="F151" si="111">E151+6</f>
        <v>45706</v>
      </c>
      <c r="G151" s="758">
        <f t="shared" ref="G151" si="112">F151+2</f>
        <v>45708</v>
      </c>
      <c r="H151" s="758">
        <f t="shared" ref="H151" si="113">G151+3</f>
        <v>45711</v>
      </c>
      <c r="I151" s="758">
        <f t="shared" ref="I151" si="114">H151+5</f>
        <v>45716</v>
      </c>
      <c r="J151" s="758">
        <f t="shared" ref="J151" si="115">I151+1</f>
        <v>45717</v>
      </c>
      <c r="K151" s="758">
        <f t="shared" ref="K151" si="116">J151+1</f>
        <v>45718</v>
      </c>
      <c r="L151" s="331"/>
      <c r="M151" s="758">
        <f t="shared" ref="M151:N151" si="117">M150+7</f>
        <v>45330</v>
      </c>
      <c r="N151" s="758">
        <f t="shared" si="117"/>
        <v>45330</v>
      </c>
      <c r="O151" s="1066">
        <f t="shared" si="104"/>
        <v>6</v>
      </c>
    </row>
    <row r="152" spans="1:15" ht="20.100000000000001" hidden="1" customHeight="1">
      <c r="A152" s="819" t="s">
        <v>426</v>
      </c>
      <c r="B152" s="955" t="s">
        <v>361</v>
      </c>
      <c r="C152" s="955" t="s">
        <v>492</v>
      </c>
      <c r="D152" s="955">
        <v>45704</v>
      </c>
      <c r="E152" s="880" t="s">
        <v>389</v>
      </c>
      <c r="F152" s="880" t="s">
        <v>389</v>
      </c>
      <c r="G152" s="880" t="s">
        <v>389</v>
      </c>
      <c r="H152" s="880" t="s">
        <v>389</v>
      </c>
      <c r="I152" s="880" t="s">
        <v>389</v>
      </c>
      <c r="J152" s="880" t="s">
        <v>389</v>
      </c>
      <c r="K152" s="880" t="s">
        <v>389</v>
      </c>
      <c r="L152" s="331"/>
      <c r="M152" s="758">
        <f t="shared" ref="M152:N152" si="118">M151+7</f>
        <v>45337</v>
      </c>
      <c r="N152" s="758">
        <f t="shared" si="118"/>
        <v>45337</v>
      </c>
      <c r="O152" s="1066">
        <f t="shared" si="104"/>
        <v>7</v>
      </c>
    </row>
    <row r="153" spans="1:15" ht="20.100000000000001" hidden="1" customHeight="1">
      <c r="A153" s="819" t="s">
        <v>367</v>
      </c>
      <c r="B153" s="955" t="s">
        <v>417</v>
      </c>
      <c r="C153" s="955" t="s">
        <v>496</v>
      </c>
      <c r="D153" s="955">
        <v>45715</v>
      </c>
      <c r="E153" s="880" t="s">
        <v>389</v>
      </c>
      <c r="F153" s="880" t="s">
        <v>389</v>
      </c>
      <c r="G153" s="758">
        <v>45725</v>
      </c>
      <c r="H153" s="758">
        <v>45731</v>
      </c>
      <c r="I153" s="758">
        <f t="shared" ref="I153:I161" si="119">H153+5</f>
        <v>45736</v>
      </c>
      <c r="J153" s="758">
        <f t="shared" ref="J153:J161" si="120">I153+1</f>
        <v>45737</v>
      </c>
      <c r="K153" s="758">
        <f t="shared" ref="K153:K161" si="121">J153+1</f>
        <v>45738</v>
      </c>
      <c r="L153" s="331"/>
      <c r="M153" s="758">
        <v>45708</v>
      </c>
      <c r="N153" s="758">
        <v>45708</v>
      </c>
      <c r="O153" s="1066">
        <f t="shared" si="104"/>
        <v>8</v>
      </c>
    </row>
    <row r="154" spans="1:15" ht="20.100000000000001" hidden="1" customHeight="1">
      <c r="A154" s="819" t="s">
        <v>497</v>
      </c>
      <c r="B154" s="955" t="s">
        <v>361</v>
      </c>
      <c r="C154" s="955" t="s">
        <v>498</v>
      </c>
      <c r="D154" s="955">
        <v>45718</v>
      </c>
      <c r="E154" s="758">
        <f t="shared" ref="E154:E161" si="122">D154+4</f>
        <v>45722</v>
      </c>
      <c r="F154" s="758">
        <f t="shared" ref="F154:F161" si="123">E154+6</f>
        <v>45728</v>
      </c>
      <c r="G154" s="758">
        <f t="shared" ref="G154:G161" si="124">F154+2</f>
        <v>45730</v>
      </c>
      <c r="H154" s="758">
        <f t="shared" ref="H154:H161" si="125">G154+3</f>
        <v>45733</v>
      </c>
      <c r="I154" s="758">
        <f t="shared" si="119"/>
        <v>45738</v>
      </c>
      <c r="J154" s="758">
        <f t="shared" si="120"/>
        <v>45739</v>
      </c>
      <c r="K154" s="758">
        <f t="shared" si="121"/>
        <v>45740</v>
      </c>
      <c r="L154" s="331"/>
      <c r="M154" s="758">
        <f t="shared" ref="M154:N196" si="126">M153+7</f>
        <v>45715</v>
      </c>
      <c r="N154" s="758">
        <f t="shared" si="126"/>
        <v>45715</v>
      </c>
      <c r="O154" s="1066">
        <f t="shared" si="104"/>
        <v>9</v>
      </c>
    </row>
    <row r="155" spans="1:15" ht="20.100000000000001" hidden="1" customHeight="1">
      <c r="A155" s="819"/>
      <c r="B155" s="955" t="s">
        <v>367</v>
      </c>
      <c r="C155" s="955" t="s">
        <v>499</v>
      </c>
      <c r="D155" s="955">
        <v>45724</v>
      </c>
      <c r="E155" s="758">
        <f t="shared" si="122"/>
        <v>45728</v>
      </c>
      <c r="F155" s="758">
        <f t="shared" si="123"/>
        <v>45734</v>
      </c>
      <c r="G155" s="758">
        <f t="shared" si="124"/>
        <v>45736</v>
      </c>
      <c r="H155" s="758">
        <f t="shared" si="125"/>
        <v>45739</v>
      </c>
      <c r="I155" s="758">
        <f t="shared" si="119"/>
        <v>45744</v>
      </c>
      <c r="J155" s="758">
        <f t="shared" si="120"/>
        <v>45745</v>
      </c>
      <c r="K155" s="758">
        <f t="shared" si="121"/>
        <v>45746</v>
      </c>
      <c r="L155" s="331"/>
      <c r="M155" s="758">
        <f t="shared" si="126"/>
        <v>45722</v>
      </c>
      <c r="N155" s="758">
        <f t="shared" si="126"/>
        <v>45722</v>
      </c>
      <c r="O155" s="1066">
        <f t="shared" si="104"/>
        <v>10</v>
      </c>
    </row>
    <row r="156" spans="1:15" ht="20.100000000000001" hidden="1" customHeight="1">
      <c r="A156" s="819" t="s">
        <v>426</v>
      </c>
      <c r="B156" s="955" t="s">
        <v>365</v>
      </c>
      <c r="C156" s="955" t="s">
        <v>500</v>
      </c>
      <c r="D156" s="955">
        <v>45736</v>
      </c>
      <c r="E156" s="758">
        <f t="shared" si="122"/>
        <v>45740</v>
      </c>
      <c r="F156" s="758">
        <f t="shared" si="123"/>
        <v>45746</v>
      </c>
      <c r="G156" s="758">
        <f t="shared" si="124"/>
        <v>45748</v>
      </c>
      <c r="H156" s="758">
        <f t="shared" si="125"/>
        <v>45751</v>
      </c>
      <c r="I156" s="758">
        <f t="shared" si="119"/>
        <v>45756</v>
      </c>
      <c r="J156" s="758">
        <f t="shared" si="120"/>
        <v>45757</v>
      </c>
      <c r="K156" s="758">
        <f t="shared" si="121"/>
        <v>45758</v>
      </c>
      <c r="L156" s="331"/>
      <c r="M156" s="758">
        <v>45736</v>
      </c>
      <c r="N156" s="758">
        <v>45736</v>
      </c>
      <c r="O156" s="1066">
        <f t="shared" si="104"/>
        <v>12</v>
      </c>
    </row>
    <row r="157" spans="1:15" ht="20.100000000000001" hidden="1" customHeight="1">
      <c r="A157" s="819" t="s">
        <v>501</v>
      </c>
      <c r="B157" s="955" t="s">
        <v>417</v>
      </c>
      <c r="C157" s="955" t="s">
        <v>502</v>
      </c>
      <c r="D157" s="955">
        <v>45744</v>
      </c>
      <c r="E157" s="758">
        <f t="shared" si="122"/>
        <v>45748</v>
      </c>
      <c r="F157" s="758">
        <f t="shared" si="123"/>
        <v>45754</v>
      </c>
      <c r="G157" s="758">
        <f t="shared" si="124"/>
        <v>45756</v>
      </c>
      <c r="H157" s="758">
        <f t="shared" si="125"/>
        <v>45759</v>
      </c>
      <c r="I157" s="758">
        <f t="shared" si="119"/>
        <v>45764</v>
      </c>
      <c r="J157" s="758">
        <f t="shared" si="120"/>
        <v>45765</v>
      </c>
      <c r="K157" s="758">
        <f t="shared" si="121"/>
        <v>45766</v>
      </c>
      <c r="L157" s="331"/>
      <c r="M157" s="758">
        <f t="shared" si="126"/>
        <v>45743</v>
      </c>
      <c r="N157" s="758">
        <f t="shared" si="126"/>
        <v>45743</v>
      </c>
      <c r="O157" s="1066">
        <f t="shared" si="104"/>
        <v>13</v>
      </c>
    </row>
    <row r="158" spans="1:15" ht="20.100000000000001" hidden="1" customHeight="1">
      <c r="A158" s="819"/>
      <c r="B158" s="955" t="s">
        <v>426</v>
      </c>
      <c r="C158" s="955" t="s">
        <v>503</v>
      </c>
      <c r="D158" s="955">
        <v>45752</v>
      </c>
      <c r="E158" s="758">
        <f t="shared" si="122"/>
        <v>45756</v>
      </c>
      <c r="F158" s="758">
        <f t="shared" si="123"/>
        <v>45762</v>
      </c>
      <c r="G158" s="758">
        <f t="shared" si="124"/>
        <v>45764</v>
      </c>
      <c r="H158" s="758">
        <f t="shared" si="125"/>
        <v>45767</v>
      </c>
      <c r="I158" s="758">
        <f t="shared" si="119"/>
        <v>45772</v>
      </c>
      <c r="J158" s="758">
        <f t="shared" si="120"/>
        <v>45773</v>
      </c>
      <c r="K158" s="758">
        <f t="shared" si="121"/>
        <v>45774</v>
      </c>
      <c r="L158" s="331"/>
      <c r="M158" s="758">
        <f t="shared" si="126"/>
        <v>45750</v>
      </c>
      <c r="N158" s="758">
        <f t="shared" si="126"/>
        <v>45750</v>
      </c>
      <c r="O158" s="1066">
        <f t="shared" si="104"/>
        <v>14</v>
      </c>
    </row>
    <row r="159" spans="1:15" ht="20.100000000000001" hidden="1" customHeight="1">
      <c r="A159" s="819"/>
      <c r="B159" s="955" t="s">
        <v>361</v>
      </c>
      <c r="C159" s="955" t="s">
        <v>504</v>
      </c>
      <c r="D159" s="955">
        <v>45760</v>
      </c>
      <c r="E159" s="758">
        <f t="shared" si="122"/>
        <v>45764</v>
      </c>
      <c r="F159" s="758">
        <f t="shared" si="123"/>
        <v>45770</v>
      </c>
      <c r="G159" s="758">
        <f t="shared" si="124"/>
        <v>45772</v>
      </c>
      <c r="H159" s="758">
        <f t="shared" si="125"/>
        <v>45775</v>
      </c>
      <c r="I159" s="758">
        <f t="shared" si="119"/>
        <v>45780</v>
      </c>
      <c r="J159" s="758">
        <f t="shared" si="120"/>
        <v>45781</v>
      </c>
      <c r="K159" s="758">
        <f t="shared" si="121"/>
        <v>45782</v>
      </c>
      <c r="L159" s="331"/>
      <c r="M159" s="758">
        <f t="shared" si="126"/>
        <v>45757</v>
      </c>
      <c r="N159" s="758">
        <f t="shared" si="126"/>
        <v>45757</v>
      </c>
      <c r="O159" s="1066">
        <f t="shared" si="104"/>
        <v>15</v>
      </c>
    </row>
    <row r="160" spans="1:15" ht="20.100000000000001" hidden="1" customHeight="1">
      <c r="A160" s="819"/>
      <c r="B160" s="955" t="s">
        <v>367</v>
      </c>
      <c r="C160" s="955" t="s">
        <v>505</v>
      </c>
      <c r="D160" s="955">
        <v>45764</v>
      </c>
      <c r="E160" s="758">
        <f t="shared" si="122"/>
        <v>45768</v>
      </c>
      <c r="F160" s="758">
        <f t="shared" si="123"/>
        <v>45774</v>
      </c>
      <c r="G160" s="758">
        <f t="shared" si="124"/>
        <v>45776</v>
      </c>
      <c r="H160" s="758">
        <f t="shared" si="125"/>
        <v>45779</v>
      </c>
      <c r="I160" s="758">
        <f t="shared" si="119"/>
        <v>45784</v>
      </c>
      <c r="J160" s="758">
        <f t="shared" si="120"/>
        <v>45785</v>
      </c>
      <c r="K160" s="758">
        <f t="shared" si="121"/>
        <v>45786</v>
      </c>
      <c r="L160" s="331"/>
      <c r="M160" s="758">
        <f t="shared" si="126"/>
        <v>45764</v>
      </c>
      <c r="N160" s="758">
        <f t="shared" si="126"/>
        <v>45764</v>
      </c>
      <c r="O160" s="1066">
        <f t="shared" si="104"/>
        <v>16</v>
      </c>
    </row>
    <row r="161" spans="1:15" ht="20.100000000000001" hidden="1" customHeight="1">
      <c r="A161" s="819"/>
      <c r="B161" s="955" t="s">
        <v>365</v>
      </c>
      <c r="C161" s="955" t="s">
        <v>506</v>
      </c>
      <c r="D161" s="955">
        <v>45771</v>
      </c>
      <c r="E161" s="758">
        <f t="shared" si="122"/>
        <v>45775</v>
      </c>
      <c r="F161" s="758">
        <f t="shared" si="123"/>
        <v>45781</v>
      </c>
      <c r="G161" s="758">
        <f t="shared" si="124"/>
        <v>45783</v>
      </c>
      <c r="H161" s="758">
        <f t="shared" si="125"/>
        <v>45786</v>
      </c>
      <c r="I161" s="758">
        <f t="shared" si="119"/>
        <v>45791</v>
      </c>
      <c r="J161" s="758">
        <f t="shared" si="120"/>
        <v>45792</v>
      </c>
      <c r="K161" s="758">
        <f t="shared" si="121"/>
        <v>45793</v>
      </c>
      <c r="L161" s="331"/>
      <c r="M161" s="758">
        <f t="shared" si="126"/>
        <v>45771</v>
      </c>
      <c r="N161" s="758">
        <f t="shared" si="126"/>
        <v>45771</v>
      </c>
      <c r="O161" s="1066">
        <f t="shared" si="104"/>
        <v>17</v>
      </c>
    </row>
    <row r="162" spans="1:15" ht="20.100000000000001" hidden="1" customHeight="1">
      <c r="A162" s="819"/>
      <c r="B162" s="955" t="s">
        <v>417</v>
      </c>
      <c r="C162" s="955" t="s">
        <v>507</v>
      </c>
      <c r="D162" s="955">
        <v>45779</v>
      </c>
      <c r="E162" s="758">
        <f t="shared" ref="E162:E166" si="127">D162+4</f>
        <v>45783</v>
      </c>
      <c r="F162" s="758">
        <f t="shared" ref="F162:F166" si="128">E162+6</f>
        <v>45789</v>
      </c>
      <c r="G162" s="758">
        <f t="shared" ref="G162:G166" si="129">F162+2</f>
        <v>45791</v>
      </c>
      <c r="H162" s="758">
        <f t="shared" ref="H162:H166" si="130">G162+3</f>
        <v>45794</v>
      </c>
      <c r="I162" s="758">
        <f t="shared" ref="I162:I166" si="131">H162+5</f>
        <v>45799</v>
      </c>
      <c r="J162" s="758">
        <f t="shared" ref="J162:J166" si="132">I162+1</f>
        <v>45800</v>
      </c>
      <c r="K162" s="758">
        <f t="shared" ref="K162:K166" si="133">J162+1</f>
        <v>45801</v>
      </c>
      <c r="L162" s="331"/>
      <c r="M162" s="758">
        <f t="shared" si="126"/>
        <v>45778</v>
      </c>
      <c r="N162" s="758">
        <f t="shared" si="126"/>
        <v>45778</v>
      </c>
      <c r="O162" s="1066">
        <f t="shared" ref="O162:O166" si="134">WEEKNUM(N162)</f>
        <v>18</v>
      </c>
    </row>
    <row r="163" spans="1:15" ht="20.100000000000001" hidden="1" customHeight="1">
      <c r="A163" s="819"/>
      <c r="B163" s="955" t="s">
        <v>426</v>
      </c>
      <c r="C163" s="955" t="s">
        <v>508</v>
      </c>
      <c r="D163" s="955">
        <v>45786</v>
      </c>
      <c r="E163" s="758">
        <f t="shared" si="127"/>
        <v>45790</v>
      </c>
      <c r="F163" s="758">
        <f t="shared" si="128"/>
        <v>45796</v>
      </c>
      <c r="G163" s="758">
        <f t="shared" si="129"/>
        <v>45798</v>
      </c>
      <c r="H163" s="758">
        <f t="shared" si="130"/>
        <v>45801</v>
      </c>
      <c r="I163" s="758">
        <f t="shared" si="131"/>
        <v>45806</v>
      </c>
      <c r="J163" s="758">
        <f t="shared" si="132"/>
        <v>45807</v>
      </c>
      <c r="K163" s="758">
        <f t="shared" si="133"/>
        <v>45808</v>
      </c>
      <c r="L163" s="331"/>
      <c r="M163" s="758">
        <f t="shared" si="126"/>
        <v>45785</v>
      </c>
      <c r="N163" s="758">
        <f t="shared" si="126"/>
        <v>45785</v>
      </c>
      <c r="O163" s="1066">
        <f t="shared" si="134"/>
        <v>19</v>
      </c>
    </row>
    <row r="164" spans="1:15" ht="20.100000000000001" hidden="1" customHeight="1">
      <c r="A164" s="819"/>
      <c r="B164" s="955" t="s">
        <v>361</v>
      </c>
      <c r="C164" s="955" t="s">
        <v>509</v>
      </c>
      <c r="D164" s="955">
        <v>45794</v>
      </c>
      <c r="E164" s="758">
        <f t="shared" si="127"/>
        <v>45798</v>
      </c>
      <c r="F164" s="758">
        <f t="shared" si="128"/>
        <v>45804</v>
      </c>
      <c r="G164" s="758">
        <f t="shared" si="129"/>
        <v>45806</v>
      </c>
      <c r="H164" s="758">
        <f t="shared" si="130"/>
        <v>45809</v>
      </c>
      <c r="I164" s="758">
        <f t="shared" si="131"/>
        <v>45814</v>
      </c>
      <c r="J164" s="758">
        <f t="shared" si="132"/>
        <v>45815</v>
      </c>
      <c r="K164" s="758">
        <f t="shared" si="133"/>
        <v>45816</v>
      </c>
      <c r="L164" s="331"/>
      <c r="M164" s="758">
        <f t="shared" si="126"/>
        <v>45792</v>
      </c>
      <c r="N164" s="758">
        <f t="shared" si="126"/>
        <v>45792</v>
      </c>
      <c r="O164" s="1066">
        <f t="shared" si="134"/>
        <v>20</v>
      </c>
    </row>
    <row r="165" spans="1:15" ht="20.100000000000001" hidden="1" customHeight="1">
      <c r="A165" s="819"/>
      <c r="B165" s="955" t="s">
        <v>367</v>
      </c>
      <c r="C165" s="955" t="s">
        <v>510</v>
      </c>
      <c r="D165" s="955">
        <v>45800</v>
      </c>
      <c r="E165" s="758">
        <f t="shared" si="127"/>
        <v>45804</v>
      </c>
      <c r="F165" s="758">
        <f t="shared" si="128"/>
        <v>45810</v>
      </c>
      <c r="G165" s="758">
        <f t="shared" si="129"/>
        <v>45812</v>
      </c>
      <c r="H165" s="758">
        <f t="shared" si="130"/>
        <v>45815</v>
      </c>
      <c r="I165" s="758">
        <f t="shared" si="131"/>
        <v>45820</v>
      </c>
      <c r="J165" s="758">
        <f t="shared" si="132"/>
        <v>45821</v>
      </c>
      <c r="K165" s="758">
        <f t="shared" si="133"/>
        <v>45822</v>
      </c>
      <c r="L165" s="331"/>
      <c r="M165" s="758">
        <f t="shared" si="126"/>
        <v>45799</v>
      </c>
      <c r="N165" s="758">
        <f t="shared" si="126"/>
        <v>45799</v>
      </c>
      <c r="O165" s="1066">
        <f t="shared" si="134"/>
        <v>21</v>
      </c>
    </row>
    <row r="166" spans="1:15" ht="20.100000000000001" hidden="1" customHeight="1">
      <c r="A166" s="819"/>
      <c r="B166" s="955" t="s">
        <v>365</v>
      </c>
      <c r="C166" s="955" t="s">
        <v>511</v>
      </c>
      <c r="D166" s="955">
        <v>45808</v>
      </c>
      <c r="E166" s="758">
        <f t="shared" si="127"/>
        <v>45812</v>
      </c>
      <c r="F166" s="758">
        <f t="shared" si="128"/>
        <v>45818</v>
      </c>
      <c r="G166" s="758">
        <f t="shared" si="129"/>
        <v>45820</v>
      </c>
      <c r="H166" s="758">
        <f t="shared" si="130"/>
        <v>45823</v>
      </c>
      <c r="I166" s="758">
        <f t="shared" si="131"/>
        <v>45828</v>
      </c>
      <c r="J166" s="758">
        <f t="shared" si="132"/>
        <v>45829</v>
      </c>
      <c r="K166" s="758">
        <f t="shared" si="133"/>
        <v>45830</v>
      </c>
      <c r="L166" s="331"/>
      <c r="M166" s="758">
        <f t="shared" si="126"/>
        <v>45806</v>
      </c>
      <c r="N166" s="758">
        <f t="shared" si="126"/>
        <v>45806</v>
      </c>
      <c r="O166" s="1066">
        <f t="shared" si="134"/>
        <v>22</v>
      </c>
    </row>
    <row r="167" spans="1:15" ht="20.100000000000001" hidden="1" customHeight="1">
      <c r="A167" s="819"/>
      <c r="B167" s="955" t="s">
        <v>417</v>
      </c>
      <c r="C167" s="955" t="s">
        <v>512</v>
      </c>
      <c r="D167" s="955">
        <v>45813</v>
      </c>
      <c r="E167" s="758">
        <f t="shared" ref="E167:E171" si="135">D167+4</f>
        <v>45817</v>
      </c>
      <c r="F167" s="758">
        <f t="shared" ref="F167:F171" si="136">E167+6</f>
        <v>45823</v>
      </c>
      <c r="G167" s="758">
        <f t="shared" ref="G167:G171" si="137">F167+2</f>
        <v>45825</v>
      </c>
      <c r="H167" s="758">
        <f t="shared" ref="H167:H171" si="138">G167+3</f>
        <v>45828</v>
      </c>
      <c r="I167" s="758">
        <f t="shared" ref="I167:I171" si="139">H167+5</f>
        <v>45833</v>
      </c>
      <c r="J167" s="758">
        <f t="shared" ref="J167:J171" si="140">I167+1</f>
        <v>45834</v>
      </c>
      <c r="K167" s="758">
        <f t="shared" ref="K167:K171" si="141">J167+1</f>
        <v>45835</v>
      </c>
      <c r="L167" s="331"/>
      <c r="M167" s="758">
        <f t="shared" si="126"/>
        <v>45813</v>
      </c>
      <c r="N167" s="758">
        <f t="shared" si="126"/>
        <v>45813</v>
      </c>
      <c r="O167" s="1066">
        <f t="shared" ref="O167:O171" si="142">WEEKNUM(N167)</f>
        <v>23</v>
      </c>
    </row>
    <row r="168" spans="1:15" ht="20.100000000000001" hidden="1" customHeight="1">
      <c r="A168" s="819"/>
      <c r="B168" s="955" t="s">
        <v>426</v>
      </c>
      <c r="C168" s="955" t="s">
        <v>513</v>
      </c>
      <c r="D168" s="955">
        <v>45820</v>
      </c>
      <c r="E168" s="758">
        <f t="shared" si="135"/>
        <v>45824</v>
      </c>
      <c r="F168" s="758">
        <f t="shared" si="136"/>
        <v>45830</v>
      </c>
      <c r="G168" s="758">
        <f t="shared" si="137"/>
        <v>45832</v>
      </c>
      <c r="H168" s="758">
        <f t="shared" si="138"/>
        <v>45835</v>
      </c>
      <c r="I168" s="758">
        <f t="shared" si="139"/>
        <v>45840</v>
      </c>
      <c r="J168" s="758">
        <f t="shared" si="140"/>
        <v>45841</v>
      </c>
      <c r="K168" s="758">
        <f t="shared" si="141"/>
        <v>45842</v>
      </c>
      <c r="L168" s="331"/>
      <c r="M168" s="758">
        <f t="shared" si="126"/>
        <v>45820</v>
      </c>
      <c r="N168" s="758">
        <f t="shared" si="126"/>
        <v>45820</v>
      </c>
      <c r="O168" s="1066">
        <f t="shared" si="142"/>
        <v>24</v>
      </c>
    </row>
    <row r="169" spans="1:15" ht="20.100000000000001" hidden="1" customHeight="1">
      <c r="A169" s="819"/>
      <c r="B169" s="955" t="s">
        <v>361</v>
      </c>
      <c r="C169" s="955" t="s">
        <v>514</v>
      </c>
      <c r="D169" s="955">
        <v>45828</v>
      </c>
      <c r="E169" s="758">
        <f t="shared" si="135"/>
        <v>45832</v>
      </c>
      <c r="F169" s="758">
        <f t="shared" si="136"/>
        <v>45838</v>
      </c>
      <c r="G169" s="758">
        <f t="shared" si="137"/>
        <v>45840</v>
      </c>
      <c r="H169" s="758">
        <f t="shared" si="138"/>
        <v>45843</v>
      </c>
      <c r="I169" s="758">
        <f t="shared" si="139"/>
        <v>45848</v>
      </c>
      <c r="J169" s="758">
        <f t="shared" si="140"/>
        <v>45849</v>
      </c>
      <c r="K169" s="758">
        <f t="shared" si="141"/>
        <v>45850</v>
      </c>
      <c r="L169" s="331"/>
      <c r="M169" s="758">
        <f t="shared" si="126"/>
        <v>45827</v>
      </c>
      <c r="N169" s="758">
        <f t="shared" si="126"/>
        <v>45827</v>
      </c>
      <c r="O169" s="1066">
        <f t="shared" si="142"/>
        <v>25</v>
      </c>
    </row>
    <row r="170" spans="1:15" ht="20.100000000000001" hidden="1" customHeight="1">
      <c r="A170" s="819"/>
      <c r="B170" s="955" t="s">
        <v>367</v>
      </c>
      <c r="C170" s="955" t="s">
        <v>515</v>
      </c>
      <c r="D170" s="955">
        <v>45836</v>
      </c>
      <c r="E170" s="758">
        <f t="shared" si="135"/>
        <v>45840</v>
      </c>
      <c r="F170" s="758">
        <f t="shared" si="136"/>
        <v>45846</v>
      </c>
      <c r="G170" s="758">
        <f t="shared" si="137"/>
        <v>45848</v>
      </c>
      <c r="H170" s="758">
        <f t="shared" si="138"/>
        <v>45851</v>
      </c>
      <c r="I170" s="758">
        <f t="shared" si="139"/>
        <v>45856</v>
      </c>
      <c r="J170" s="758">
        <f t="shared" si="140"/>
        <v>45857</v>
      </c>
      <c r="K170" s="758">
        <f t="shared" si="141"/>
        <v>45858</v>
      </c>
      <c r="L170" s="331"/>
      <c r="M170" s="758">
        <f t="shared" si="126"/>
        <v>45834</v>
      </c>
      <c r="N170" s="758">
        <f t="shared" si="126"/>
        <v>45834</v>
      </c>
      <c r="O170" s="1066">
        <f t="shared" si="142"/>
        <v>26</v>
      </c>
    </row>
    <row r="171" spans="1:15" ht="20.100000000000001" hidden="1" customHeight="1">
      <c r="A171" s="819"/>
      <c r="B171" s="955" t="s">
        <v>365</v>
      </c>
      <c r="C171" s="955" t="s">
        <v>516</v>
      </c>
      <c r="D171" s="955">
        <v>45843</v>
      </c>
      <c r="E171" s="758">
        <f t="shared" si="135"/>
        <v>45847</v>
      </c>
      <c r="F171" s="758">
        <f t="shared" si="136"/>
        <v>45853</v>
      </c>
      <c r="G171" s="758">
        <f t="shared" si="137"/>
        <v>45855</v>
      </c>
      <c r="H171" s="758">
        <f t="shared" si="138"/>
        <v>45858</v>
      </c>
      <c r="I171" s="758">
        <f t="shared" si="139"/>
        <v>45863</v>
      </c>
      <c r="J171" s="758">
        <f t="shared" si="140"/>
        <v>45864</v>
      </c>
      <c r="K171" s="758">
        <f t="shared" si="141"/>
        <v>45865</v>
      </c>
      <c r="L171" s="331"/>
      <c r="M171" s="758">
        <f t="shared" si="126"/>
        <v>45841</v>
      </c>
      <c r="N171" s="758">
        <f t="shared" si="126"/>
        <v>45841</v>
      </c>
      <c r="O171" s="1066">
        <f t="shared" si="142"/>
        <v>27</v>
      </c>
    </row>
    <row r="172" spans="1:15" ht="20.100000000000001" hidden="1" customHeight="1">
      <c r="A172" s="819" t="s">
        <v>417</v>
      </c>
      <c r="B172" s="955" t="s">
        <v>517</v>
      </c>
      <c r="C172" s="955" t="s">
        <v>518</v>
      </c>
      <c r="D172" s="955">
        <v>45853</v>
      </c>
      <c r="E172" s="758">
        <f t="shared" ref="E172:E176" si="143">D172+4</f>
        <v>45857</v>
      </c>
      <c r="F172" s="758">
        <f t="shared" ref="F172:F176" si="144">E172+6</f>
        <v>45863</v>
      </c>
      <c r="G172" s="758">
        <f t="shared" ref="G172:G176" si="145">F172+2</f>
        <v>45865</v>
      </c>
      <c r="H172" s="758">
        <f t="shared" ref="H172:H176" si="146">G172+3</f>
        <v>45868</v>
      </c>
      <c r="I172" s="758">
        <f t="shared" ref="I172:I176" si="147">H172+5</f>
        <v>45873</v>
      </c>
      <c r="J172" s="758">
        <f t="shared" ref="J172:J176" si="148">I172+1</f>
        <v>45874</v>
      </c>
      <c r="K172" s="758">
        <f t="shared" ref="K172:K176" si="149">J172+1</f>
        <v>45875</v>
      </c>
      <c r="L172" s="331"/>
      <c r="M172" s="758">
        <f t="shared" si="126"/>
        <v>45848</v>
      </c>
      <c r="N172" s="758">
        <f t="shared" si="126"/>
        <v>45848</v>
      </c>
      <c r="O172" s="1066">
        <f t="shared" ref="O172:O176" si="150">WEEKNUM(N172)</f>
        <v>28</v>
      </c>
    </row>
    <row r="173" spans="1:15" ht="20.100000000000001" hidden="1" customHeight="1">
      <c r="A173" s="819"/>
      <c r="B173" s="955" t="s">
        <v>426</v>
      </c>
      <c r="C173" s="955" t="s">
        <v>519</v>
      </c>
      <c r="D173" s="955">
        <v>45856</v>
      </c>
      <c r="E173" s="758">
        <f t="shared" si="143"/>
        <v>45860</v>
      </c>
      <c r="F173" s="758">
        <f t="shared" si="144"/>
        <v>45866</v>
      </c>
      <c r="G173" s="758">
        <f t="shared" si="145"/>
        <v>45868</v>
      </c>
      <c r="H173" s="758">
        <f t="shared" si="146"/>
        <v>45871</v>
      </c>
      <c r="I173" s="758">
        <f t="shared" si="147"/>
        <v>45876</v>
      </c>
      <c r="J173" s="758">
        <f t="shared" si="148"/>
        <v>45877</v>
      </c>
      <c r="K173" s="758">
        <f t="shared" si="149"/>
        <v>45878</v>
      </c>
      <c r="L173" s="331"/>
      <c r="M173" s="758">
        <f t="shared" si="126"/>
        <v>45855</v>
      </c>
      <c r="N173" s="758">
        <f t="shared" si="126"/>
        <v>45855</v>
      </c>
      <c r="O173" s="1066">
        <f t="shared" si="150"/>
        <v>29</v>
      </c>
    </row>
    <row r="174" spans="1:15" ht="20.100000000000001" hidden="1" customHeight="1">
      <c r="A174" s="819"/>
      <c r="B174" s="955" t="s">
        <v>361</v>
      </c>
      <c r="C174" s="955" t="s">
        <v>520</v>
      </c>
      <c r="D174" s="955">
        <v>45862</v>
      </c>
      <c r="E174" s="758">
        <f t="shared" si="143"/>
        <v>45866</v>
      </c>
      <c r="F174" s="758">
        <f t="shared" si="144"/>
        <v>45872</v>
      </c>
      <c r="G174" s="758">
        <f t="shared" si="145"/>
        <v>45874</v>
      </c>
      <c r="H174" s="758">
        <f t="shared" si="146"/>
        <v>45877</v>
      </c>
      <c r="I174" s="758">
        <f t="shared" si="147"/>
        <v>45882</v>
      </c>
      <c r="J174" s="758">
        <f t="shared" si="148"/>
        <v>45883</v>
      </c>
      <c r="K174" s="758">
        <f t="shared" si="149"/>
        <v>45884</v>
      </c>
      <c r="L174" s="331"/>
      <c r="M174" s="758">
        <f t="shared" si="126"/>
        <v>45862</v>
      </c>
      <c r="N174" s="758">
        <f t="shared" si="126"/>
        <v>45862</v>
      </c>
      <c r="O174" s="1066">
        <f t="shared" si="150"/>
        <v>30</v>
      </c>
    </row>
    <row r="175" spans="1:15" ht="20.100000000000001" hidden="1" customHeight="1">
      <c r="A175" s="819"/>
      <c r="B175" s="955" t="s">
        <v>367</v>
      </c>
      <c r="C175" s="955" t="s">
        <v>521</v>
      </c>
      <c r="D175" s="955">
        <v>45872</v>
      </c>
      <c r="E175" s="758">
        <f t="shared" si="143"/>
        <v>45876</v>
      </c>
      <c r="F175" s="758">
        <f t="shared" si="144"/>
        <v>45882</v>
      </c>
      <c r="G175" s="758">
        <f t="shared" si="145"/>
        <v>45884</v>
      </c>
      <c r="H175" s="758">
        <f t="shared" si="146"/>
        <v>45887</v>
      </c>
      <c r="I175" s="758">
        <f t="shared" si="147"/>
        <v>45892</v>
      </c>
      <c r="J175" s="758">
        <f t="shared" si="148"/>
        <v>45893</v>
      </c>
      <c r="K175" s="758">
        <f t="shared" si="149"/>
        <v>45894</v>
      </c>
      <c r="L175" s="331"/>
      <c r="M175" s="758">
        <f t="shared" si="126"/>
        <v>45869</v>
      </c>
      <c r="N175" s="758">
        <f t="shared" si="126"/>
        <v>45869</v>
      </c>
      <c r="O175" s="1066">
        <f t="shared" si="150"/>
        <v>31</v>
      </c>
    </row>
    <row r="176" spans="1:15" ht="20.100000000000001" hidden="1" customHeight="1">
      <c r="A176" s="819"/>
      <c r="B176" s="955" t="s">
        <v>365</v>
      </c>
      <c r="C176" s="955" t="s">
        <v>522</v>
      </c>
      <c r="D176" s="955">
        <v>45880</v>
      </c>
      <c r="E176" s="758">
        <f t="shared" si="143"/>
        <v>45884</v>
      </c>
      <c r="F176" s="758">
        <f t="shared" si="144"/>
        <v>45890</v>
      </c>
      <c r="G176" s="758">
        <f t="shared" si="145"/>
        <v>45892</v>
      </c>
      <c r="H176" s="758">
        <f t="shared" si="146"/>
        <v>45895</v>
      </c>
      <c r="I176" s="758">
        <f t="shared" si="147"/>
        <v>45900</v>
      </c>
      <c r="J176" s="758">
        <f t="shared" si="148"/>
        <v>45901</v>
      </c>
      <c r="K176" s="758">
        <f t="shared" si="149"/>
        <v>45902</v>
      </c>
      <c r="L176" s="331"/>
      <c r="M176" s="758">
        <f t="shared" si="126"/>
        <v>45876</v>
      </c>
      <c r="N176" s="758">
        <f t="shared" si="126"/>
        <v>45876</v>
      </c>
      <c r="O176" s="1066">
        <f t="shared" si="150"/>
        <v>32</v>
      </c>
    </row>
    <row r="177" spans="1:15" ht="20.100000000000001" hidden="1" customHeight="1">
      <c r="A177" s="819"/>
      <c r="B177" s="955" t="s">
        <v>517</v>
      </c>
      <c r="C177" s="955" t="s">
        <v>523</v>
      </c>
      <c r="D177" s="955">
        <v>45883</v>
      </c>
      <c r="E177" s="758">
        <f t="shared" ref="E177:E181" si="151">D177+4</f>
        <v>45887</v>
      </c>
      <c r="F177" s="758">
        <f t="shared" ref="F177:F181" si="152">E177+6</f>
        <v>45893</v>
      </c>
      <c r="G177" s="758">
        <f t="shared" ref="G177:G181" si="153">F177+2</f>
        <v>45895</v>
      </c>
      <c r="H177" s="758">
        <f t="shared" ref="H177:H181" si="154">G177+3</f>
        <v>45898</v>
      </c>
      <c r="I177" s="758">
        <f t="shared" ref="I177:I181" si="155">H177+5</f>
        <v>45903</v>
      </c>
      <c r="J177" s="758">
        <f t="shared" ref="J177:J181" si="156">I177+1</f>
        <v>45904</v>
      </c>
      <c r="K177" s="758">
        <f t="shared" ref="K177:K181" si="157">J177+1</f>
        <v>45905</v>
      </c>
      <c r="L177" s="331"/>
      <c r="M177" s="758">
        <f t="shared" si="126"/>
        <v>45883</v>
      </c>
      <c r="N177" s="758">
        <f t="shared" si="126"/>
        <v>45883</v>
      </c>
      <c r="O177" s="1066">
        <f t="shared" ref="O177:O181" si="158">WEEKNUM(N177)</f>
        <v>33</v>
      </c>
    </row>
    <row r="178" spans="1:15" ht="20.100000000000001" hidden="1" customHeight="1">
      <c r="A178" s="819" t="s">
        <v>426</v>
      </c>
      <c r="B178" s="1026" t="s">
        <v>413</v>
      </c>
      <c r="C178" s="955" t="s">
        <v>524</v>
      </c>
      <c r="D178" s="800"/>
      <c r="E178" s="800"/>
      <c r="F178" s="800"/>
      <c r="G178" s="800"/>
      <c r="H178" s="800"/>
      <c r="I178" s="800"/>
      <c r="J178" s="800"/>
      <c r="K178" s="800"/>
      <c r="L178" s="331"/>
      <c r="M178" s="758">
        <f t="shared" si="126"/>
        <v>45890</v>
      </c>
      <c r="N178" s="758">
        <f t="shared" si="126"/>
        <v>45890</v>
      </c>
      <c r="O178" s="1066">
        <f t="shared" si="158"/>
        <v>34</v>
      </c>
    </row>
    <row r="179" spans="1:15" ht="20.100000000000001" hidden="1" customHeight="1">
      <c r="A179" s="819"/>
      <c r="B179" s="955" t="s">
        <v>426</v>
      </c>
      <c r="C179" s="955" t="s">
        <v>525</v>
      </c>
      <c r="D179" s="955">
        <v>45898</v>
      </c>
      <c r="E179" s="758">
        <f t="shared" si="151"/>
        <v>45902</v>
      </c>
      <c r="F179" s="758">
        <f t="shared" si="152"/>
        <v>45908</v>
      </c>
      <c r="G179" s="758">
        <f t="shared" si="153"/>
        <v>45910</v>
      </c>
      <c r="H179" s="758">
        <f t="shared" si="154"/>
        <v>45913</v>
      </c>
      <c r="I179" s="758">
        <f t="shared" si="155"/>
        <v>45918</v>
      </c>
      <c r="J179" s="758">
        <f t="shared" si="156"/>
        <v>45919</v>
      </c>
      <c r="K179" s="758">
        <f t="shared" si="157"/>
        <v>45920</v>
      </c>
      <c r="L179" s="331"/>
      <c r="M179" s="758">
        <f t="shared" si="126"/>
        <v>45897</v>
      </c>
      <c r="N179" s="758">
        <f t="shared" si="126"/>
        <v>45897</v>
      </c>
      <c r="O179" s="1066">
        <f t="shared" si="158"/>
        <v>35</v>
      </c>
    </row>
    <row r="180" spans="1:15" ht="20.100000000000001" hidden="1" customHeight="1">
      <c r="A180" s="819"/>
      <c r="B180" s="955" t="s">
        <v>361</v>
      </c>
      <c r="C180" s="955" t="s">
        <v>526</v>
      </c>
      <c r="D180" s="955">
        <v>45905</v>
      </c>
      <c r="E180" s="758">
        <f t="shared" si="151"/>
        <v>45909</v>
      </c>
      <c r="F180" s="758">
        <f t="shared" si="152"/>
        <v>45915</v>
      </c>
      <c r="G180" s="758">
        <f t="shared" si="153"/>
        <v>45917</v>
      </c>
      <c r="H180" s="758">
        <f t="shared" si="154"/>
        <v>45920</v>
      </c>
      <c r="I180" s="758">
        <f t="shared" si="155"/>
        <v>45925</v>
      </c>
      <c r="J180" s="758">
        <f t="shared" si="156"/>
        <v>45926</v>
      </c>
      <c r="K180" s="758">
        <f t="shared" si="157"/>
        <v>45927</v>
      </c>
      <c r="L180" s="331"/>
      <c r="M180" s="758">
        <f t="shared" si="126"/>
        <v>45904</v>
      </c>
      <c r="N180" s="758">
        <f t="shared" si="126"/>
        <v>45904</v>
      </c>
      <c r="O180" s="1066">
        <f t="shared" si="158"/>
        <v>36</v>
      </c>
    </row>
    <row r="181" spans="1:15" ht="20.100000000000001" hidden="1" customHeight="1">
      <c r="A181" s="819"/>
      <c r="B181" s="955" t="s">
        <v>367</v>
      </c>
      <c r="C181" s="955" t="s">
        <v>527</v>
      </c>
      <c r="D181" s="955">
        <v>45912</v>
      </c>
      <c r="E181" s="758">
        <f t="shared" si="151"/>
        <v>45916</v>
      </c>
      <c r="F181" s="758">
        <f t="shared" si="152"/>
        <v>45922</v>
      </c>
      <c r="G181" s="758">
        <f t="shared" si="153"/>
        <v>45924</v>
      </c>
      <c r="H181" s="758">
        <f t="shared" si="154"/>
        <v>45927</v>
      </c>
      <c r="I181" s="758">
        <f t="shared" si="155"/>
        <v>45932</v>
      </c>
      <c r="J181" s="758">
        <f t="shared" si="156"/>
        <v>45933</v>
      </c>
      <c r="K181" s="758">
        <f t="shared" si="157"/>
        <v>45934</v>
      </c>
      <c r="L181" s="331"/>
      <c r="M181" s="758">
        <f t="shared" si="126"/>
        <v>45911</v>
      </c>
      <c r="N181" s="758">
        <f t="shared" si="126"/>
        <v>45911</v>
      </c>
      <c r="O181" s="1066">
        <f t="shared" si="158"/>
        <v>37</v>
      </c>
    </row>
    <row r="182" spans="1:15" ht="20.100000000000001" hidden="1" customHeight="1">
      <c r="A182" s="819"/>
      <c r="B182" s="955" t="s">
        <v>365</v>
      </c>
      <c r="C182" s="955" t="s">
        <v>528</v>
      </c>
      <c r="D182" s="955">
        <v>45920</v>
      </c>
      <c r="E182" s="758">
        <f t="shared" ref="E182:E186" si="159">D182+4</f>
        <v>45924</v>
      </c>
      <c r="F182" s="758">
        <f t="shared" ref="F182:F186" si="160">E182+6</f>
        <v>45930</v>
      </c>
      <c r="G182" s="758">
        <f t="shared" ref="G182:G186" si="161">F182+2</f>
        <v>45932</v>
      </c>
      <c r="H182" s="758">
        <f t="shared" ref="H182:H186" si="162">G182+3</f>
        <v>45935</v>
      </c>
      <c r="I182" s="758">
        <f t="shared" ref="I182:I186" si="163">H182+5</f>
        <v>45940</v>
      </c>
      <c r="J182" s="758">
        <f t="shared" ref="J182:J186" si="164">I182+1</f>
        <v>45941</v>
      </c>
      <c r="K182" s="758">
        <f t="shared" ref="K182:K186" si="165">J182+1</f>
        <v>45942</v>
      </c>
      <c r="L182" s="331"/>
      <c r="M182" s="758">
        <f t="shared" si="126"/>
        <v>45918</v>
      </c>
      <c r="N182" s="758">
        <f t="shared" si="126"/>
        <v>45918</v>
      </c>
      <c r="O182" s="1066">
        <f t="shared" ref="O182:O186" si="166">WEEKNUM(N182)</f>
        <v>38</v>
      </c>
    </row>
    <row r="183" spans="1:15" ht="20.100000000000001" hidden="1" customHeight="1">
      <c r="A183" s="819"/>
      <c r="B183" s="955" t="s">
        <v>517</v>
      </c>
      <c r="C183" s="955" t="s">
        <v>529</v>
      </c>
      <c r="D183" s="955">
        <v>45925</v>
      </c>
      <c r="E183" s="758">
        <f t="shared" si="159"/>
        <v>45929</v>
      </c>
      <c r="F183" s="758">
        <f t="shared" si="160"/>
        <v>45935</v>
      </c>
      <c r="G183" s="758">
        <f t="shared" si="161"/>
        <v>45937</v>
      </c>
      <c r="H183" s="758">
        <f t="shared" si="162"/>
        <v>45940</v>
      </c>
      <c r="I183" s="758">
        <f t="shared" si="163"/>
        <v>45945</v>
      </c>
      <c r="J183" s="758">
        <f t="shared" si="164"/>
        <v>45946</v>
      </c>
      <c r="K183" s="758">
        <f t="shared" si="165"/>
        <v>45947</v>
      </c>
      <c r="L183" s="331"/>
      <c r="M183" s="758">
        <f t="shared" si="126"/>
        <v>45925</v>
      </c>
      <c r="N183" s="758">
        <f t="shared" si="126"/>
        <v>45925</v>
      </c>
      <c r="O183" s="1066">
        <f t="shared" si="166"/>
        <v>39</v>
      </c>
    </row>
    <row r="184" spans="1:15" ht="20.100000000000001" hidden="1" customHeight="1">
      <c r="A184" s="819"/>
      <c r="B184" s="955" t="s">
        <v>426</v>
      </c>
      <c r="C184" s="955" t="s">
        <v>530</v>
      </c>
      <c r="D184" s="955">
        <v>45938</v>
      </c>
      <c r="E184" s="758">
        <f t="shared" si="159"/>
        <v>45942</v>
      </c>
      <c r="F184" s="758">
        <f t="shared" si="160"/>
        <v>45948</v>
      </c>
      <c r="G184" s="758">
        <f t="shared" si="161"/>
        <v>45950</v>
      </c>
      <c r="H184" s="758">
        <f t="shared" si="162"/>
        <v>45953</v>
      </c>
      <c r="I184" s="972" t="s">
        <v>389</v>
      </c>
      <c r="J184" s="972" t="s">
        <v>389</v>
      </c>
      <c r="K184" s="758">
        <v>45960</v>
      </c>
      <c r="L184" s="331"/>
      <c r="M184" s="758">
        <f t="shared" si="126"/>
        <v>45932</v>
      </c>
      <c r="N184" s="758">
        <f t="shared" si="126"/>
        <v>45932</v>
      </c>
      <c r="O184" s="1066">
        <f t="shared" si="166"/>
        <v>40</v>
      </c>
    </row>
    <row r="185" spans="1:15" ht="20.100000000000001" customHeight="1">
      <c r="A185" s="819"/>
      <c r="B185" s="955" t="s">
        <v>361</v>
      </c>
      <c r="C185" s="955" t="s">
        <v>531</v>
      </c>
      <c r="D185" s="955">
        <v>45945</v>
      </c>
      <c r="E185" s="972" t="s">
        <v>389</v>
      </c>
      <c r="F185" s="972" t="s">
        <v>389</v>
      </c>
      <c r="G185" s="972" t="s">
        <v>389</v>
      </c>
      <c r="H185" s="972" t="s">
        <v>389</v>
      </c>
      <c r="I185" s="972" t="s">
        <v>389</v>
      </c>
      <c r="J185" s="972" t="s">
        <v>389</v>
      </c>
      <c r="K185" s="758">
        <v>45964</v>
      </c>
      <c r="L185" s="331"/>
      <c r="M185" s="758">
        <v>45939</v>
      </c>
      <c r="N185" s="758">
        <f t="shared" si="126"/>
        <v>45939</v>
      </c>
      <c r="O185" s="1066">
        <f t="shared" si="166"/>
        <v>41</v>
      </c>
    </row>
    <row r="186" spans="1:15" ht="20.100000000000001" customHeight="1">
      <c r="A186" s="819"/>
      <c r="B186" s="955" t="s">
        <v>367</v>
      </c>
      <c r="C186" s="955" t="s">
        <v>532</v>
      </c>
      <c r="D186" s="955">
        <v>45946</v>
      </c>
      <c r="E186" s="758">
        <f t="shared" si="159"/>
        <v>45950</v>
      </c>
      <c r="F186" s="758">
        <f t="shared" si="160"/>
        <v>45956</v>
      </c>
      <c r="G186" s="758">
        <f t="shared" si="161"/>
        <v>45958</v>
      </c>
      <c r="H186" s="758">
        <f t="shared" si="162"/>
        <v>45961</v>
      </c>
      <c r="I186" s="758">
        <f t="shared" si="163"/>
        <v>45966</v>
      </c>
      <c r="J186" s="758">
        <f t="shared" si="164"/>
        <v>45967</v>
      </c>
      <c r="K186" s="758">
        <f t="shared" si="165"/>
        <v>45968</v>
      </c>
      <c r="L186" s="331"/>
      <c r="M186" s="758">
        <f t="shared" si="126"/>
        <v>45946</v>
      </c>
      <c r="N186" s="758">
        <f t="shared" si="126"/>
        <v>45946</v>
      </c>
      <c r="O186" s="1066">
        <f t="shared" si="166"/>
        <v>42</v>
      </c>
    </row>
    <row r="187" spans="1:15" ht="20.100000000000001" customHeight="1">
      <c r="A187" s="819" t="s">
        <v>365</v>
      </c>
      <c r="B187" s="1126" t="s">
        <v>413</v>
      </c>
      <c r="C187" s="955" t="s">
        <v>533</v>
      </c>
      <c r="D187" s="760">
        <v>45953</v>
      </c>
      <c r="E187" s="760">
        <f t="shared" ref="E187:E191" si="167">D187+4</f>
        <v>45957</v>
      </c>
      <c r="F187" s="760">
        <f t="shared" ref="F187:F191" si="168">E187+6</f>
        <v>45963</v>
      </c>
      <c r="G187" s="760">
        <f t="shared" ref="G187:G191" si="169">F187+2</f>
        <v>45965</v>
      </c>
      <c r="H187" s="760">
        <f t="shared" ref="H187:H191" si="170">G187+3</f>
        <v>45968</v>
      </c>
      <c r="I187" s="760">
        <f t="shared" ref="I187:I191" si="171">H187+5</f>
        <v>45973</v>
      </c>
      <c r="J187" s="760">
        <f t="shared" ref="J187:J191" si="172">I187+1</f>
        <v>45974</v>
      </c>
      <c r="K187" s="760">
        <f t="shared" ref="K187:K191" si="173">J187+1</f>
        <v>45975</v>
      </c>
      <c r="L187" s="331"/>
      <c r="M187" s="758">
        <f t="shared" ref="M187" si="174">M186+7</f>
        <v>45953</v>
      </c>
      <c r="N187" s="758">
        <f t="shared" si="126"/>
        <v>45953</v>
      </c>
      <c r="O187" s="1066">
        <f t="shared" ref="O187:O191" si="175">WEEKNUM(N187)</f>
        <v>43</v>
      </c>
    </row>
    <row r="188" spans="1:15" ht="20.100000000000001" customHeight="1">
      <c r="A188" s="819"/>
      <c r="B188" s="955" t="s">
        <v>517</v>
      </c>
      <c r="C188" s="955" t="s">
        <v>534</v>
      </c>
      <c r="D188" s="955">
        <v>45960</v>
      </c>
      <c r="E188" s="758">
        <f t="shared" si="167"/>
        <v>45964</v>
      </c>
      <c r="F188" s="758">
        <f t="shared" si="168"/>
        <v>45970</v>
      </c>
      <c r="G188" s="758">
        <f t="shared" si="169"/>
        <v>45972</v>
      </c>
      <c r="H188" s="758">
        <f t="shared" si="170"/>
        <v>45975</v>
      </c>
      <c r="I188" s="758">
        <f t="shared" si="171"/>
        <v>45980</v>
      </c>
      <c r="J188" s="758">
        <f t="shared" si="172"/>
        <v>45981</v>
      </c>
      <c r="K188" s="758">
        <f t="shared" si="173"/>
        <v>45982</v>
      </c>
      <c r="L188" s="331"/>
      <c r="M188" s="758">
        <f t="shared" ref="M188" si="176">M187+7</f>
        <v>45960</v>
      </c>
      <c r="N188" s="758">
        <f t="shared" si="126"/>
        <v>45960</v>
      </c>
      <c r="O188" s="1066">
        <f t="shared" si="175"/>
        <v>44</v>
      </c>
    </row>
    <row r="189" spans="1:15" ht="20.100000000000001" customHeight="1">
      <c r="A189" s="819"/>
      <c r="B189" s="955" t="s">
        <v>426</v>
      </c>
      <c r="C189" s="955" t="s">
        <v>535</v>
      </c>
      <c r="D189" s="955">
        <v>45967</v>
      </c>
      <c r="E189" s="758">
        <f t="shared" si="167"/>
        <v>45971</v>
      </c>
      <c r="F189" s="758">
        <f t="shared" si="168"/>
        <v>45977</v>
      </c>
      <c r="G189" s="758">
        <f t="shared" si="169"/>
        <v>45979</v>
      </c>
      <c r="H189" s="758">
        <f t="shared" si="170"/>
        <v>45982</v>
      </c>
      <c r="I189" s="758">
        <f t="shared" si="171"/>
        <v>45987</v>
      </c>
      <c r="J189" s="758">
        <f t="shared" si="172"/>
        <v>45988</v>
      </c>
      <c r="K189" s="758">
        <f t="shared" si="173"/>
        <v>45989</v>
      </c>
      <c r="L189" s="331"/>
      <c r="M189" s="758">
        <f t="shared" ref="M189" si="177">M188+7</f>
        <v>45967</v>
      </c>
      <c r="N189" s="758">
        <f t="shared" si="126"/>
        <v>45967</v>
      </c>
      <c r="O189" s="1066">
        <f t="shared" si="175"/>
        <v>45</v>
      </c>
    </row>
    <row r="190" spans="1:15" ht="20.100000000000001" customHeight="1">
      <c r="A190" s="819"/>
      <c r="B190" s="955" t="s">
        <v>361</v>
      </c>
      <c r="C190" s="955" t="s">
        <v>536</v>
      </c>
      <c r="D190" s="955">
        <v>45974</v>
      </c>
      <c r="E190" s="758">
        <f t="shared" si="167"/>
        <v>45978</v>
      </c>
      <c r="F190" s="758">
        <f t="shared" si="168"/>
        <v>45984</v>
      </c>
      <c r="G190" s="758">
        <f t="shared" si="169"/>
        <v>45986</v>
      </c>
      <c r="H190" s="758">
        <f t="shared" si="170"/>
        <v>45989</v>
      </c>
      <c r="I190" s="758">
        <f t="shared" si="171"/>
        <v>45994</v>
      </c>
      <c r="J190" s="758">
        <f t="shared" si="172"/>
        <v>45995</v>
      </c>
      <c r="K190" s="758">
        <f t="shared" si="173"/>
        <v>45996</v>
      </c>
      <c r="L190" s="331"/>
      <c r="M190" s="758">
        <f t="shared" ref="M190" si="178">M189+7</f>
        <v>45974</v>
      </c>
      <c r="N190" s="758">
        <f t="shared" si="126"/>
        <v>45974</v>
      </c>
      <c r="O190" s="1066">
        <f t="shared" si="175"/>
        <v>46</v>
      </c>
    </row>
    <row r="191" spans="1:15" ht="20.100000000000001" customHeight="1">
      <c r="A191" s="819"/>
      <c r="B191" s="955" t="s">
        <v>367</v>
      </c>
      <c r="C191" s="955" t="s">
        <v>537</v>
      </c>
      <c r="D191" s="955">
        <v>45981</v>
      </c>
      <c r="E191" s="758">
        <f t="shared" si="167"/>
        <v>45985</v>
      </c>
      <c r="F191" s="758">
        <f t="shared" si="168"/>
        <v>45991</v>
      </c>
      <c r="G191" s="758">
        <f t="shared" si="169"/>
        <v>45993</v>
      </c>
      <c r="H191" s="758">
        <f t="shared" si="170"/>
        <v>45996</v>
      </c>
      <c r="I191" s="758">
        <f t="shared" si="171"/>
        <v>46001</v>
      </c>
      <c r="J191" s="758">
        <f t="shared" si="172"/>
        <v>46002</v>
      </c>
      <c r="K191" s="758">
        <f t="shared" si="173"/>
        <v>46003</v>
      </c>
      <c r="L191" s="331"/>
      <c r="M191" s="758">
        <f t="shared" ref="M191" si="179">M190+7</f>
        <v>45981</v>
      </c>
      <c r="N191" s="758">
        <f t="shared" si="126"/>
        <v>45981</v>
      </c>
      <c r="O191" s="1066">
        <f t="shared" si="175"/>
        <v>47</v>
      </c>
    </row>
    <row r="192" spans="1:15" ht="20.100000000000001" customHeight="1">
      <c r="A192" s="819" t="s">
        <v>365</v>
      </c>
      <c r="B192" s="1126" t="s">
        <v>413</v>
      </c>
      <c r="C192" s="955" t="s">
        <v>538</v>
      </c>
      <c r="D192" s="760">
        <v>45988</v>
      </c>
      <c r="E192" s="760">
        <f t="shared" ref="E192" si="180">D192+4</f>
        <v>45992</v>
      </c>
      <c r="F192" s="760">
        <f t="shared" ref="F192" si="181">E192+6</f>
        <v>45998</v>
      </c>
      <c r="G192" s="760">
        <f t="shared" ref="G192" si="182">F192+2</f>
        <v>46000</v>
      </c>
      <c r="H192" s="760">
        <f t="shared" ref="H192" si="183">G192+3</f>
        <v>46003</v>
      </c>
      <c r="I192" s="760">
        <f t="shared" ref="I192" si="184">H192+5</f>
        <v>46008</v>
      </c>
      <c r="J192" s="760">
        <f t="shared" ref="J192" si="185">I192+1</f>
        <v>46009</v>
      </c>
      <c r="K192" s="760">
        <f t="shared" ref="K192" si="186">J192+1</f>
        <v>46010</v>
      </c>
      <c r="L192" s="331"/>
      <c r="M192" s="758">
        <f t="shared" ref="M192" si="187">M191+7</f>
        <v>45988</v>
      </c>
      <c r="N192" s="758">
        <f t="shared" si="126"/>
        <v>45988</v>
      </c>
      <c r="O192" s="1066">
        <f t="shared" ref="O192" si="188">WEEKNUM(N192)</f>
        <v>48</v>
      </c>
    </row>
    <row r="193" spans="1:15" ht="20.100000000000001" customHeight="1">
      <c r="A193" s="819"/>
      <c r="B193" s="955" t="s">
        <v>539</v>
      </c>
      <c r="C193" s="955" t="s">
        <v>540</v>
      </c>
      <c r="D193" s="955">
        <v>45995</v>
      </c>
      <c r="E193" s="758">
        <f t="shared" ref="E193:E196" si="189">D193+4</f>
        <v>45999</v>
      </c>
      <c r="F193" s="758">
        <f t="shared" ref="F193:F196" si="190">E193+6</f>
        <v>46005</v>
      </c>
      <c r="G193" s="758">
        <f t="shared" ref="G193:G196" si="191">F193+2</f>
        <v>46007</v>
      </c>
      <c r="H193" s="758">
        <f t="shared" ref="H193:H196" si="192">G193+3</f>
        <v>46010</v>
      </c>
      <c r="I193" s="758">
        <f t="shared" ref="I193:I196" si="193">H193+5</f>
        <v>46015</v>
      </c>
      <c r="J193" s="758">
        <f t="shared" ref="J193:J196" si="194">I193+1</f>
        <v>46016</v>
      </c>
      <c r="K193" s="758">
        <f t="shared" ref="K193:K196" si="195">J193+1</f>
        <v>46017</v>
      </c>
      <c r="L193" s="331"/>
      <c r="M193" s="758">
        <f t="shared" ref="M193" si="196">M192+7</f>
        <v>45995</v>
      </c>
      <c r="N193" s="758">
        <f t="shared" si="126"/>
        <v>45995</v>
      </c>
      <c r="O193" s="1066">
        <f t="shared" ref="O193:O196" si="197">WEEKNUM(N193)</f>
        <v>49</v>
      </c>
    </row>
    <row r="194" spans="1:15" ht="20.100000000000001" customHeight="1">
      <c r="A194" s="819"/>
      <c r="B194" s="955" t="s">
        <v>541</v>
      </c>
      <c r="C194" s="955" t="s">
        <v>542</v>
      </c>
      <c r="D194" s="955">
        <v>46002</v>
      </c>
      <c r="E194" s="758">
        <f t="shared" si="189"/>
        <v>46006</v>
      </c>
      <c r="F194" s="758">
        <f t="shared" si="190"/>
        <v>46012</v>
      </c>
      <c r="G194" s="758">
        <f t="shared" si="191"/>
        <v>46014</v>
      </c>
      <c r="H194" s="758">
        <f t="shared" si="192"/>
        <v>46017</v>
      </c>
      <c r="I194" s="758">
        <f t="shared" si="193"/>
        <v>46022</v>
      </c>
      <c r="J194" s="758">
        <f t="shared" si="194"/>
        <v>46023</v>
      </c>
      <c r="K194" s="758">
        <f t="shared" si="195"/>
        <v>46024</v>
      </c>
      <c r="L194" s="331"/>
      <c r="M194" s="758">
        <f t="shared" ref="M194" si="198">M193+7</f>
        <v>46002</v>
      </c>
      <c r="N194" s="758">
        <f t="shared" si="126"/>
        <v>46002</v>
      </c>
      <c r="O194" s="1066">
        <f t="shared" si="197"/>
        <v>50</v>
      </c>
    </row>
    <row r="195" spans="1:15" ht="20.100000000000001" customHeight="1">
      <c r="A195" s="819"/>
      <c r="B195" s="955" t="s">
        <v>361</v>
      </c>
      <c r="C195" s="955" t="s">
        <v>543</v>
      </c>
      <c r="D195" s="955">
        <v>46009</v>
      </c>
      <c r="E195" s="758">
        <f t="shared" si="189"/>
        <v>46013</v>
      </c>
      <c r="F195" s="758">
        <f t="shared" si="190"/>
        <v>46019</v>
      </c>
      <c r="G195" s="758">
        <f t="shared" si="191"/>
        <v>46021</v>
      </c>
      <c r="H195" s="758">
        <f t="shared" si="192"/>
        <v>46024</v>
      </c>
      <c r="I195" s="758">
        <f t="shared" si="193"/>
        <v>46029</v>
      </c>
      <c r="J195" s="758">
        <f t="shared" si="194"/>
        <v>46030</v>
      </c>
      <c r="K195" s="758">
        <f t="shared" si="195"/>
        <v>46031</v>
      </c>
      <c r="L195" s="331"/>
      <c r="M195" s="758">
        <f t="shared" ref="M195" si="199">M194+7</f>
        <v>46009</v>
      </c>
      <c r="N195" s="758">
        <f t="shared" si="126"/>
        <v>46009</v>
      </c>
      <c r="O195" s="1066">
        <f t="shared" si="197"/>
        <v>51</v>
      </c>
    </row>
    <row r="196" spans="1:15" ht="20.100000000000001" customHeight="1">
      <c r="A196" s="819"/>
      <c r="B196" s="955" t="s">
        <v>367</v>
      </c>
      <c r="C196" s="955" t="s">
        <v>544</v>
      </c>
      <c r="D196" s="955">
        <v>46016</v>
      </c>
      <c r="E196" s="758">
        <f t="shared" si="189"/>
        <v>46020</v>
      </c>
      <c r="F196" s="758">
        <f t="shared" si="190"/>
        <v>46026</v>
      </c>
      <c r="G196" s="758">
        <f t="shared" si="191"/>
        <v>46028</v>
      </c>
      <c r="H196" s="758">
        <f t="shared" si="192"/>
        <v>46031</v>
      </c>
      <c r="I196" s="758">
        <f t="shared" si="193"/>
        <v>46036</v>
      </c>
      <c r="J196" s="758">
        <f t="shared" si="194"/>
        <v>46037</v>
      </c>
      <c r="K196" s="758">
        <f t="shared" si="195"/>
        <v>46038</v>
      </c>
      <c r="L196" s="331"/>
      <c r="M196" s="758">
        <f t="shared" ref="M196" si="200">M195+7</f>
        <v>46016</v>
      </c>
      <c r="N196" s="758">
        <f>N195+7</f>
        <v>46016</v>
      </c>
      <c r="O196" s="1066">
        <f t="shared" si="197"/>
        <v>52</v>
      </c>
    </row>
    <row r="197" spans="1:15" s="18" customFormat="1" ht="13.9">
      <c r="A197" s="861"/>
      <c r="B197" s="147" t="s">
        <v>545</v>
      </c>
      <c r="C197" s="11"/>
      <c r="D197" s="11"/>
      <c r="E197" s="11"/>
      <c r="F197" s="11"/>
      <c r="G197" s="11"/>
      <c r="H197" s="11"/>
      <c r="I197" s="11"/>
      <c r="J197" s="11"/>
    </row>
    <row r="198" spans="1:15">
      <c r="M198" s="147"/>
      <c r="N198" s="147"/>
    </row>
    <row r="199" spans="1:15" ht="13.9" thickBot="1">
      <c r="B199" s="791"/>
      <c r="C199" s="791"/>
      <c r="D199" s="791"/>
      <c r="E199" s="791"/>
      <c r="F199" s="791"/>
      <c r="G199" s="791"/>
      <c r="H199" s="791"/>
      <c r="M199" s="147"/>
      <c r="N199" s="147"/>
    </row>
    <row r="200" spans="1:15" s="147" customFormat="1" ht="18" customHeight="1">
      <c r="B200" s="771"/>
      <c r="C200" s="772"/>
      <c r="D200" s="773"/>
      <c r="E200" s="774"/>
      <c r="F200" s="775"/>
      <c r="G200" s="776"/>
      <c r="H200" s="777"/>
    </row>
    <row r="201" spans="1:15" s="147" customFormat="1" ht="18" customHeight="1">
      <c r="B201" s="778" t="s">
        <v>546</v>
      </c>
      <c r="C201" s="145"/>
      <c r="D201" s="147" t="s">
        <v>547</v>
      </c>
      <c r="G201" s="147" t="s">
        <v>548</v>
      </c>
      <c r="H201" s="779"/>
    </row>
    <row r="202" spans="1:15" s="147" customFormat="1" ht="18" customHeight="1">
      <c r="B202" s="780" t="s">
        <v>549</v>
      </c>
      <c r="C202" s="781" t="s">
        <v>550</v>
      </c>
      <c r="D202" s="133" t="s">
        <v>551</v>
      </c>
      <c r="F202" s="781" t="s">
        <v>552</v>
      </c>
      <c r="G202" s="145" t="s">
        <v>553</v>
      </c>
      <c r="H202" s="782" t="s">
        <v>554</v>
      </c>
    </row>
    <row r="203" spans="1:15" s="147" customFormat="1" ht="18" customHeight="1">
      <c r="B203" s="780" t="s">
        <v>555</v>
      </c>
      <c r="C203" s="781" t="s">
        <v>556</v>
      </c>
      <c r="D203" s="133" t="s">
        <v>557</v>
      </c>
      <c r="E203" s="148" t="s">
        <v>558</v>
      </c>
      <c r="F203" s="785" t="s">
        <v>559</v>
      </c>
      <c r="G203" s="145" t="s">
        <v>560</v>
      </c>
      <c r="H203" s="782" t="s">
        <v>561</v>
      </c>
    </row>
    <row r="204" spans="1:15" s="147" customFormat="1" ht="18" customHeight="1">
      <c r="B204" s="783" t="s">
        <v>562</v>
      </c>
      <c r="C204" s="784" t="s">
        <v>563</v>
      </c>
      <c r="D204" s="133" t="s">
        <v>564</v>
      </c>
      <c r="E204" s="148" t="s">
        <v>565</v>
      </c>
      <c r="F204" s="785" t="s">
        <v>566</v>
      </c>
      <c r="G204" s="588" t="s">
        <v>567</v>
      </c>
      <c r="H204" s="786" t="s">
        <v>568</v>
      </c>
    </row>
    <row r="205" spans="1:15" s="147" customFormat="1" ht="18" customHeight="1">
      <c r="B205" s="783" t="s">
        <v>569</v>
      </c>
      <c r="C205" s="784" t="s">
        <v>570</v>
      </c>
      <c r="D205" s="133" t="s">
        <v>571</v>
      </c>
      <c r="E205" s="148" t="s">
        <v>572</v>
      </c>
      <c r="F205" s="785" t="s">
        <v>573</v>
      </c>
      <c r="G205" s="588" t="s">
        <v>574</v>
      </c>
      <c r="H205" s="786" t="s">
        <v>575</v>
      </c>
      <c r="M205" s="149"/>
      <c r="N205" s="149"/>
    </row>
    <row r="206" spans="1:15" s="147" customFormat="1" ht="18" customHeight="1">
      <c r="B206" s="783" t="s">
        <v>576</v>
      </c>
      <c r="C206" s="784" t="s">
        <v>577</v>
      </c>
      <c r="D206" s="133" t="s">
        <v>578</v>
      </c>
      <c r="E206" s="148" t="s">
        <v>579</v>
      </c>
      <c r="F206" s="785" t="s">
        <v>580</v>
      </c>
      <c r="G206" s="588" t="s">
        <v>581</v>
      </c>
      <c r="H206" s="786" t="s">
        <v>582</v>
      </c>
      <c r="M206" s="149"/>
      <c r="N206" s="149"/>
    </row>
    <row r="207" spans="1:15" s="147" customFormat="1" ht="18" customHeight="1">
      <c r="B207" s="783" t="s">
        <v>583</v>
      </c>
      <c r="C207" s="784" t="s">
        <v>584</v>
      </c>
      <c r="D207" s="133" t="s">
        <v>585</v>
      </c>
      <c r="E207" s="148" t="s">
        <v>586</v>
      </c>
      <c r="F207" s="785" t="s">
        <v>587</v>
      </c>
      <c r="G207" s="588" t="s">
        <v>588</v>
      </c>
      <c r="H207" s="786" t="s">
        <v>589</v>
      </c>
      <c r="M207" s="149"/>
      <c r="N207" s="149"/>
    </row>
    <row r="208" spans="1:15" s="147" customFormat="1" ht="18" customHeight="1">
      <c r="B208" s="783" t="s">
        <v>590</v>
      </c>
      <c r="C208" s="784" t="s">
        <v>591</v>
      </c>
      <c r="D208" s="133" t="s">
        <v>592</v>
      </c>
      <c r="E208" s="148" t="s">
        <v>593</v>
      </c>
      <c r="F208" s="1098" t="s">
        <v>594</v>
      </c>
      <c r="G208" s="588" t="s">
        <v>595</v>
      </c>
      <c r="H208" s="787" t="s">
        <v>596</v>
      </c>
      <c r="M208" s="149"/>
      <c r="N208" s="149"/>
    </row>
    <row r="209" spans="2:8" ht="18" customHeight="1">
      <c r="B209" s="783" t="s">
        <v>597</v>
      </c>
      <c r="C209" s="784" t="s">
        <v>598</v>
      </c>
      <c r="D209" s="133"/>
      <c r="F209" s="588"/>
      <c r="G209" s="147"/>
      <c r="H209" s="788"/>
    </row>
    <row r="210" spans="2:8" ht="18" customHeight="1" thickBot="1">
      <c r="B210" s="789"/>
      <c r="C210" s="790"/>
      <c r="D210" s="790"/>
      <c r="E210" s="791"/>
      <c r="F210" s="791"/>
      <c r="G210" s="791"/>
      <c r="H210" s="792"/>
    </row>
  </sheetData>
  <mergeCells count="18">
    <mergeCell ref="B2:F2"/>
    <mergeCell ref="B4:F4"/>
    <mergeCell ref="B5:F5"/>
    <mergeCell ref="B6:F6"/>
    <mergeCell ref="B8:C8"/>
    <mergeCell ref="D8:D9"/>
    <mergeCell ref="E93:K93"/>
    <mergeCell ref="B66:F66"/>
    <mergeCell ref="D67:M67"/>
    <mergeCell ref="B68:C68"/>
    <mergeCell ref="D68:D69"/>
    <mergeCell ref="E70:K70"/>
    <mergeCell ref="F71:K71"/>
    <mergeCell ref="E134:K134"/>
    <mergeCell ref="B114:F114"/>
    <mergeCell ref="D115:M115"/>
    <mergeCell ref="B116:C116"/>
    <mergeCell ref="D116:D117"/>
  </mergeCells>
  <hyperlinks>
    <hyperlink ref="H2" location="HOME!Print_Area" display="HOME" xr:uid="{12AD540C-AA43-4B9E-892C-68DA567F854D}"/>
    <hyperlink ref="H202" r:id="rId1" xr:uid="{4FA95531-940A-4FF6-BFD5-F75A8626D35F}"/>
    <hyperlink ref="C202" r:id="rId2" xr:uid="{EE3CCA4B-4193-41C0-A89B-20ABDAD03B1F}"/>
    <hyperlink ref="H207" r:id="rId3" xr:uid="{862BA144-EF81-4F10-B96F-F284C605E4F3}"/>
    <hyperlink ref="H206" r:id="rId4" xr:uid="{8A632D21-FB07-40FD-8F59-CE17175EE453}"/>
    <hyperlink ref="C205" r:id="rId5" xr:uid="{87C6BF9A-D5B5-4F16-AC6C-B5BFC60677A4}"/>
    <hyperlink ref="C203" r:id="rId6" xr:uid="{6D29163A-0ED9-4611-8648-E429BDAB2EF9}"/>
    <hyperlink ref="C209" r:id="rId7" xr:uid="{3A4792FC-6D32-4A92-B19A-EFDD68C12E63}"/>
    <hyperlink ref="H205" r:id="rId8" xr:uid="{68AB3E59-F6BE-457B-8338-749143CB13EF}"/>
    <hyperlink ref="H208" r:id="rId9" xr:uid="{00053B8C-8F00-4DBD-B2CB-372777CCE916}"/>
    <hyperlink ref="F202" r:id="rId10" xr:uid="{7A934478-8546-4BF2-A92D-2253B1B78BE9}"/>
    <hyperlink ref="F207" r:id="rId11" xr:uid="{F5297D3E-47BF-49C9-9D0A-DD420A46794A}"/>
    <hyperlink ref="F203" r:id="rId12" xr:uid="{D58C525D-C018-4705-B47F-5EB5640FDFC8}"/>
    <hyperlink ref="F204" r:id="rId13" xr:uid="{D1F80551-C4B3-43F8-92A0-864FE40F97E4}"/>
    <hyperlink ref="F205" r:id="rId14" xr:uid="{A9EE3258-EE2A-4659-899B-1FB167D074AF}"/>
    <hyperlink ref="F206" r:id="rId15" xr:uid="{A37647B0-DF46-433C-9C7E-AE55D646BDAA}"/>
    <hyperlink ref="H203" r:id="rId16" xr:uid="{7A85D380-219B-4903-83BA-B4197B495ECB}"/>
    <hyperlink ref="H204" r:id="rId17" xr:uid="{12B0764B-1FBF-46CE-966D-DF903DAEDA2E}"/>
    <hyperlink ref="F208" r:id="rId18" xr:uid="{B4375661-3360-48D9-A830-42105FD26116}"/>
    <hyperlink ref="C204" r:id="rId19" xr:uid="{63F9C2B9-0E39-4271-B247-26FF567D7E19}"/>
    <hyperlink ref="C206" r:id="rId20" xr:uid="{B7F69488-15FF-4B95-9635-E91D9DE8218B}"/>
    <hyperlink ref="C207" r:id="rId21" xr:uid="{2C3B5E51-4E6D-4FC1-A689-DA496B4203B6}"/>
    <hyperlink ref="C208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P344"/>
  <sheetViews>
    <sheetView showGridLines="0" zoomScaleNormal="100" zoomScaleSheetLayoutView="85" workbookViewId="0">
      <selection activeCell="F229" sqref="F229"/>
    </sheetView>
  </sheetViews>
  <sheetFormatPr defaultColWidth="9.140625" defaultRowHeight="18" customHeight="1"/>
  <cols>
    <col min="1" max="1" width="23.140625" style="863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1" width="15.42578125" style="11" customWidth="1"/>
    <col min="12" max="12" width="17.28515625" style="331" customWidth="1"/>
    <col min="13" max="13" width="14.28515625" style="331" bestFit="1" customWidth="1"/>
    <col min="14" max="14" width="23.28515625" style="331" customWidth="1"/>
    <col min="15" max="15" width="17.5703125" style="331" customWidth="1"/>
    <col min="16" max="16384" width="9.140625" style="331"/>
  </cols>
  <sheetData>
    <row r="1" spans="1:13" s="122" customFormat="1" ht="18" customHeight="1">
      <c r="A1" s="863"/>
      <c r="B1" s="753"/>
      <c r="C1" s="753"/>
      <c r="D1" s="753"/>
      <c r="E1" s="753"/>
    </row>
    <row r="2" spans="1:13" s="122" customFormat="1" ht="18" customHeight="1">
      <c r="A2" s="863"/>
      <c r="B2" s="1198" t="s">
        <v>116</v>
      </c>
      <c r="C2" s="1198"/>
      <c r="D2" s="1198"/>
      <c r="E2" s="1198"/>
      <c r="G2" s="956" t="s">
        <v>350</v>
      </c>
    </row>
    <row r="3" spans="1:13" s="122" customFormat="1" ht="18" customHeight="1">
      <c r="A3" s="863"/>
      <c r="B3" s="1"/>
      <c r="C3" s="753"/>
      <c r="D3" s="753"/>
      <c r="E3" s="753"/>
      <c r="G3" s="169"/>
    </row>
    <row r="4" spans="1:13" s="122" customFormat="1" ht="30" customHeight="1">
      <c r="A4" s="863"/>
      <c r="B4" s="1193" t="s">
        <v>119</v>
      </c>
      <c r="C4" s="1194"/>
      <c r="D4" s="1194"/>
      <c r="E4" s="1195"/>
      <c r="F4" s="755"/>
      <c r="G4" s="313"/>
      <c r="H4" s="313"/>
      <c r="I4" s="697"/>
      <c r="J4" s="757"/>
      <c r="K4" s="757"/>
      <c r="L4" s="697"/>
    </row>
    <row r="5" spans="1:13" s="147" customFormat="1" ht="31.5" hidden="1" customHeight="1">
      <c r="A5" s="866"/>
      <c r="C5" s="615"/>
      <c r="D5" s="1189" t="s">
        <v>353</v>
      </c>
      <c r="E5" s="942" t="s">
        <v>178</v>
      </c>
      <c r="F5" s="615"/>
      <c r="G5" s="881" t="s">
        <v>599</v>
      </c>
      <c r="H5" s="752"/>
      <c r="I5" s="145"/>
      <c r="J5" s="145"/>
      <c r="K5" s="145"/>
      <c r="L5" s="145"/>
      <c r="M5" s="145"/>
    </row>
    <row r="6" spans="1:13" s="147" customFormat="1" ht="18" hidden="1" customHeight="1">
      <c r="A6" s="866"/>
      <c r="B6" s="940" t="s">
        <v>355</v>
      </c>
      <c r="C6" s="940" t="s">
        <v>356</v>
      </c>
      <c r="D6" s="1190"/>
      <c r="E6" s="944" t="s">
        <v>269</v>
      </c>
      <c r="F6" s="768"/>
      <c r="G6" s="1046" t="s">
        <v>357</v>
      </c>
      <c r="H6" s="1046" t="s">
        <v>358</v>
      </c>
      <c r="I6" s="145"/>
      <c r="J6" s="145"/>
      <c r="K6" s="145"/>
      <c r="L6" s="145"/>
      <c r="M6" s="145"/>
    </row>
    <row r="7" spans="1:13" s="147" customFormat="1" ht="18.75" hidden="1" customHeight="1">
      <c r="A7" s="867" t="s">
        <v>600</v>
      </c>
      <c r="B7" s="616" t="s">
        <v>601</v>
      </c>
      <c r="C7" s="758" t="s">
        <v>602</v>
      </c>
      <c r="D7" s="618">
        <v>45201</v>
      </c>
      <c r="E7" s="758">
        <f t="shared" ref="E7" si="0">D7+5</f>
        <v>45206</v>
      </c>
      <c r="F7" s="768"/>
      <c r="G7" s="862">
        <v>45196</v>
      </c>
      <c r="H7" s="752"/>
      <c r="I7" s="145"/>
      <c r="J7" s="145"/>
      <c r="K7" s="145"/>
      <c r="L7" s="145"/>
      <c r="M7" s="145"/>
    </row>
    <row r="8" spans="1:13" s="147" customFormat="1" ht="18.75" hidden="1" customHeight="1">
      <c r="A8" s="863" t="s">
        <v>603</v>
      </c>
      <c r="B8" s="759" t="s">
        <v>413</v>
      </c>
      <c r="C8" s="758" t="s">
        <v>604</v>
      </c>
      <c r="D8" s="619">
        <v>45202</v>
      </c>
      <c r="E8" s="760">
        <f t="shared" ref="E8" si="1">D8+5</f>
        <v>45207</v>
      </c>
      <c r="F8" s="768"/>
      <c r="G8" s="891">
        <f t="shared" ref="G8:G9" si="2">G7+7</f>
        <v>45203</v>
      </c>
      <c r="H8" s="752"/>
      <c r="I8" s="145"/>
      <c r="J8" s="145"/>
      <c r="K8" s="145"/>
      <c r="L8" s="145"/>
      <c r="M8" s="145"/>
    </row>
    <row r="9" spans="1:13" s="147" customFormat="1" ht="18.75" hidden="1" customHeight="1">
      <c r="A9" s="863"/>
      <c r="B9" s="616" t="s">
        <v>605</v>
      </c>
      <c r="C9" s="758" t="s">
        <v>606</v>
      </c>
      <c r="D9" s="618">
        <v>45210</v>
      </c>
      <c r="E9" s="758">
        <f t="shared" ref="E9" si="3">D9+5</f>
        <v>45215</v>
      </c>
      <c r="F9" s="768"/>
      <c r="G9" s="862">
        <f t="shared" si="2"/>
        <v>45210</v>
      </c>
      <c r="H9" s="752"/>
      <c r="I9" s="145"/>
      <c r="J9" s="145"/>
      <c r="K9" s="145"/>
      <c r="L9" s="145"/>
      <c r="M9" s="145"/>
    </row>
    <row r="10" spans="1:13" s="147" customFormat="1" ht="18.75" hidden="1" customHeight="1">
      <c r="A10" s="863" t="s">
        <v>607</v>
      </c>
      <c r="B10" s="616" t="s">
        <v>601</v>
      </c>
      <c r="C10" s="758" t="s">
        <v>608</v>
      </c>
      <c r="D10" s="618">
        <v>45218</v>
      </c>
      <c r="E10" s="758">
        <f t="shared" ref="E10:E17" si="4">D10+5</f>
        <v>45223</v>
      </c>
      <c r="F10" s="768"/>
      <c r="G10" s="862">
        <f t="shared" ref="G10:G18" si="5">G9+7</f>
        <v>45217</v>
      </c>
      <c r="H10" s="752"/>
      <c r="I10" s="145"/>
      <c r="J10" s="145"/>
      <c r="K10" s="145"/>
      <c r="L10" s="145"/>
      <c r="M10" s="145"/>
    </row>
    <row r="11" spans="1:13" s="147" customFormat="1" ht="18.75" hidden="1" customHeight="1">
      <c r="A11" s="863" t="s">
        <v>603</v>
      </c>
      <c r="B11" s="616" t="s">
        <v>609</v>
      </c>
      <c r="C11" s="758" t="s">
        <v>610</v>
      </c>
      <c r="D11" s="618">
        <v>45225</v>
      </c>
      <c r="E11" s="758">
        <f t="shared" si="4"/>
        <v>45230</v>
      </c>
      <c r="F11" s="768"/>
      <c r="G11" s="862">
        <f t="shared" si="5"/>
        <v>45224</v>
      </c>
      <c r="H11" s="752"/>
      <c r="I11" s="145"/>
      <c r="J11" s="145"/>
      <c r="K11" s="145"/>
      <c r="L11" s="145"/>
      <c r="M11" s="145"/>
    </row>
    <row r="12" spans="1:13" s="147" customFormat="1" ht="18.75" hidden="1" customHeight="1">
      <c r="A12" s="863"/>
      <c r="B12" s="616" t="s">
        <v>605</v>
      </c>
      <c r="C12" s="758" t="s">
        <v>611</v>
      </c>
      <c r="D12" s="618">
        <v>45230</v>
      </c>
      <c r="E12" s="758">
        <f t="shared" si="4"/>
        <v>45235</v>
      </c>
      <c r="F12" s="768"/>
      <c r="G12" s="862">
        <f t="shared" si="5"/>
        <v>45231</v>
      </c>
      <c r="H12" s="752"/>
      <c r="I12" s="145"/>
      <c r="J12" s="145"/>
      <c r="K12" s="145"/>
      <c r="L12" s="145"/>
      <c r="M12" s="145"/>
    </row>
    <row r="13" spans="1:13" s="147" customFormat="1" ht="18.75" hidden="1" customHeight="1">
      <c r="A13" s="863" t="s">
        <v>612</v>
      </c>
      <c r="B13" s="616" t="s">
        <v>601</v>
      </c>
      <c r="C13" s="758" t="s">
        <v>613</v>
      </c>
      <c r="D13" s="618">
        <f t="shared" ref="D13:D16" si="6">D12+7</f>
        <v>45237</v>
      </c>
      <c r="E13" s="760">
        <f t="shared" si="4"/>
        <v>45242</v>
      </c>
      <c r="F13" s="768"/>
      <c r="G13" s="862">
        <f t="shared" si="5"/>
        <v>45238</v>
      </c>
      <c r="H13" s="752"/>
      <c r="I13" s="145"/>
      <c r="J13" s="145"/>
      <c r="K13" s="145"/>
      <c r="L13" s="145"/>
      <c r="M13" s="145"/>
    </row>
    <row r="14" spans="1:13" s="147" customFormat="1" ht="18.75" hidden="1" customHeight="1">
      <c r="A14" s="863" t="s">
        <v>614</v>
      </c>
      <c r="B14" s="616" t="s">
        <v>615</v>
      </c>
      <c r="C14" s="758" t="s">
        <v>616</v>
      </c>
      <c r="D14" s="618">
        <f t="shared" si="6"/>
        <v>45244</v>
      </c>
      <c r="E14" s="758">
        <f t="shared" si="4"/>
        <v>45249</v>
      </c>
      <c r="F14" s="768"/>
      <c r="G14" s="862">
        <f t="shared" si="5"/>
        <v>45245</v>
      </c>
      <c r="H14" s="752"/>
      <c r="I14" s="145"/>
      <c r="J14" s="145"/>
      <c r="K14" s="145"/>
      <c r="L14" s="145"/>
      <c r="M14" s="145"/>
    </row>
    <row r="15" spans="1:13" s="147" customFormat="1" ht="18.75" hidden="1" customHeight="1">
      <c r="A15" s="863"/>
      <c r="B15" s="616" t="s">
        <v>605</v>
      </c>
      <c r="C15" s="758" t="s">
        <v>617</v>
      </c>
      <c r="D15" s="618">
        <f t="shared" si="6"/>
        <v>45251</v>
      </c>
      <c r="E15" s="758">
        <f t="shared" si="4"/>
        <v>45256</v>
      </c>
      <c r="F15" s="768"/>
      <c r="G15" s="862">
        <f t="shared" si="5"/>
        <v>45252</v>
      </c>
      <c r="H15" s="752"/>
      <c r="I15" s="145"/>
      <c r="J15" s="145"/>
      <c r="K15" s="145"/>
      <c r="L15" s="145"/>
      <c r="M15" s="145"/>
    </row>
    <row r="16" spans="1:13" s="147" customFormat="1" ht="18.75" hidden="1" customHeight="1">
      <c r="A16" s="863"/>
      <c r="B16" s="616" t="s">
        <v>601</v>
      </c>
      <c r="C16" s="758" t="s">
        <v>618</v>
      </c>
      <c r="D16" s="618">
        <f t="shared" si="6"/>
        <v>45258</v>
      </c>
      <c r="E16" s="758">
        <f t="shared" si="4"/>
        <v>45263</v>
      </c>
      <c r="F16" s="768"/>
      <c r="G16" s="862">
        <f t="shared" si="5"/>
        <v>45259</v>
      </c>
      <c r="H16" s="752"/>
      <c r="I16" s="145"/>
      <c r="J16" s="145"/>
      <c r="K16" s="145"/>
      <c r="L16" s="145"/>
      <c r="M16" s="145"/>
    </row>
    <row r="17" spans="1:13" s="147" customFormat="1" ht="18.75" hidden="1" customHeight="1">
      <c r="A17" s="863" t="s">
        <v>619</v>
      </c>
      <c r="B17" s="759" t="s">
        <v>620</v>
      </c>
      <c r="C17" s="732" t="s">
        <v>621</v>
      </c>
      <c r="D17" s="618">
        <v>45271</v>
      </c>
      <c r="E17" s="758">
        <f t="shared" si="4"/>
        <v>45276</v>
      </c>
      <c r="F17" s="768"/>
      <c r="G17" s="862">
        <v>45265</v>
      </c>
      <c r="H17" s="752"/>
      <c r="I17" s="145"/>
      <c r="J17" s="145"/>
      <c r="K17" s="145"/>
      <c r="L17" s="145"/>
      <c r="M17" s="145"/>
    </row>
    <row r="18" spans="1:13" s="147" customFormat="1" ht="18.75" hidden="1" customHeight="1">
      <c r="A18" s="863" t="s">
        <v>622</v>
      </c>
      <c r="B18" s="616" t="s">
        <v>605</v>
      </c>
      <c r="C18" s="618" t="s">
        <v>623</v>
      </c>
      <c r="D18" s="618">
        <v>45272</v>
      </c>
      <c r="E18" s="758">
        <f>D18+5</f>
        <v>45277</v>
      </c>
      <c r="F18" s="768"/>
      <c r="G18" s="862">
        <f t="shared" si="5"/>
        <v>45272</v>
      </c>
      <c r="H18" s="752"/>
      <c r="I18" s="145"/>
      <c r="J18" s="145"/>
      <c r="K18" s="145"/>
      <c r="L18" s="145"/>
      <c r="M18" s="145"/>
    </row>
    <row r="19" spans="1:13" s="147" customFormat="1" ht="18.75" hidden="1" customHeight="1">
      <c r="A19" s="863"/>
      <c r="B19" s="616" t="s">
        <v>605</v>
      </c>
      <c r="C19" s="618" t="s">
        <v>624</v>
      </c>
      <c r="D19" s="618">
        <v>45284</v>
      </c>
      <c r="E19" s="758">
        <f>D19+5</f>
        <v>45289</v>
      </c>
      <c r="F19" s="768"/>
      <c r="G19" s="862">
        <f>G18+7</f>
        <v>45279</v>
      </c>
      <c r="H19" s="752">
        <v>45282</v>
      </c>
      <c r="I19" s="145"/>
      <c r="J19" s="145"/>
      <c r="K19" s="145"/>
      <c r="L19" s="145"/>
      <c r="M19" s="145"/>
    </row>
    <row r="20" spans="1:13" s="147" customFormat="1" ht="18.75" hidden="1" customHeight="1">
      <c r="A20" s="863" t="s">
        <v>625</v>
      </c>
      <c r="B20" s="759" t="s">
        <v>620</v>
      </c>
      <c r="C20" s="732" t="s">
        <v>626</v>
      </c>
      <c r="D20" s="618">
        <v>45288</v>
      </c>
      <c r="E20" s="758">
        <f>D20+5</f>
        <v>45293</v>
      </c>
      <c r="F20" s="768"/>
      <c r="G20" s="862">
        <f>G19+7</f>
        <v>45286</v>
      </c>
      <c r="H20" s="752"/>
      <c r="I20" s="145"/>
      <c r="J20" s="145"/>
      <c r="K20" s="145"/>
      <c r="L20" s="145"/>
      <c r="M20" s="145"/>
    </row>
    <row r="21" spans="1:13" s="147" customFormat="1" ht="18.75" hidden="1" customHeight="1">
      <c r="A21" s="863" t="s">
        <v>627</v>
      </c>
      <c r="B21" s="616" t="s">
        <v>605</v>
      </c>
      <c r="C21" s="758" t="s">
        <v>628</v>
      </c>
      <c r="D21" s="618">
        <v>44928</v>
      </c>
      <c r="E21" s="758">
        <f>D21+5</f>
        <v>44933</v>
      </c>
      <c r="F21" s="768"/>
      <c r="G21" s="862">
        <f t="shared" ref="G21:G24" si="7">G20+7</f>
        <v>45293</v>
      </c>
      <c r="H21" s="752"/>
      <c r="I21" s="145"/>
      <c r="J21" s="145"/>
      <c r="K21" s="145"/>
      <c r="L21" s="145"/>
      <c r="M21" s="145"/>
    </row>
    <row r="22" spans="1:13" s="147" customFormat="1" ht="18.75" hidden="1" customHeight="1">
      <c r="A22" s="863"/>
      <c r="B22" s="759" t="s">
        <v>620</v>
      </c>
      <c r="C22" s="732" t="s">
        <v>629</v>
      </c>
      <c r="D22" s="618">
        <v>45302</v>
      </c>
      <c r="E22" s="758">
        <f>D22+5</f>
        <v>45307</v>
      </c>
      <c r="F22" s="768"/>
      <c r="G22" s="862">
        <f t="shared" si="7"/>
        <v>45300</v>
      </c>
      <c r="H22" s="752"/>
      <c r="I22" s="145"/>
      <c r="J22" s="145"/>
      <c r="K22" s="145"/>
      <c r="L22" s="145"/>
      <c r="M22" s="145"/>
    </row>
    <row r="23" spans="1:13" s="147" customFormat="1" ht="18.75" hidden="1" customHeight="1">
      <c r="A23" s="863" t="s">
        <v>630</v>
      </c>
      <c r="B23" s="616" t="s">
        <v>605</v>
      </c>
      <c r="C23" s="618" t="s">
        <v>631</v>
      </c>
      <c r="D23" s="618">
        <f t="shared" ref="D23:D24" si="8">D22+7</f>
        <v>45309</v>
      </c>
      <c r="E23" s="758">
        <f t="shared" ref="E23:E28" si="9">E22+7</f>
        <v>45314</v>
      </c>
      <c r="F23" s="768"/>
      <c r="G23" s="862">
        <f t="shared" si="7"/>
        <v>45307</v>
      </c>
      <c r="H23" s="752"/>
      <c r="I23" s="145"/>
      <c r="J23" s="145"/>
      <c r="K23" s="145"/>
      <c r="L23" s="145"/>
      <c r="M23" s="145"/>
    </row>
    <row r="24" spans="1:13" s="147" customFormat="1" ht="18.75" hidden="1" customHeight="1">
      <c r="A24" s="863"/>
      <c r="B24" s="759" t="s">
        <v>620</v>
      </c>
      <c r="C24" s="732" t="s">
        <v>632</v>
      </c>
      <c r="D24" s="618">
        <f t="shared" si="8"/>
        <v>45316</v>
      </c>
      <c r="E24" s="758">
        <f t="shared" si="9"/>
        <v>45321</v>
      </c>
      <c r="F24" s="768"/>
      <c r="G24" s="862">
        <f t="shared" si="7"/>
        <v>45314</v>
      </c>
      <c r="H24" s="752"/>
      <c r="I24" s="145"/>
      <c r="J24" s="145"/>
      <c r="K24" s="145"/>
      <c r="L24" s="145"/>
      <c r="M24" s="145"/>
    </row>
    <row r="25" spans="1:13" s="147" customFormat="1" ht="18.75" hidden="1" customHeight="1">
      <c r="A25" s="863"/>
      <c r="B25" s="616" t="s">
        <v>605</v>
      </c>
      <c r="C25" s="618" t="s">
        <v>633</v>
      </c>
      <c r="D25" s="618">
        <v>45324</v>
      </c>
      <c r="E25" s="758">
        <f>D25+5</f>
        <v>45329</v>
      </c>
      <c r="F25" s="768"/>
      <c r="G25" s="862">
        <f t="shared" ref="G25:G38" si="10">G24+7</f>
        <v>45321</v>
      </c>
      <c r="H25" s="752"/>
      <c r="I25" s="145"/>
      <c r="J25" s="145"/>
      <c r="K25" s="145"/>
      <c r="L25" s="145"/>
      <c r="M25" s="145"/>
    </row>
    <row r="26" spans="1:13" s="147" customFormat="1" ht="18.75" hidden="1" customHeight="1">
      <c r="A26" s="863"/>
      <c r="B26" s="759" t="s">
        <v>620</v>
      </c>
      <c r="C26" s="732" t="s">
        <v>634</v>
      </c>
      <c r="D26" s="618">
        <v>45330</v>
      </c>
      <c r="E26" s="758">
        <f t="shared" si="9"/>
        <v>45336</v>
      </c>
      <c r="F26" s="768"/>
      <c r="G26" s="862">
        <f t="shared" si="10"/>
        <v>45328</v>
      </c>
      <c r="H26" s="752"/>
      <c r="I26" s="145"/>
      <c r="J26" s="145"/>
      <c r="K26" s="145"/>
      <c r="L26" s="145"/>
      <c r="M26" s="145"/>
    </row>
    <row r="27" spans="1:13" s="147" customFormat="1" ht="18.75" hidden="1" customHeight="1">
      <c r="A27" s="863"/>
      <c r="B27" s="616" t="s">
        <v>605</v>
      </c>
      <c r="C27" s="618" t="s">
        <v>635</v>
      </c>
      <c r="D27" s="618">
        <v>45336</v>
      </c>
      <c r="E27" s="758">
        <f>D27+5</f>
        <v>45341</v>
      </c>
      <c r="F27" s="768"/>
      <c r="G27" s="862">
        <f t="shared" si="10"/>
        <v>45335</v>
      </c>
      <c r="H27" s="752"/>
      <c r="I27" s="145"/>
      <c r="J27" s="145"/>
      <c r="K27" s="145"/>
      <c r="L27" s="145"/>
      <c r="M27" s="145"/>
    </row>
    <row r="28" spans="1:13" s="147" customFormat="1" ht="18.75" hidden="1" customHeight="1">
      <c r="A28" s="863"/>
      <c r="B28" s="759" t="s">
        <v>620</v>
      </c>
      <c r="C28" s="732" t="s">
        <v>636</v>
      </c>
      <c r="D28" s="618">
        <v>45344</v>
      </c>
      <c r="E28" s="758">
        <f t="shared" si="9"/>
        <v>45348</v>
      </c>
      <c r="F28" s="768"/>
      <c r="G28" s="862">
        <f t="shared" si="10"/>
        <v>45342</v>
      </c>
      <c r="H28" s="752"/>
      <c r="I28" s="145"/>
      <c r="J28" s="145"/>
      <c r="K28" s="145"/>
      <c r="L28" s="145"/>
      <c r="M28" s="145"/>
    </row>
    <row r="29" spans="1:13" s="147" customFormat="1" ht="18.75" hidden="1" customHeight="1">
      <c r="A29" s="863" t="s">
        <v>637</v>
      </c>
      <c r="B29" s="761" t="s">
        <v>413</v>
      </c>
      <c r="C29" s="618" t="s">
        <v>638</v>
      </c>
      <c r="D29" s="619">
        <v>45349</v>
      </c>
      <c r="E29" s="760">
        <f>D29+5</f>
        <v>45354</v>
      </c>
      <c r="F29" s="770"/>
      <c r="G29" s="891">
        <f t="shared" si="10"/>
        <v>45349</v>
      </c>
      <c r="H29" s="752"/>
      <c r="I29" s="145"/>
      <c r="J29" s="145"/>
      <c r="K29" s="145"/>
      <c r="L29" s="145"/>
      <c r="M29" s="145"/>
    </row>
    <row r="30" spans="1:13" s="147" customFormat="1" ht="18.75" hidden="1" customHeight="1">
      <c r="A30" s="863" t="s">
        <v>639</v>
      </c>
      <c r="B30" s="759" t="s">
        <v>605</v>
      </c>
      <c r="C30" s="742" t="s">
        <v>640</v>
      </c>
      <c r="D30" s="618">
        <v>45357</v>
      </c>
      <c r="E30" s="758">
        <f>D30+5</f>
        <v>45362</v>
      </c>
      <c r="F30" s="768"/>
      <c r="G30" s="921">
        <f t="shared" si="10"/>
        <v>45356</v>
      </c>
      <c r="H30" s="752"/>
      <c r="I30" s="145"/>
      <c r="J30" s="145"/>
      <c r="K30" s="145"/>
      <c r="L30" s="145"/>
      <c r="M30" s="145"/>
    </row>
    <row r="31" spans="1:13" s="147" customFormat="1" ht="18.75" hidden="1" customHeight="1">
      <c r="A31" s="863" t="s">
        <v>641</v>
      </c>
      <c r="B31" s="762" t="s">
        <v>620</v>
      </c>
      <c r="C31" s="743" t="s">
        <v>642</v>
      </c>
      <c r="D31" s="618">
        <v>45363</v>
      </c>
      <c r="E31" s="758">
        <f>D31+5</f>
        <v>45368</v>
      </c>
      <c r="F31" s="768"/>
      <c r="G31" s="921">
        <f t="shared" si="10"/>
        <v>45363</v>
      </c>
      <c r="H31" s="752"/>
      <c r="I31" s="145"/>
      <c r="J31" s="145"/>
      <c r="K31" s="145"/>
      <c r="L31" s="145"/>
      <c r="M31" s="145"/>
    </row>
    <row r="32" spans="1:13" s="147" customFormat="1" ht="18.75" hidden="1" customHeight="1">
      <c r="A32" s="863" t="s">
        <v>643</v>
      </c>
      <c r="B32" s="759" t="s">
        <v>605</v>
      </c>
      <c r="C32" s="742" t="s">
        <v>644</v>
      </c>
      <c r="D32" s="618">
        <v>45371</v>
      </c>
      <c r="E32" s="758">
        <f t="shared" ref="E32:E34" si="11">D32+5</f>
        <v>45376</v>
      </c>
      <c r="F32" s="768"/>
      <c r="G32" s="862">
        <f t="shared" si="10"/>
        <v>45370</v>
      </c>
      <c r="H32" s="752"/>
      <c r="I32" s="145"/>
      <c r="J32" s="145"/>
      <c r="K32" s="145"/>
      <c r="L32" s="145"/>
      <c r="M32" s="145"/>
    </row>
    <row r="33" spans="1:13" s="147" customFormat="1" ht="18.75" hidden="1" customHeight="1">
      <c r="A33" s="882" t="s">
        <v>645</v>
      </c>
      <c r="B33" s="919" t="s">
        <v>620</v>
      </c>
      <c r="C33" s="920" t="s">
        <v>646</v>
      </c>
      <c r="D33" s="758">
        <v>45380</v>
      </c>
      <c r="E33" s="758">
        <f t="shared" si="11"/>
        <v>45385</v>
      </c>
      <c r="F33" s="768"/>
      <c r="G33" s="758">
        <f t="shared" si="10"/>
        <v>45377</v>
      </c>
      <c r="H33" s="752"/>
      <c r="I33" s="145"/>
      <c r="J33" s="145"/>
      <c r="K33" s="145"/>
      <c r="L33" s="145"/>
      <c r="M33" s="145"/>
    </row>
    <row r="34" spans="1:13" s="147" customFormat="1" ht="18.75" hidden="1" customHeight="1">
      <c r="A34" s="882" t="s">
        <v>647</v>
      </c>
      <c r="B34" s="976" t="s">
        <v>605</v>
      </c>
      <c r="C34" s="955" t="s">
        <v>648</v>
      </c>
      <c r="D34" s="955">
        <v>45385</v>
      </c>
      <c r="E34" s="758">
        <f t="shared" si="11"/>
        <v>45390</v>
      </c>
      <c r="F34" s="768"/>
      <c r="G34" s="758">
        <f t="shared" si="10"/>
        <v>45384</v>
      </c>
      <c r="H34" s="752"/>
      <c r="I34" s="145"/>
      <c r="J34" s="145"/>
      <c r="K34" s="145"/>
      <c r="L34" s="145"/>
      <c r="M34" s="145"/>
    </row>
    <row r="35" spans="1:13" s="147" customFormat="1" ht="18.75" hidden="1" customHeight="1">
      <c r="A35" s="882" t="s">
        <v>647</v>
      </c>
      <c r="B35" s="976" t="s">
        <v>649</v>
      </c>
      <c r="C35" s="955" t="s">
        <v>626</v>
      </c>
      <c r="D35" s="955">
        <v>45398</v>
      </c>
      <c r="E35" s="758">
        <f t="shared" ref="E35:E37" si="12">D35+5</f>
        <v>45403</v>
      </c>
      <c r="F35" s="768"/>
      <c r="G35" s="758">
        <f t="shared" si="10"/>
        <v>45391</v>
      </c>
      <c r="H35" s="752"/>
      <c r="I35" s="145"/>
      <c r="J35" s="145"/>
      <c r="K35" s="145"/>
      <c r="L35" s="145"/>
      <c r="M35" s="145"/>
    </row>
    <row r="36" spans="1:13" s="147" customFormat="1" ht="18.75" hidden="1" customHeight="1">
      <c r="A36" s="882"/>
      <c r="B36" s="976" t="s">
        <v>605</v>
      </c>
      <c r="C36" s="955" t="s">
        <v>650</v>
      </c>
      <c r="D36" s="955">
        <v>45402</v>
      </c>
      <c r="E36" s="758">
        <f t="shared" si="12"/>
        <v>45407</v>
      </c>
      <c r="F36" s="768"/>
      <c r="G36" s="758">
        <f t="shared" si="10"/>
        <v>45398</v>
      </c>
      <c r="H36" s="752"/>
      <c r="I36" s="145"/>
      <c r="J36" s="145"/>
      <c r="K36" s="145"/>
      <c r="L36" s="145"/>
      <c r="M36" s="145"/>
    </row>
    <row r="37" spans="1:13" s="147" customFormat="1" ht="18.75" hidden="1" customHeight="1">
      <c r="A37" s="882" t="s">
        <v>651</v>
      </c>
      <c r="B37" s="976" t="s">
        <v>649</v>
      </c>
      <c r="C37" s="955" t="s">
        <v>629</v>
      </c>
      <c r="D37" s="955">
        <v>45418</v>
      </c>
      <c r="E37" s="758">
        <f t="shared" si="12"/>
        <v>45423</v>
      </c>
      <c r="F37" s="768"/>
      <c r="G37" s="758">
        <f t="shared" si="10"/>
        <v>45405</v>
      </c>
      <c r="H37" s="752"/>
      <c r="I37" s="145"/>
      <c r="J37" s="145"/>
      <c r="K37" s="145"/>
      <c r="L37" s="145"/>
      <c r="M37" s="145"/>
    </row>
    <row r="38" spans="1:13" s="147" customFormat="1" ht="20.100000000000001" hidden="1" customHeight="1">
      <c r="A38" s="882" t="s">
        <v>605</v>
      </c>
      <c r="B38" s="976" t="s">
        <v>652</v>
      </c>
      <c r="C38" s="955" t="s">
        <v>653</v>
      </c>
      <c r="D38" s="955">
        <v>45425</v>
      </c>
      <c r="E38" s="758">
        <f t="shared" ref="E38:E39" si="13">D38+5</f>
        <v>45430</v>
      </c>
      <c r="F38" s="768"/>
      <c r="G38" s="758">
        <f t="shared" si="10"/>
        <v>45412</v>
      </c>
      <c r="H38" s="752"/>
      <c r="I38" s="145"/>
      <c r="J38" s="145"/>
      <c r="K38" s="145"/>
      <c r="L38" s="145"/>
      <c r="M38" s="145"/>
    </row>
    <row r="39" spans="1:13" s="147" customFormat="1" ht="20.100000000000001" hidden="1" customHeight="1">
      <c r="A39" s="882" t="s">
        <v>654</v>
      </c>
      <c r="B39" s="976" t="s">
        <v>649</v>
      </c>
      <c r="C39" s="955" t="s">
        <v>632</v>
      </c>
      <c r="D39" s="955">
        <v>45439</v>
      </c>
      <c r="E39" s="758">
        <f t="shared" si="13"/>
        <v>45444</v>
      </c>
      <c r="F39" s="768"/>
      <c r="G39" s="758">
        <f t="shared" ref="G39:G50" si="14">G38+7</f>
        <v>45419</v>
      </c>
      <c r="H39" s="752"/>
      <c r="I39" s="145"/>
      <c r="J39" s="145"/>
      <c r="K39" s="145"/>
      <c r="L39" s="145"/>
      <c r="M39" s="145"/>
    </row>
    <row r="40" spans="1:13" s="147" customFormat="1" ht="20.100000000000001" hidden="1" customHeight="1">
      <c r="A40" s="882" t="s">
        <v>605</v>
      </c>
      <c r="B40" s="936" t="s">
        <v>413</v>
      </c>
      <c r="C40" s="955" t="s">
        <v>655</v>
      </c>
      <c r="D40" s="800">
        <v>45434</v>
      </c>
      <c r="E40" s="800">
        <f>D40+5</f>
        <v>45439</v>
      </c>
      <c r="F40" s="768"/>
      <c r="G40" s="758">
        <f t="shared" si="14"/>
        <v>45426</v>
      </c>
      <c r="H40" s="752"/>
      <c r="I40" s="145"/>
      <c r="J40" s="145"/>
      <c r="K40" s="145"/>
      <c r="L40" s="145"/>
      <c r="M40" s="145"/>
    </row>
    <row r="41" spans="1:13" s="147" customFormat="1" ht="20.100000000000001" hidden="1" customHeight="1">
      <c r="A41" s="882" t="s">
        <v>649</v>
      </c>
      <c r="B41" s="976" t="s">
        <v>652</v>
      </c>
      <c r="C41" s="955" t="s">
        <v>656</v>
      </c>
      <c r="D41" s="955">
        <v>45443</v>
      </c>
      <c r="E41" s="758">
        <f t="shared" ref="E41" si="15">D41+5</f>
        <v>45448</v>
      </c>
      <c r="F41" s="768"/>
      <c r="G41" s="758">
        <f t="shared" si="14"/>
        <v>45433</v>
      </c>
      <c r="H41" s="752"/>
      <c r="I41" s="145"/>
      <c r="J41" s="145"/>
      <c r="K41" s="145"/>
      <c r="L41" s="145"/>
      <c r="M41" s="145"/>
    </row>
    <row r="42" spans="1:13" s="147" customFormat="1" ht="20.100000000000001" hidden="1" customHeight="1">
      <c r="A42" s="882" t="s">
        <v>657</v>
      </c>
      <c r="B42" s="976" t="s">
        <v>649</v>
      </c>
      <c r="C42" s="955" t="s">
        <v>634</v>
      </c>
      <c r="D42" s="955">
        <v>45456</v>
      </c>
      <c r="E42" s="758">
        <f>D42+5</f>
        <v>45461</v>
      </c>
      <c r="F42" s="768"/>
      <c r="G42" s="758">
        <f t="shared" si="14"/>
        <v>45440</v>
      </c>
      <c r="H42" s="752"/>
      <c r="I42" s="145"/>
      <c r="J42" s="145"/>
      <c r="K42" s="145"/>
      <c r="L42" s="145"/>
      <c r="M42" s="145"/>
    </row>
    <row r="43" spans="1:13" s="147" customFormat="1" ht="20.100000000000001" hidden="1" customHeight="1">
      <c r="A43" s="882" t="s">
        <v>649</v>
      </c>
      <c r="B43" s="976" t="s">
        <v>652</v>
      </c>
      <c r="C43" s="955" t="s">
        <v>658</v>
      </c>
      <c r="D43" s="955">
        <v>45462</v>
      </c>
      <c r="E43" s="758">
        <f t="shared" ref="E43" si="16">D43+5</f>
        <v>45467</v>
      </c>
      <c r="F43" s="768"/>
      <c r="G43" s="758">
        <f t="shared" si="14"/>
        <v>45447</v>
      </c>
      <c r="H43" s="616">
        <f>WEEKNUM(G43)</f>
        <v>23</v>
      </c>
      <c r="I43" s="145"/>
      <c r="J43" s="145"/>
      <c r="K43" s="145"/>
      <c r="L43" s="145"/>
      <c r="M43" s="145"/>
    </row>
    <row r="44" spans="1:13" s="147" customFormat="1" ht="20.100000000000001" hidden="1" customHeight="1">
      <c r="A44" s="882" t="s">
        <v>659</v>
      </c>
      <c r="B44" s="976" t="s">
        <v>620</v>
      </c>
      <c r="C44" s="955" t="s">
        <v>660</v>
      </c>
      <c r="D44" s="955">
        <v>45479</v>
      </c>
      <c r="E44" s="758">
        <f>D44+5</f>
        <v>45484</v>
      </c>
      <c r="F44" s="768"/>
      <c r="G44" s="758">
        <f t="shared" si="14"/>
        <v>45454</v>
      </c>
      <c r="H44" s="616">
        <f t="shared" ref="H44:H52" si="17">WEEKNUM(G44)</f>
        <v>24</v>
      </c>
      <c r="I44" s="145"/>
      <c r="J44" s="145"/>
      <c r="K44" s="145"/>
      <c r="L44" s="145"/>
      <c r="M44" s="145"/>
    </row>
    <row r="45" spans="1:13" s="147" customFormat="1" ht="20.100000000000001" hidden="1" customHeight="1">
      <c r="A45" s="882" t="s">
        <v>649</v>
      </c>
      <c r="B45" s="936" t="s">
        <v>413</v>
      </c>
      <c r="C45" s="955" t="s">
        <v>661</v>
      </c>
      <c r="D45" s="955">
        <v>45468</v>
      </c>
      <c r="E45" s="758">
        <f t="shared" ref="E45" si="18">D45+5</f>
        <v>45473</v>
      </c>
      <c r="F45" s="768"/>
      <c r="G45" s="758">
        <f t="shared" si="14"/>
        <v>45461</v>
      </c>
      <c r="H45" s="616">
        <f t="shared" si="17"/>
        <v>25</v>
      </c>
      <c r="I45" s="145"/>
      <c r="J45" s="145"/>
      <c r="K45" s="145"/>
      <c r="L45" s="145"/>
      <c r="M45" s="145"/>
    </row>
    <row r="46" spans="1:13" s="147" customFormat="1" ht="20.100000000000001" hidden="1" customHeight="1">
      <c r="A46" s="882" t="s">
        <v>662</v>
      </c>
      <c r="B46" s="936" t="s">
        <v>413</v>
      </c>
      <c r="C46" s="955" t="s">
        <v>663</v>
      </c>
      <c r="D46" s="955">
        <v>45468</v>
      </c>
      <c r="E46" s="758">
        <f t="shared" ref="E46" si="19">D46+5</f>
        <v>45473</v>
      </c>
      <c r="F46" s="768"/>
      <c r="G46" s="758">
        <f t="shared" si="14"/>
        <v>45468</v>
      </c>
      <c r="H46" s="616">
        <f t="shared" si="17"/>
        <v>26</v>
      </c>
      <c r="I46" s="145"/>
      <c r="J46" s="145"/>
      <c r="K46" s="145"/>
      <c r="L46" s="145"/>
      <c r="M46" s="145"/>
    </row>
    <row r="47" spans="1:13" s="147" customFormat="1" ht="20.100000000000001" hidden="1" customHeight="1">
      <c r="A47" s="882" t="s">
        <v>664</v>
      </c>
      <c r="B47" s="936" t="s">
        <v>413</v>
      </c>
      <c r="C47" s="955" t="s">
        <v>665</v>
      </c>
      <c r="D47" s="955">
        <v>45483</v>
      </c>
      <c r="E47" s="758">
        <f>D47+5</f>
        <v>45488</v>
      </c>
      <c r="F47" s="768"/>
      <c r="G47" s="758">
        <f t="shared" si="14"/>
        <v>45475</v>
      </c>
      <c r="H47" s="616">
        <f t="shared" si="17"/>
        <v>27</v>
      </c>
      <c r="I47" s="145"/>
      <c r="J47" s="145"/>
      <c r="K47" s="145"/>
      <c r="L47" s="145"/>
      <c r="M47" s="145"/>
    </row>
    <row r="48" spans="1:13" s="147" customFormat="1" ht="20.100000000000001" hidden="1" customHeight="1">
      <c r="A48" s="882" t="s">
        <v>666</v>
      </c>
      <c r="B48" s="936" t="s">
        <v>667</v>
      </c>
      <c r="C48" s="955" t="s">
        <v>668</v>
      </c>
      <c r="D48" s="800">
        <v>45495</v>
      </c>
      <c r="E48" s="800"/>
      <c r="F48" s="768"/>
      <c r="G48" s="758">
        <f t="shared" si="14"/>
        <v>45482</v>
      </c>
      <c r="H48" s="616">
        <f t="shared" si="17"/>
        <v>28</v>
      </c>
      <c r="I48" s="145"/>
      <c r="J48" s="145"/>
      <c r="K48" s="145"/>
      <c r="L48" s="145"/>
      <c r="M48" s="145"/>
    </row>
    <row r="49" spans="1:13" s="147" customFormat="1" ht="20.100000000000001" hidden="1" customHeight="1">
      <c r="A49" s="882" t="s">
        <v>652</v>
      </c>
      <c r="B49" s="936" t="s">
        <v>413</v>
      </c>
      <c r="C49" s="955" t="s">
        <v>669</v>
      </c>
      <c r="D49" s="800">
        <v>45468</v>
      </c>
      <c r="E49" s="800">
        <f t="shared" ref="E49" si="20">D49+5</f>
        <v>45473</v>
      </c>
      <c r="F49" s="768"/>
      <c r="G49" s="758">
        <f t="shared" si="14"/>
        <v>45489</v>
      </c>
      <c r="H49" s="616">
        <f t="shared" si="17"/>
        <v>29</v>
      </c>
      <c r="I49" s="145"/>
      <c r="J49" s="145"/>
      <c r="K49" s="145"/>
      <c r="L49" s="145"/>
      <c r="M49" s="145"/>
    </row>
    <row r="50" spans="1:13" s="147" customFormat="1" ht="20.100000000000001" hidden="1" customHeight="1">
      <c r="A50" s="882"/>
      <c r="B50" s="1065" t="s">
        <v>605</v>
      </c>
      <c r="C50" s="955" t="s">
        <v>670</v>
      </c>
      <c r="D50" s="800">
        <v>45497</v>
      </c>
      <c r="E50" s="800">
        <f t="shared" ref="E50" si="21">D50+5</f>
        <v>45502</v>
      </c>
      <c r="F50" s="768"/>
      <c r="G50" s="758">
        <f t="shared" si="14"/>
        <v>45496</v>
      </c>
      <c r="H50" s="616">
        <f t="shared" si="17"/>
        <v>30</v>
      </c>
      <c r="I50" s="145"/>
      <c r="J50" s="145"/>
      <c r="K50" s="145"/>
      <c r="L50" s="145"/>
      <c r="M50" s="145"/>
    </row>
    <row r="51" spans="1:13" s="147" customFormat="1" ht="20.100000000000001" hidden="1" customHeight="1">
      <c r="A51" s="882" t="s">
        <v>652</v>
      </c>
      <c r="B51" s="1065" t="s">
        <v>671</v>
      </c>
      <c r="C51" s="955" t="s">
        <v>672</v>
      </c>
      <c r="D51" s="800">
        <v>45504</v>
      </c>
      <c r="E51" s="800">
        <f>D51+5</f>
        <v>45509</v>
      </c>
      <c r="F51" s="768"/>
      <c r="G51" s="758">
        <f>G49+7</f>
        <v>45496</v>
      </c>
      <c r="H51" s="616">
        <f>WEEKNUM(G51)</f>
        <v>30</v>
      </c>
      <c r="I51" s="145"/>
      <c r="J51" s="145"/>
      <c r="K51" s="145"/>
      <c r="L51" s="145"/>
      <c r="M51" s="145"/>
    </row>
    <row r="52" spans="1:13" s="147" customFormat="1" ht="20.100000000000001" hidden="1" customHeight="1">
      <c r="A52" s="882"/>
      <c r="B52" s="1065" t="s">
        <v>615</v>
      </c>
      <c r="C52" s="955" t="s">
        <v>673</v>
      </c>
      <c r="D52" s="800">
        <v>45511</v>
      </c>
      <c r="E52" s="800">
        <f>D52+5</f>
        <v>45516</v>
      </c>
      <c r="F52" s="768"/>
      <c r="G52" s="758">
        <f>G50+7</f>
        <v>45503</v>
      </c>
      <c r="H52" s="616">
        <f t="shared" si="17"/>
        <v>31</v>
      </c>
      <c r="I52" s="145"/>
      <c r="J52" s="145"/>
      <c r="K52" s="145"/>
      <c r="L52" s="145"/>
      <c r="M52" s="145"/>
    </row>
    <row r="53" spans="1:13" s="147" customFormat="1" ht="20.100000000000001" hidden="1" customHeight="1">
      <c r="A53" s="882" t="s">
        <v>664</v>
      </c>
      <c r="B53" s="936" t="s">
        <v>413</v>
      </c>
      <c r="C53" s="955" t="s">
        <v>674</v>
      </c>
      <c r="D53" s="800">
        <v>45492</v>
      </c>
      <c r="E53" s="800">
        <f>D53+5</f>
        <v>45497</v>
      </c>
      <c r="F53" s="768"/>
      <c r="G53" s="758">
        <f t="shared" ref="G53" si="22">G52+7</f>
        <v>45510</v>
      </c>
      <c r="H53" s="616">
        <f t="shared" ref="H53" si="23">WEEKNUM(G53)</f>
        <v>32</v>
      </c>
      <c r="I53" s="145"/>
      <c r="J53" s="145"/>
      <c r="K53" s="145"/>
      <c r="L53" s="145"/>
      <c r="M53" s="145"/>
    </row>
    <row r="54" spans="1:13" s="147" customFormat="1" ht="20.100000000000001" hidden="1" customHeight="1">
      <c r="A54" s="882"/>
      <c r="B54" s="936" t="s">
        <v>667</v>
      </c>
      <c r="C54" s="955" t="s">
        <v>675</v>
      </c>
      <c r="D54" s="800">
        <v>45502</v>
      </c>
      <c r="E54" s="800">
        <f t="shared" ref="E54" si="24">D54+5</f>
        <v>45507</v>
      </c>
      <c r="F54" s="768"/>
      <c r="G54" s="758"/>
      <c r="H54" s="616">
        <f t="shared" ref="H54:H55" si="25">WEEKNUM(G54)</f>
        <v>0</v>
      </c>
      <c r="I54" s="145"/>
      <c r="J54" s="145"/>
      <c r="K54" s="145"/>
      <c r="L54" s="145"/>
      <c r="M54" s="145"/>
    </row>
    <row r="55" spans="1:13" s="147" customFormat="1" ht="20.100000000000001" hidden="1" customHeight="1">
      <c r="A55" s="882"/>
      <c r="B55" s="976" t="s">
        <v>605</v>
      </c>
      <c r="C55" s="955" t="s">
        <v>673</v>
      </c>
      <c r="D55" s="955">
        <v>45502</v>
      </c>
      <c r="E55" s="758">
        <f t="shared" ref="E55" si="26">D55+5</f>
        <v>45507</v>
      </c>
      <c r="F55" s="768"/>
      <c r="G55" s="758"/>
      <c r="H55" s="616">
        <f t="shared" si="25"/>
        <v>0</v>
      </c>
      <c r="I55" s="145"/>
      <c r="J55" s="145"/>
      <c r="K55" s="145"/>
      <c r="L55" s="145"/>
      <c r="M55" s="145"/>
    </row>
    <row r="56" spans="1:13" s="147" customFormat="1" ht="20.100000000000001" hidden="1" customHeight="1">
      <c r="A56" s="882"/>
      <c r="B56" s="976"/>
      <c r="C56" s="955"/>
      <c r="D56" s="955"/>
      <c r="E56" s="758"/>
      <c r="F56" s="768"/>
      <c r="G56" s="764"/>
      <c r="H56" s="615"/>
      <c r="I56" s="145"/>
      <c r="J56" s="145"/>
      <c r="K56" s="145"/>
      <c r="L56" s="145"/>
      <c r="M56" s="145"/>
    </row>
    <row r="57" spans="1:13" s="147" customFormat="1" ht="20.100000000000001" customHeight="1">
      <c r="A57" s="882"/>
      <c r="B57" s="1067"/>
      <c r="C57" s="764"/>
      <c r="D57" s="764"/>
      <c r="E57" s="764"/>
      <c r="F57" s="768"/>
      <c r="G57" s="764"/>
      <c r="H57" s="615"/>
      <c r="I57" s="145"/>
      <c r="J57" s="145"/>
      <c r="K57" s="145"/>
      <c r="L57" s="145"/>
      <c r="M57" s="145"/>
    </row>
    <row r="58" spans="1:13" s="147" customFormat="1" ht="18.75" hidden="1" customHeight="1">
      <c r="A58" s="863"/>
      <c r="B58" s="763"/>
      <c r="C58" s="751"/>
      <c r="D58" s="752"/>
      <c r="E58" s="764"/>
      <c r="F58" s="768"/>
      <c r="G58" s="424"/>
      <c r="H58" s="424"/>
      <c r="I58" s="752"/>
      <c r="J58" s="145"/>
      <c r="K58" s="145"/>
      <c r="L58" s="145"/>
      <c r="M58" s="145"/>
    </row>
    <row r="59" spans="1:13" s="193" customFormat="1" ht="33" hidden="1" customHeight="1">
      <c r="A59" s="805"/>
      <c r="B59" s="1187" t="s">
        <v>119</v>
      </c>
      <c r="C59" s="1197"/>
      <c r="D59" s="1189" t="s">
        <v>353</v>
      </c>
      <c r="E59" s="941" t="s">
        <v>311</v>
      </c>
      <c r="F59" s="950" t="s">
        <v>284</v>
      </c>
      <c r="G59" s="941" t="s">
        <v>247</v>
      </c>
      <c r="H59" s="941" t="s">
        <v>228</v>
      </c>
      <c r="I59" s="941" t="s">
        <v>178</v>
      </c>
      <c r="J59" s="769"/>
      <c r="K59" s="769"/>
      <c r="L59" s="881"/>
    </row>
    <row r="60" spans="1:13" s="193" customFormat="1" ht="21" hidden="1" customHeight="1">
      <c r="A60" s="805"/>
      <c r="B60" s="944" t="s">
        <v>355</v>
      </c>
      <c r="C60" s="944" t="s">
        <v>356</v>
      </c>
      <c r="D60" s="1190"/>
      <c r="E60" s="940" t="s">
        <v>282</v>
      </c>
      <c r="F60" s="977" t="s">
        <v>248</v>
      </c>
      <c r="G60" s="977" t="s">
        <v>441</v>
      </c>
      <c r="H60" s="977" t="s">
        <v>177</v>
      </c>
      <c r="I60" s="977" t="s">
        <v>229</v>
      </c>
      <c r="J60" s="769"/>
      <c r="K60" s="769"/>
      <c r="L60" s="1046" t="s">
        <v>357</v>
      </c>
      <c r="M60" s="1046" t="s">
        <v>358</v>
      </c>
    </row>
    <row r="61" spans="1:13" s="193" customFormat="1" ht="21" hidden="1" customHeight="1">
      <c r="A61" s="805"/>
      <c r="B61" s="802" t="s">
        <v>676</v>
      </c>
      <c r="C61" s="802" t="s">
        <v>677</v>
      </c>
      <c r="D61" s="618">
        <v>45262</v>
      </c>
      <c r="E61" s="802">
        <f t="shared" ref="E61:E78" si="27">D61+2</f>
        <v>45264</v>
      </c>
      <c r="F61" s="802">
        <f t="shared" ref="F61:F78" si="28">D61+5</f>
        <v>45267</v>
      </c>
      <c r="G61" s="802">
        <f t="shared" ref="G61:G78" si="29">D61+10</f>
        <v>45272</v>
      </c>
      <c r="H61" s="802">
        <f t="shared" ref="H61:H78" si="30">D61+16</f>
        <v>45278</v>
      </c>
      <c r="I61" s="802">
        <f t="shared" ref="I61:I78" si="31">D61+21</f>
        <v>45283</v>
      </c>
      <c r="J61" s="769">
        <v>45263</v>
      </c>
      <c r="K61" s="769"/>
      <c r="L61" s="807"/>
      <c r="M61" s="752"/>
    </row>
    <row r="62" spans="1:13" s="193" customFormat="1" ht="21" hidden="1" customHeight="1">
      <c r="A62" s="805"/>
      <c r="B62" s="802" t="s">
        <v>678</v>
      </c>
      <c r="C62" s="802" t="s">
        <v>679</v>
      </c>
      <c r="D62" s="618">
        <v>45269</v>
      </c>
      <c r="E62" s="802">
        <f t="shared" si="27"/>
        <v>45271</v>
      </c>
      <c r="F62" s="802">
        <f t="shared" si="28"/>
        <v>45274</v>
      </c>
      <c r="G62" s="802">
        <f t="shared" si="29"/>
        <v>45279</v>
      </c>
      <c r="H62" s="802">
        <f t="shared" si="30"/>
        <v>45285</v>
      </c>
      <c r="I62" s="802">
        <f t="shared" si="31"/>
        <v>45290</v>
      </c>
      <c r="J62" s="769">
        <v>45270</v>
      </c>
      <c r="K62" s="769"/>
      <c r="L62" s="807"/>
      <c r="M62" s="752"/>
    </row>
    <row r="63" spans="1:13" s="193" customFormat="1" ht="21" hidden="1" customHeight="1">
      <c r="A63" s="805"/>
      <c r="B63" s="802" t="s">
        <v>680</v>
      </c>
      <c r="C63" s="802" t="s">
        <v>681</v>
      </c>
      <c r="D63" s="618">
        <v>45277</v>
      </c>
      <c r="E63" s="802">
        <f t="shared" si="27"/>
        <v>45279</v>
      </c>
      <c r="F63" s="802">
        <f t="shared" si="28"/>
        <v>45282</v>
      </c>
      <c r="G63" s="802">
        <f t="shared" si="29"/>
        <v>45287</v>
      </c>
      <c r="H63" s="802">
        <f t="shared" si="30"/>
        <v>45293</v>
      </c>
      <c r="I63" s="802">
        <f t="shared" si="31"/>
        <v>45298</v>
      </c>
      <c r="J63" s="769">
        <v>45277</v>
      </c>
      <c r="K63" s="769"/>
      <c r="L63" s="807"/>
      <c r="M63" s="752"/>
    </row>
    <row r="64" spans="1:13" s="193" customFormat="1" ht="21" hidden="1" customHeight="1">
      <c r="A64" s="805" t="s">
        <v>682</v>
      </c>
      <c r="B64" s="618" t="s">
        <v>683</v>
      </c>
      <c r="C64" s="802" t="s">
        <v>684</v>
      </c>
      <c r="D64" s="618">
        <v>45285</v>
      </c>
      <c r="E64" s="802">
        <f t="shared" si="27"/>
        <v>45287</v>
      </c>
      <c r="F64" s="802">
        <f t="shared" si="28"/>
        <v>45290</v>
      </c>
      <c r="G64" s="802">
        <f t="shared" si="29"/>
        <v>45295</v>
      </c>
      <c r="H64" s="802">
        <f t="shared" si="30"/>
        <v>45301</v>
      </c>
      <c r="I64" s="802">
        <f t="shared" si="31"/>
        <v>45306</v>
      </c>
      <c r="J64" s="769">
        <v>45284</v>
      </c>
      <c r="K64" s="769"/>
      <c r="L64" s="807"/>
      <c r="M64" s="752"/>
    </row>
    <row r="65" spans="1:13" s="193" customFormat="1" ht="21" hidden="1" customHeight="1">
      <c r="A65" s="805"/>
      <c r="B65" s="802" t="s">
        <v>685</v>
      </c>
      <c r="C65" s="802" t="s">
        <v>686</v>
      </c>
      <c r="D65" s="618">
        <v>45294</v>
      </c>
      <c r="E65" s="802">
        <f t="shared" si="27"/>
        <v>45296</v>
      </c>
      <c r="F65" s="803">
        <f t="shared" si="28"/>
        <v>45299</v>
      </c>
      <c r="G65" s="802">
        <f t="shared" si="29"/>
        <v>45304</v>
      </c>
      <c r="H65" s="802">
        <f t="shared" si="30"/>
        <v>45310</v>
      </c>
      <c r="I65" s="802">
        <f t="shared" si="31"/>
        <v>45315</v>
      </c>
      <c r="J65" s="769">
        <v>45291</v>
      </c>
      <c r="K65" s="769"/>
      <c r="L65" s="807"/>
      <c r="M65" s="752"/>
    </row>
    <row r="66" spans="1:13" s="193" customFormat="1" ht="21" hidden="1" customHeight="1">
      <c r="A66" s="805"/>
      <c r="B66" s="802" t="s">
        <v>687</v>
      </c>
      <c r="C66" s="802" t="s">
        <v>688</v>
      </c>
      <c r="D66" s="618">
        <v>44932</v>
      </c>
      <c r="E66" s="802">
        <f t="shared" si="27"/>
        <v>44934</v>
      </c>
      <c r="F66" s="802">
        <f t="shared" si="28"/>
        <v>44937</v>
      </c>
      <c r="G66" s="802">
        <f t="shared" si="29"/>
        <v>44942</v>
      </c>
      <c r="H66" s="802">
        <f t="shared" si="30"/>
        <v>44948</v>
      </c>
      <c r="I66" s="802">
        <f t="shared" si="31"/>
        <v>44953</v>
      </c>
      <c r="J66" s="769">
        <v>45298</v>
      </c>
      <c r="K66" s="769"/>
      <c r="L66" s="807"/>
      <c r="M66" s="752"/>
    </row>
    <row r="67" spans="1:13" s="193" customFormat="1" ht="21" hidden="1" customHeight="1">
      <c r="A67" s="805" t="s">
        <v>689</v>
      </c>
      <c r="B67" s="802" t="s">
        <v>690</v>
      </c>
      <c r="C67" s="802" t="s">
        <v>691</v>
      </c>
      <c r="D67" s="618">
        <f t="shared" ref="D67:D69" si="32">D66+7</f>
        <v>44939</v>
      </c>
      <c r="E67" s="802">
        <f t="shared" si="27"/>
        <v>44941</v>
      </c>
      <c r="F67" s="802">
        <f t="shared" si="28"/>
        <v>44944</v>
      </c>
      <c r="G67" s="802">
        <f t="shared" si="29"/>
        <v>44949</v>
      </c>
      <c r="H67" s="802">
        <f t="shared" si="30"/>
        <v>44955</v>
      </c>
      <c r="I67" s="802">
        <f t="shared" si="31"/>
        <v>44960</v>
      </c>
      <c r="J67" s="769">
        <v>45305</v>
      </c>
      <c r="K67" s="769"/>
      <c r="L67" s="807"/>
      <c r="M67" s="752"/>
    </row>
    <row r="68" spans="1:13" s="193" customFormat="1" ht="21" hidden="1" customHeight="1">
      <c r="A68" s="805"/>
      <c r="B68" s="802" t="s">
        <v>676</v>
      </c>
      <c r="C68" s="802" t="s">
        <v>692</v>
      </c>
      <c r="D68" s="618">
        <f t="shared" si="32"/>
        <v>44946</v>
      </c>
      <c r="E68" s="802">
        <f t="shared" si="27"/>
        <v>44948</v>
      </c>
      <c r="F68" s="803">
        <f t="shared" si="28"/>
        <v>44951</v>
      </c>
      <c r="G68" s="802">
        <f t="shared" si="29"/>
        <v>44956</v>
      </c>
      <c r="H68" s="802">
        <f t="shared" si="30"/>
        <v>44962</v>
      </c>
      <c r="I68" s="803">
        <f t="shared" si="31"/>
        <v>44967</v>
      </c>
      <c r="J68" s="769">
        <v>45312</v>
      </c>
      <c r="K68" s="769"/>
      <c r="L68" s="807"/>
      <c r="M68" s="752"/>
    </row>
    <row r="69" spans="1:13" s="193" customFormat="1" ht="21" hidden="1" customHeight="1">
      <c r="A69" s="805"/>
      <c r="B69" s="802" t="s">
        <v>678</v>
      </c>
      <c r="C69" s="802" t="s">
        <v>693</v>
      </c>
      <c r="D69" s="618">
        <f t="shared" si="32"/>
        <v>44953</v>
      </c>
      <c r="E69" s="802">
        <f t="shared" si="27"/>
        <v>44955</v>
      </c>
      <c r="F69" s="803">
        <f t="shared" si="28"/>
        <v>44958</v>
      </c>
      <c r="G69" s="802">
        <f t="shared" si="29"/>
        <v>44963</v>
      </c>
      <c r="H69" s="802">
        <f t="shared" si="30"/>
        <v>44969</v>
      </c>
      <c r="I69" s="803">
        <f t="shared" si="31"/>
        <v>44974</v>
      </c>
      <c r="J69" s="769">
        <v>45319</v>
      </c>
      <c r="K69" s="769"/>
      <c r="L69" s="807"/>
      <c r="M69" s="752"/>
    </row>
    <row r="70" spans="1:13" s="193" customFormat="1" ht="18" hidden="1" customHeight="1">
      <c r="A70" s="805"/>
      <c r="B70" s="802" t="s">
        <v>680</v>
      </c>
      <c r="C70" s="802" t="s">
        <v>694</v>
      </c>
      <c r="D70" s="618">
        <v>45330</v>
      </c>
      <c r="E70" s="802">
        <f t="shared" si="27"/>
        <v>45332</v>
      </c>
      <c r="F70" s="802">
        <f t="shared" si="28"/>
        <v>45335</v>
      </c>
      <c r="G70" s="802">
        <f t="shared" si="29"/>
        <v>45340</v>
      </c>
      <c r="H70" s="802">
        <f t="shared" si="30"/>
        <v>45346</v>
      </c>
      <c r="I70" s="802">
        <f t="shared" si="31"/>
        <v>45351</v>
      </c>
      <c r="J70" s="769">
        <v>45326</v>
      </c>
      <c r="K70" s="769"/>
      <c r="L70" s="807"/>
      <c r="M70" s="752"/>
    </row>
    <row r="71" spans="1:13" s="193" customFormat="1" ht="18" hidden="1" customHeight="1">
      <c r="A71" s="805"/>
      <c r="B71" s="802" t="s">
        <v>683</v>
      </c>
      <c r="C71" s="802" t="s">
        <v>695</v>
      </c>
      <c r="D71" s="618">
        <v>45333</v>
      </c>
      <c r="E71" s="802">
        <f t="shared" si="27"/>
        <v>45335</v>
      </c>
      <c r="F71" s="802">
        <f t="shared" si="28"/>
        <v>45338</v>
      </c>
      <c r="G71" s="802">
        <f t="shared" si="29"/>
        <v>45343</v>
      </c>
      <c r="H71" s="802">
        <f t="shared" si="30"/>
        <v>45349</v>
      </c>
      <c r="I71" s="802">
        <f t="shared" si="31"/>
        <v>45354</v>
      </c>
      <c r="L71" s="794">
        <v>45333</v>
      </c>
      <c r="M71" s="752"/>
    </row>
    <row r="72" spans="1:13" s="193" customFormat="1" ht="18" hidden="1" customHeight="1">
      <c r="A72" s="805"/>
      <c r="B72" s="802" t="s">
        <v>685</v>
      </c>
      <c r="C72" s="802" t="s">
        <v>696</v>
      </c>
      <c r="D72" s="618">
        <v>45340</v>
      </c>
      <c r="E72" s="802">
        <f t="shared" si="27"/>
        <v>45342</v>
      </c>
      <c r="F72" s="802">
        <f t="shared" si="28"/>
        <v>45345</v>
      </c>
      <c r="G72" s="802">
        <f t="shared" si="29"/>
        <v>45350</v>
      </c>
      <c r="H72" s="802">
        <f t="shared" si="30"/>
        <v>45356</v>
      </c>
      <c r="I72" s="802">
        <f t="shared" si="31"/>
        <v>45361</v>
      </c>
      <c r="L72" s="794">
        <v>45340</v>
      </c>
      <c r="M72" s="752"/>
    </row>
    <row r="73" spans="1:13" s="193" customFormat="1" ht="18" hidden="1" customHeight="1">
      <c r="A73" s="805" t="s">
        <v>697</v>
      </c>
      <c r="B73" s="804" t="s">
        <v>676</v>
      </c>
      <c r="C73" s="802" t="s">
        <v>698</v>
      </c>
      <c r="D73" s="618">
        <v>45347</v>
      </c>
      <c r="E73" s="802">
        <f t="shared" si="27"/>
        <v>45349</v>
      </c>
      <c r="F73" s="802">
        <f t="shared" si="28"/>
        <v>45352</v>
      </c>
      <c r="G73" s="802">
        <f t="shared" si="29"/>
        <v>45357</v>
      </c>
      <c r="H73" s="802">
        <f t="shared" si="30"/>
        <v>45363</v>
      </c>
      <c r="I73" s="802">
        <f t="shared" si="31"/>
        <v>45368</v>
      </c>
      <c r="L73" s="794">
        <v>45347</v>
      </c>
      <c r="M73" s="752">
        <v>45282</v>
      </c>
    </row>
    <row r="74" spans="1:13" s="193" customFormat="1" ht="18" hidden="1" customHeight="1">
      <c r="A74" s="805" t="s">
        <v>699</v>
      </c>
      <c r="B74" s="804" t="s">
        <v>687</v>
      </c>
      <c r="C74" s="802" t="s">
        <v>700</v>
      </c>
      <c r="D74" s="618">
        <v>45358</v>
      </c>
      <c r="E74" s="802">
        <f t="shared" si="27"/>
        <v>45360</v>
      </c>
      <c r="F74" s="802">
        <f t="shared" si="28"/>
        <v>45363</v>
      </c>
      <c r="G74" s="802">
        <f t="shared" si="29"/>
        <v>45368</v>
      </c>
      <c r="H74" s="802">
        <f t="shared" si="30"/>
        <v>45374</v>
      </c>
      <c r="I74" s="802">
        <f t="shared" si="31"/>
        <v>45379</v>
      </c>
      <c r="L74" s="794">
        <v>45354</v>
      </c>
      <c r="M74" s="752"/>
    </row>
    <row r="75" spans="1:13" s="193" customFormat="1" ht="18" hidden="1" customHeight="1">
      <c r="A75" s="805" t="s">
        <v>701</v>
      </c>
      <c r="B75" s="804" t="s">
        <v>690</v>
      </c>
      <c r="C75" s="802" t="s">
        <v>702</v>
      </c>
      <c r="D75" s="618">
        <v>45360</v>
      </c>
      <c r="E75" s="802">
        <f t="shared" si="27"/>
        <v>45362</v>
      </c>
      <c r="F75" s="802">
        <f t="shared" si="28"/>
        <v>45365</v>
      </c>
      <c r="G75" s="802">
        <f t="shared" si="29"/>
        <v>45370</v>
      </c>
      <c r="H75" s="802">
        <f t="shared" si="30"/>
        <v>45376</v>
      </c>
      <c r="I75" s="802">
        <f t="shared" si="31"/>
        <v>45381</v>
      </c>
      <c r="L75" s="794">
        <f t="shared" ref="L75:L121" si="33">L74+7</f>
        <v>45361</v>
      </c>
      <c r="M75" s="752"/>
    </row>
    <row r="76" spans="1:13" s="193" customFormat="1" ht="18" hidden="1" customHeight="1">
      <c r="A76" s="805"/>
      <c r="B76" s="802" t="s">
        <v>678</v>
      </c>
      <c r="C76" s="802" t="s">
        <v>703</v>
      </c>
      <c r="D76" s="618">
        <v>45369</v>
      </c>
      <c r="E76" s="802">
        <f t="shared" si="27"/>
        <v>45371</v>
      </c>
      <c r="F76" s="802">
        <f t="shared" si="28"/>
        <v>45374</v>
      </c>
      <c r="G76" s="802">
        <f t="shared" si="29"/>
        <v>45379</v>
      </c>
      <c r="H76" s="802">
        <f t="shared" si="30"/>
        <v>45385</v>
      </c>
      <c r="I76" s="802">
        <f t="shared" si="31"/>
        <v>45390</v>
      </c>
      <c r="L76" s="794">
        <f t="shared" si="33"/>
        <v>45368</v>
      </c>
      <c r="M76" s="752"/>
    </row>
    <row r="77" spans="1:13" s="193" customFormat="1" ht="18" hidden="1" customHeight="1">
      <c r="A77" s="805"/>
      <c r="B77" s="903" t="s">
        <v>680</v>
      </c>
      <c r="C77" s="903" t="s">
        <v>704</v>
      </c>
      <c r="D77" s="758">
        <v>45381</v>
      </c>
      <c r="E77" s="802">
        <f t="shared" si="27"/>
        <v>45383</v>
      </c>
      <c r="F77" s="802">
        <f t="shared" si="28"/>
        <v>45386</v>
      </c>
      <c r="G77" s="802">
        <f t="shared" si="29"/>
        <v>45391</v>
      </c>
      <c r="H77" s="802">
        <f t="shared" si="30"/>
        <v>45397</v>
      </c>
      <c r="I77" s="802">
        <f t="shared" si="31"/>
        <v>45402</v>
      </c>
      <c r="L77" s="758">
        <v>45376</v>
      </c>
      <c r="M77" s="752"/>
    </row>
    <row r="78" spans="1:13" s="193" customFormat="1" ht="18" hidden="1" customHeight="1">
      <c r="A78" s="805"/>
      <c r="B78" s="903" t="s">
        <v>683</v>
      </c>
      <c r="C78" s="903" t="s">
        <v>705</v>
      </c>
      <c r="D78" s="758">
        <v>45385</v>
      </c>
      <c r="E78" s="802">
        <f t="shared" si="27"/>
        <v>45387</v>
      </c>
      <c r="F78" s="802">
        <f t="shared" si="28"/>
        <v>45390</v>
      </c>
      <c r="G78" s="802">
        <f t="shared" si="29"/>
        <v>45395</v>
      </c>
      <c r="H78" s="802">
        <f t="shared" si="30"/>
        <v>45401</v>
      </c>
      <c r="I78" s="802">
        <f t="shared" si="31"/>
        <v>45406</v>
      </c>
      <c r="L78" s="758">
        <f t="shared" si="33"/>
        <v>45383</v>
      </c>
      <c r="M78" s="752"/>
    </row>
    <row r="79" spans="1:13" s="193" customFormat="1" ht="18" hidden="1" customHeight="1">
      <c r="A79" s="805"/>
      <c r="B79" s="903" t="s">
        <v>685</v>
      </c>
      <c r="C79" s="903" t="s">
        <v>706</v>
      </c>
      <c r="D79" s="758">
        <v>45388</v>
      </c>
      <c r="E79" s="802">
        <f>D79+2</f>
        <v>45390</v>
      </c>
      <c r="F79" s="802">
        <f>D79+5</f>
        <v>45393</v>
      </c>
      <c r="G79" s="802">
        <f>D79+10</f>
        <v>45398</v>
      </c>
      <c r="H79" s="802">
        <f>D79+16</f>
        <v>45404</v>
      </c>
      <c r="I79" s="802">
        <f>D79+21</f>
        <v>45409</v>
      </c>
      <c r="L79" s="758">
        <f t="shared" si="33"/>
        <v>45390</v>
      </c>
      <c r="M79" s="752"/>
    </row>
    <row r="80" spans="1:13" s="193" customFormat="1" ht="18" hidden="1" customHeight="1">
      <c r="A80" s="805" t="s">
        <v>697</v>
      </c>
      <c r="B80" s="978" t="s">
        <v>676</v>
      </c>
      <c r="C80" s="955" t="s">
        <v>707</v>
      </c>
      <c r="D80" s="955">
        <v>45394</v>
      </c>
      <c r="E80" s="802">
        <f t="shared" ref="E80:E84" si="34">D80+2</f>
        <v>45396</v>
      </c>
      <c r="F80" s="802">
        <f t="shared" ref="F80:F84" si="35">D80+5</f>
        <v>45399</v>
      </c>
      <c r="G80" s="802">
        <f t="shared" ref="G80:G89" si="36">D80+10</f>
        <v>45404</v>
      </c>
      <c r="H80" s="802">
        <f t="shared" ref="H80:H89" si="37">D80+16</f>
        <v>45410</v>
      </c>
      <c r="I80" s="802">
        <f t="shared" ref="I80:I89" si="38">D80+21</f>
        <v>45415</v>
      </c>
      <c r="L80" s="758">
        <f t="shared" si="33"/>
        <v>45397</v>
      </c>
      <c r="M80" s="752"/>
    </row>
    <row r="81" spans="1:13" s="193" customFormat="1" ht="18" hidden="1" customHeight="1">
      <c r="A81" s="805" t="s">
        <v>687</v>
      </c>
      <c r="B81" s="1027" t="s">
        <v>389</v>
      </c>
      <c r="C81" s="955" t="s">
        <v>708</v>
      </c>
      <c r="D81" s="800">
        <v>45406</v>
      </c>
      <c r="E81" s="853">
        <f t="shared" si="34"/>
        <v>45408</v>
      </c>
      <c r="F81" s="853">
        <f t="shared" si="35"/>
        <v>45411</v>
      </c>
      <c r="G81" s="853">
        <f t="shared" si="36"/>
        <v>45416</v>
      </c>
      <c r="H81" s="853">
        <f t="shared" si="37"/>
        <v>45422</v>
      </c>
      <c r="I81" s="853">
        <f t="shared" si="38"/>
        <v>45427</v>
      </c>
      <c r="L81" s="758">
        <v>45403</v>
      </c>
      <c r="M81" s="752"/>
    </row>
    <row r="82" spans="1:13" s="193" customFormat="1" ht="18" hidden="1" customHeight="1">
      <c r="A82" s="805" t="s">
        <v>690</v>
      </c>
      <c r="B82" s="978" t="s">
        <v>687</v>
      </c>
      <c r="C82" s="955" t="s">
        <v>709</v>
      </c>
      <c r="D82" s="955">
        <v>45419</v>
      </c>
      <c r="E82" s="802">
        <f t="shared" si="34"/>
        <v>45421</v>
      </c>
      <c r="F82" s="802">
        <f t="shared" si="35"/>
        <v>45424</v>
      </c>
      <c r="G82" s="802">
        <f t="shared" si="36"/>
        <v>45429</v>
      </c>
      <c r="H82" s="802">
        <f t="shared" si="37"/>
        <v>45435</v>
      </c>
      <c r="I82" s="802">
        <f t="shared" si="38"/>
        <v>45440</v>
      </c>
      <c r="L82" s="758">
        <f t="shared" si="33"/>
        <v>45410</v>
      </c>
      <c r="M82" s="752"/>
    </row>
    <row r="83" spans="1:13" s="193" customFormat="1" ht="20.100000000000001" hidden="1" customHeight="1">
      <c r="A83" s="805" t="s">
        <v>710</v>
      </c>
      <c r="B83" s="955" t="s">
        <v>678</v>
      </c>
      <c r="C83" s="955" t="s">
        <v>711</v>
      </c>
      <c r="D83" s="955">
        <v>45426</v>
      </c>
      <c r="E83" s="802">
        <v>45423</v>
      </c>
      <c r="F83" s="802">
        <f t="shared" si="35"/>
        <v>45431</v>
      </c>
      <c r="G83" s="802">
        <f t="shared" si="36"/>
        <v>45436</v>
      </c>
      <c r="H83" s="802">
        <f t="shared" si="37"/>
        <v>45442</v>
      </c>
      <c r="I83" s="802">
        <f t="shared" si="38"/>
        <v>45447</v>
      </c>
      <c r="L83" s="758">
        <f t="shared" si="33"/>
        <v>45417</v>
      </c>
      <c r="M83" s="752"/>
    </row>
    <row r="84" spans="1:13" s="193" customFormat="1" ht="20.100000000000001" hidden="1" customHeight="1">
      <c r="A84" s="805" t="s">
        <v>680</v>
      </c>
      <c r="B84" s="955" t="s">
        <v>683</v>
      </c>
      <c r="C84" s="955" t="s">
        <v>712</v>
      </c>
      <c r="D84" s="955">
        <v>45423</v>
      </c>
      <c r="E84" s="802">
        <f t="shared" si="34"/>
        <v>45425</v>
      </c>
      <c r="F84" s="802">
        <f t="shared" si="35"/>
        <v>45428</v>
      </c>
      <c r="G84" s="802">
        <f t="shared" si="36"/>
        <v>45433</v>
      </c>
      <c r="H84" s="802">
        <f t="shared" si="37"/>
        <v>45439</v>
      </c>
      <c r="I84" s="802">
        <f t="shared" si="38"/>
        <v>45444</v>
      </c>
      <c r="L84" s="758">
        <f t="shared" si="33"/>
        <v>45424</v>
      </c>
      <c r="M84" s="752"/>
    </row>
    <row r="85" spans="1:13" s="193" customFormat="1" ht="20.100000000000001" hidden="1" customHeight="1">
      <c r="A85" s="805" t="s">
        <v>683</v>
      </c>
      <c r="B85" s="955" t="s">
        <v>680</v>
      </c>
      <c r="C85" s="955" t="s">
        <v>713</v>
      </c>
      <c r="D85" s="955">
        <f t="shared" ref="D85" si="39">D84+7</f>
        <v>45430</v>
      </c>
      <c r="E85" s="880" t="s">
        <v>389</v>
      </c>
      <c r="F85" s="880" t="s">
        <v>389</v>
      </c>
      <c r="G85" s="802">
        <f t="shared" si="36"/>
        <v>45440</v>
      </c>
      <c r="H85" s="802">
        <f t="shared" si="37"/>
        <v>45446</v>
      </c>
      <c r="I85" s="802">
        <f t="shared" si="38"/>
        <v>45451</v>
      </c>
      <c r="L85" s="758">
        <f t="shared" si="33"/>
        <v>45431</v>
      </c>
      <c r="M85" s="752"/>
    </row>
    <row r="86" spans="1:13" s="193" customFormat="1" ht="20.100000000000001" hidden="1" customHeight="1">
      <c r="A86" s="805"/>
      <c r="B86" s="955" t="s">
        <v>685</v>
      </c>
      <c r="C86" s="955" t="s">
        <v>714</v>
      </c>
      <c r="D86" s="955">
        <v>45441</v>
      </c>
      <c r="E86" s="802">
        <f t="shared" ref="E86:E87" si="40">D86+2</f>
        <v>45443</v>
      </c>
      <c r="F86" s="802">
        <f t="shared" ref="F86" si="41">D86+5</f>
        <v>45446</v>
      </c>
      <c r="G86" s="802">
        <f t="shared" si="36"/>
        <v>45451</v>
      </c>
      <c r="H86" s="802">
        <f t="shared" si="37"/>
        <v>45457</v>
      </c>
      <c r="I86" s="802">
        <f t="shared" si="38"/>
        <v>45462</v>
      </c>
      <c r="L86" s="758">
        <f t="shared" si="33"/>
        <v>45438</v>
      </c>
      <c r="M86" s="752"/>
    </row>
    <row r="87" spans="1:13" s="193" customFormat="1" ht="20.100000000000001" hidden="1" customHeight="1">
      <c r="A87" s="805" t="s">
        <v>676</v>
      </c>
      <c r="B87" s="955" t="s">
        <v>715</v>
      </c>
      <c r="C87" s="955" t="s">
        <v>716</v>
      </c>
      <c r="D87" s="955">
        <v>45454</v>
      </c>
      <c r="E87" s="802">
        <f t="shared" si="40"/>
        <v>45456</v>
      </c>
      <c r="F87" s="880" t="s">
        <v>389</v>
      </c>
      <c r="G87" s="802">
        <f t="shared" si="36"/>
        <v>45464</v>
      </c>
      <c r="H87" s="802">
        <f t="shared" si="37"/>
        <v>45470</v>
      </c>
      <c r="I87" s="880" t="s">
        <v>389</v>
      </c>
      <c r="L87" s="758">
        <f t="shared" si="33"/>
        <v>45445</v>
      </c>
      <c r="M87" s="752"/>
    </row>
    <row r="88" spans="1:13" s="193" customFormat="1" ht="20.100000000000001" hidden="1" customHeight="1">
      <c r="A88" s="805" t="s">
        <v>717</v>
      </c>
      <c r="B88" s="955" t="s">
        <v>678</v>
      </c>
      <c r="C88" s="955" t="s">
        <v>718</v>
      </c>
      <c r="D88" s="955">
        <v>45457</v>
      </c>
      <c r="E88" s="880" t="s">
        <v>389</v>
      </c>
      <c r="F88" s="880" t="s">
        <v>389</v>
      </c>
      <c r="G88" s="802">
        <f t="shared" si="36"/>
        <v>45467</v>
      </c>
      <c r="H88" s="802">
        <f t="shared" si="37"/>
        <v>45473</v>
      </c>
      <c r="I88" s="802">
        <f t="shared" si="38"/>
        <v>45478</v>
      </c>
      <c r="L88" s="758">
        <f t="shared" si="33"/>
        <v>45452</v>
      </c>
      <c r="M88" s="752"/>
    </row>
    <row r="89" spans="1:13" s="193" customFormat="1" ht="20.100000000000001" hidden="1" customHeight="1">
      <c r="A89" s="805" t="s">
        <v>719</v>
      </c>
      <c r="B89" s="955" t="s">
        <v>690</v>
      </c>
      <c r="C89" s="955" t="s">
        <v>720</v>
      </c>
      <c r="D89" s="955">
        <v>45461</v>
      </c>
      <c r="E89" s="802">
        <f t="shared" ref="E89" si="42">D89+2</f>
        <v>45463</v>
      </c>
      <c r="F89" s="802">
        <f t="shared" ref="F89" si="43">D89+5</f>
        <v>45466</v>
      </c>
      <c r="G89" s="802">
        <f t="shared" si="36"/>
        <v>45471</v>
      </c>
      <c r="H89" s="802">
        <f t="shared" si="37"/>
        <v>45477</v>
      </c>
      <c r="I89" s="802">
        <f t="shared" si="38"/>
        <v>45482</v>
      </c>
      <c r="L89" s="758">
        <f t="shared" si="33"/>
        <v>45459</v>
      </c>
      <c r="M89" s="752"/>
    </row>
    <row r="90" spans="1:13" s="193" customFormat="1" ht="20.100000000000001" hidden="1" customHeight="1">
      <c r="A90" s="805" t="s">
        <v>721</v>
      </c>
      <c r="B90" s="1026" t="s">
        <v>722</v>
      </c>
      <c r="C90" s="955" t="s">
        <v>723</v>
      </c>
      <c r="D90" s="955">
        <v>45507</v>
      </c>
      <c r="E90" s="802">
        <f>D90+1</f>
        <v>45508</v>
      </c>
      <c r="F90" s="802">
        <f>D90+13</f>
        <v>45520</v>
      </c>
      <c r="G90" s="802">
        <f>D90+15</f>
        <v>45522</v>
      </c>
      <c r="H90" s="802">
        <f>D90+17</f>
        <v>45524</v>
      </c>
      <c r="I90" s="802">
        <f>D90+28</f>
        <v>45535</v>
      </c>
      <c r="L90" s="758">
        <v>45504</v>
      </c>
      <c r="M90" s="616">
        <f>WEEKNUM(L90)</f>
        <v>31</v>
      </c>
    </row>
    <row r="91" spans="1:13" s="193" customFormat="1" ht="20.100000000000001" hidden="1" customHeight="1">
      <c r="A91" s="805"/>
      <c r="B91" s="955" t="s">
        <v>724</v>
      </c>
      <c r="C91" s="955" t="s">
        <v>725</v>
      </c>
      <c r="D91" s="955">
        <v>45521</v>
      </c>
      <c r="E91" s="802">
        <f t="shared" ref="E91:E93" si="44">D91+1</f>
        <v>45522</v>
      </c>
      <c r="F91" s="802">
        <f t="shared" ref="F91:F93" si="45">D91+13</f>
        <v>45534</v>
      </c>
      <c r="G91" s="802">
        <f t="shared" ref="G91:G93" si="46">D91+15</f>
        <v>45536</v>
      </c>
      <c r="H91" s="802">
        <f t="shared" ref="H91:H93" si="47">D91+17</f>
        <v>45538</v>
      </c>
      <c r="I91" s="802">
        <f t="shared" ref="I91:I93" si="48">D91+28</f>
        <v>45549</v>
      </c>
      <c r="L91" s="758">
        <f t="shared" si="33"/>
        <v>45511</v>
      </c>
      <c r="M91" s="616">
        <f t="shared" ref="M91:M94" si="49">WEEKNUM(L91)</f>
        <v>32</v>
      </c>
    </row>
    <row r="92" spans="1:13" s="193" customFormat="1" ht="20.100000000000001" hidden="1" customHeight="1">
      <c r="A92" s="805" t="s">
        <v>726</v>
      </c>
      <c r="B92" s="1026" t="s">
        <v>413</v>
      </c>
      <c r="C92" s="955" t="s">
        <v>727</v>
      </c>
      <c r="D92" s="800">
        <v>45517</v>
      </c>
      <c r="E92" s="853">
        <f t="shared" si="44"/>
        <v>45518</v>
      </c>
      <c r="F92" s="853">
        <f t="shared" si="45"/>
        <v>45530</v>
      </c>
      <c r="G92" s="853">
        <f t="shared" si="46"/>
        <v>45532</v>
      </c>
      <c r="H92" s="853">
        <f t="shared" si="47"/>
        <v>45534</v>
      </c>
      <c r="I92" s="853">
        <f t="shared" si="48"/>
        <v>45545</v>
      </c>
      <c r="L92" s="758">
        <f t="shared" si="33"/>
        <v>45518</v>
      </c>
      <c r="M92" s="616">
        <f t="shared" si="49"/>
        <v>33</v>
      </c>
    </row>
    <row r="93" spans="1:13" s="193" customFormat="1" ht="20.100000000000001" hidden="1" customHeight="1">
      <c r="A93" s="805"/>
      <c r="B93" s="1026" t="s">
        <v>413</v>
      </c>
      <c r="C93" s="955" t="s">
        <v>728</v>
      </c>
      <c r="D93" s="800">
        <v>45537</v>
      </c>
      <c r="E93" s="853">
        <f t="shared" si="44"/>
        <v>45538</v>
      </c>
      <c r="F93" s="853">
        <f t="shared" si="45"/>
        <v>45550</v>
      </c>
      <c r="G93" s="853">
        <f t="shared" si="46"/>
        <v>45552</v>
      </c>
      <c r="H93" s="853">
        <f t="shared" si="47"/>
        <v>45554</v>
      </c>
      <c r="I93" s="853">
        <f t="shared" si="48"/>
        <v>45565</v>
      </c>
      <c r="L93" s="758">
        <f t="shared" si="33"/>
        <v>45525</v>
      </c>
      <c r="M93" s="616">
        <f t="shared" si="49"/>
        <v>34</v>
      </c>
    </row>
    <row r="94" spans="1:13" s="193" customFormat="1" ht="20.100000000000001" hidden="1" customHeight="1">
      <c r="A94" s="805" t="s">
        <v>605</v>
      </c>
      <c r="B94" s="955" t="s">
        <v>652</v>
      </c>
      <c r="C94" s="955" t="s">
        <v>729</v>
      </c>
      <c r="D94" s="880" t="s">
        <v>389</v>
      </c>
      <c r="E94" s="853" t="e">
        <f>D94+1</f>
        <v>#VALUE!</v>
      </c>
      <c r="F94" s="853" t="e">
        <f>D94+13</f>
        <v>#VALUE!</v>
      </c>
      <c r="G94" s="853" t="e">
        <f>D94+15</f>
        <v>#VALUE!</v>
      </c>
      <c r="H94" s="853" t="e">
        <f>D94+17</f>
        <v>#VALUE!</v>
      </c>
      <c r="I94" s="853" t="e">
        <f>D94+28</f>
        <v>#VALUE!</v>
      </c>
      <c r="L94" s="758">
        <f t="shared" si="33"/>
        <v>45532</v>
      </c>
      <c r="M94" s="616">
        <f t="shared" si="49"/>
        <v>35</v>
      </c>
    </row>
    <row r="95" spans="1:13" s="193" customFormat="1" ht="20.100000000000001" hidden="1" customHeight="1">
      <c r="A95" s="805" t="s">
        <v>724</v>
      </c>
      <c r="B95" s="1026" t="s">
        <v>413</v>
      </c>
      <c r="C95" s="955" t="s">
        <v>730</v>
      </c>
      <c r="D95" s="800">
        <v>45545</v>
      </c>
      <c r="E95" s="853">
        <f>D95+1</f>
        <v>45546</v>
      </c>
      <c r="F95" s="853">
        <f>D95+13</f>
        <v>45558</v>
      </c>
      <c r="G95" s="853">
        <f>D95+15</f>
        <v>45560</v>
      </c>
      <c r="H95" s="853">
        <f>D95+17</f>
        <v>45562</v>
      </c>
      <c r="I95" s="853">
        <f>D95+28</f>
        <v>45573</v>
      </c>
      <c r="L95" s="758">
        <f t="shared" si="33"/>
        <v>45539</v>
      </c>
      <c r="M95" s="616">
        <f>WEEKNUM(L95)</f>
        <v>36</v>
      </c>
    </row>
    <row r="96" spans="1:13" s="193" customFormat="1" ht="20.100000000000001" hidden="1" customHeight="1">
      <c r="A96" s="805" t="s">
        <v>731</v>
      </c>
      <c r="B96" s="1026" t="s">
        <v>413</v>
      </c>
      <c r="C96" s="955" t="s">
        <v>732</v>
      </c>
      <c r="D96" s="800">
        <v>45551</v>
      </c>
      <c r="E96" s="853">
        <f t="shared" ref="E96:E98" si="50">D96+1</f>
        <v>45552</v>
      </c>
      <c r="F96" s="853">
        <f t="shared" ref="F96:F98" si="51">D96+13</f>
        <v>45564</v>
      </c>
      <c r="G96" s="853">
        <f t="shared" ref="G96:G98" si="52">D96+15</f>
        <v>45566</v>
      </c>
      <c r="H96" s="853">
        <f t="shared" ref="H96:H98" si="53">D96+17</f>
        <v>45568</v>
      </c>
      <c r="I96" s="853">
        <f t="shared" ref="I96:I98" si="54">D96+28</f>
        <v>45579</v>
      </c>
      <c r="L96" s="758">
        <f t="shared" si="33"/>
        <v>45546</v>
      </c>
      <c r="M96" s="616">
        <f t="shared" ref="M96:M98" si="55">WEEKNUM(L96)</f>
        <v>37</v>
      </c>
    </row>
    <row r="97" spans="1:13" s="193" customFormat="1" ht="20.100000000000001" hidden="1" customHeight="1">
      <c r="A97" s="805" t="s">
        <v>733</v>
      </c>
      <c r="B97" s="955" t="s">
        <v>734</v>
      </c>
      <c r="C97" s="955" t="s">
        <v>735</v>
      </c>
      <c r="D97" s="955">
        <v>45562</v>
      </c>
      <c r="E97" s="802">
        <f t="shared" si="50"/>
        <v>45563</v>
      </c>
      <c r="F97" s="802">
        <f t="shared" si="51"/>
        <v>45575</v>
      </c>
      <c r="G97" s="802">
        <f t="shared" si="52"/>
        <v>45577</v>
      </c>
      <c r="H97" s="802">
        <f t="shared" si="53"/>
        <v>45579</v>
      </c>
      <c r="I97" s="802">
        <f t="shared" si="54"/>
        <v>45590</v>
      </c>
      <c r="L97" s="758">
        <f t="shared" si="33"/>
        <v>45553</v>
      </c>
      <c r="M97" s="616">
        <f t="shared" si="55"/>
        <v>38</v>
      </c>
    </row>
    <row r="98" spans="1:13" s="193" customFormat="1" ht="20.100000000000001" hidden="1" customHeight="1">
      <c r="A98" s="805" t="s">
        <v>359</v>
      </c>
      <c r="B98" s="955" t="s">
        <v>724</v>
      </c>
      <c r="C98" s="955" t="s">
        <v>736</v>
      </c>
      <c r="D98" s="880" t="s">
        <v>389</v>
      </c>
      <c r="E98" s="853" t="e">
        <f t="shared" si="50"/>
        <v>#VALUE!</v>
      </c>
      <c r="F98" s="853" t="e">
        <f t="shared" si="51"/>
        <v>#VALUE!</v>
      </c>
      <c r="G98" s="853" t="e">
        <f t="shared" si="52"/>
        <v>#VALUE!</v>
      </c>
      <c r="H98" s="853" t="e">
        <f t="shared" si="53"/>
        <v>#VALUE!</v>
      </c>
      <c r="I98" s="853" t="e">
        <f t="shared" si="54"/>
        <v>#VALUE!</v>
      </c>
      <c r="L98" s="758">
        <f t="shared" si="33"/>
        <v>45560</v>
      </c>
      <c r="M98" s="616">
        <f t="shared" si="55"/>
        <v>39</v>
      </c>
    </row>
    <row r="99" spans="1:13" s="193" customFormat="1" ht="20.100000000000001" hidden="1" customHeight="1">
      <c r="A99" s="805" t="s">
        <v>737</v>
      </c>
      <c r="B99" s="1026" t="s">
        <v>413</v>
      </c>
      <c r="C99" s="955" t="s">
        <v>738</v>
      </c>
      <c r="D99" s="800">
        <v>45566</v>
      </c>
      <c r="E99" s="853">
        <f t="shared" ref="E99:E101" si="56">D99+1</f>
        <v>45567</v>
      </c>
      <c r="F99" s="853">
        <f t="shared" ref="F99:F101" si="57">D99+13</f>
        <v>45579</v>
      </c>
      <c r="G99" s="853">
        <f t="shared" ref="G99:G101" si="58">D99+15</f>
        <v>45581</v>
      </c>
      <c r="H99" s="853">
        <f t="shared" ref="H99:H101" si="59">D99+17</f>
        <v>45583</v>
      </c>
      <c r="I99" s="853">
        <f t="shared" ref="I99:I101" si="60">D99+28</f>
        <v>45594</v>
      </c>
      <c r="L99" s="758">
        <f t="shared" si="33"/>
        <v>45567</v>
      </c>
      <c r="M99" s="616">
        <f t="shared" ref="M99:M101" si="61">WEEKNUM(L99)</f>
        <v>40</v>
      </c>
    </row>
    <row r="100" spans="1:13" s="193" customFormat="1" ht="20.100000000000001" hidden="1" customHeight="1">
      <c r="A100" s="805"/>
      <c r="B100" s="955" t="s">
        <v>652</v>
      </c>
      <c r="C100" s="955" t="s">
        <v>739</v>
      </c>
      <c r="D100" s="955">
        <v>45593</v>
      </c>
      <c r="E100" s="880" t="s">
        <v>389</v>
      </c>
      <c r="F100" s="802">
        <f t="shared" si="57"/>
        <v>45606</v>
      </c>
      <c r="G100" s="802">
        <f t="shared" si="58"/>
        <v>45608</v>
      </c>
      <c r="H100" s="802">
        <f t="shared" si="59"/>
        <v>45610</v>
      </c>
      <c r="I100" s="802">
        <f t="shared" si="60"/>
        <v>45621</v>
      </c>
      <c r="L100" s="758">
        <f t="shared" si="33"/>
        <v>45574</v>
      </c>
      <c r="M100" s="616">
        <f t="shared" si="61"/>
        <v>41</v>
      </c>
    </row>
    <row r="101" spans="1:13" s="193" customFormat="1" ht="20.100000000000001" hidden="1" customHeight="1">
      <c r="A101" s="805"/>
      <c r="B101" s="955" t="s">
        <v>740</v>
      </c>
      <c r="C101" s="955" t="s">
        <v>741</v>
      </c>
      <c r="D101" s="880" t="s">
        <v>389</v>
      </c>
      <c r="E101" s="853" t="e">
        <f t="shared" si="56"/>
        <v>#VALUE!</v>
      </c>
      <c r="F101" s="853" t="e">
        <f t="shared" si="57"/>
        <v>#VALUE!</v>
      </c>
      <c r="G101" s="853" t="e">
        <f t="shared" si="58"/>
        <v>#VALUE!</v>
      </c>
      <c r="H101" s="853" t="e">
        <f t="shared" si="59"/>
        <v>#VALUE!</v>
      </c>
      <c r="I101" s="853" t="e">
        <f t="shared" si="60"/>
        <v>#VALUE!</v>
      </c>
      <c r="L101" s="758">
        <f t="shared" si="33"/>
        <v>45581</v>
      </c>
      <c r="M101" s="616">
        <f t="shared" si="61"/>
        <v>42</v>
      </c>
    </row>
    <row r="102" spans="1:13" s="193" customFormat="1" ht="20.100000000000001" hidden="1" customHeight="1">
      <c r="A102" s="805"/>
      <c r="B102" s="1026" t="s">
        <v>413</v>
      </c>
      <c r="C102" s="955" t="s">
        <v>742</v>
      </c>
      <c r="D102" s="800">
        <v>45595</v>
      </c>
      <c r="E102" s="853">
        <f t="shared" ref="E102:E105" si="62">D102+1</f>
        <v>45596</v>
      </c>
      <c r="F102" s="853">
        <f t="shared" ref="F102:F107" si="63">D102+13</f>
        <v>45608</v>
      </c>
      <c r="G102" s="853">
        <f t="shared" ref="G102:G107" si="64">D102+15</f>
        <v>45610</v>
      </c>
      <c r="H102" s="853">
        <f t="shared" ref="H102:H107" si="65">D102+17</f>
        <v>45612</v>
      </c>
      <c r="I102" s="853">
        <f t="shared" ref="I102:I107" si="66">D102+28</f>
        <v>45623</v>
      </c>
      <c r="L102" s="758">
        <f t="shared" si="33"/>
        <v>45588</v>
      </c>
      <c r="M102" s="616">
        <f t="shared" ref="M102:M106" si="67">WEEKNUM(L102)</f>
        <v>43</v>
      </c>
    </row>
    <row r="103" spans="1:13" s="193" customFormat="1" ht="20.100000000000001" hidden="1" customHeight="1">
      <c r="A103" s="805" t="s">
        <v>724</v>
      </c>
      <c r="B103" s="955" t="s">
        <v>734</v>
      </c>
      <c r="C103" s="955" t="s">
        <v>743</v>
      </c>
      <c r="D103" s="955">
        <v>45598</v>
      </c>
      <c r="E103" s="880" t="s">
        <v>389</v>
      </c>
      <c r="F103" s="802">
        <f t="shared" si="63"/>
        <v>45611</v>
      </c>
      <c r="G103" s="802">
        <f t="shared" si="64"/>
        <v>45613</v>
      </c>
      <c r="H103" s="802">
        <f t="shared" si="65"/>
        <v>45615</v>
      </c>
      <c r="I103" s="802">
        <f t="shared" si="66"/>
        <v>45626</v>
      </c>
      <c r="L103" s="758">
        <f t="shared" si="33"/>
        <v>45595</v>
      </c>
      <c r="M103" s="616">
        <f t="shared" si="67"/>
        <v>44</v>
      </c>
    </row>
    <row r="104" spans="1:13" s="193" customFormat="1" ht="20.100000000000001" hidden="1" customHeight="1">
      <c r="A104" s="805" t="s">
        <v>744</v>
      </c>
      <c r="B104" s="955" t="s">
        <v>745</v>
      </c>
      <c r="C104" s="955" t="s">
        <v>746</v>
      </c>
      <c r="D104" s="955">
        <v>45612</v>
      </c>
      <c r="E104" s="802">
        <f t="shared" si="62"/>
        <v>45613</v>
      </c>
      <c r="F104" s="802">
        <f t="shared" si="63"/>
        <v>45625</v>
      </c>
      <c r="G104" s="802">
        <f t="shared" si="64"/>
        <v>45627</v>
      </c>
      <c r="H104" s="802">
        <f t="shared" si="65"/>
        <v>45629</v>
      </c>
      <c r="I104" s="802">
        <f t="shared" si="66"/>
        <v>45640</v>
      </c>
      <c r="L104" s="758">
        <f t="shared" si="33"/>
        <v>45602</v>
      </c>
      <c r="M104" s="616">
        <f t="shared" si="67"/>
        <v>45</v>
      </c>
    </row>
    <row r="105" spans="1:13" s="193" customFormat="1" ht="20.100000000000001" hidden="1" customHeight="1">
      <c r="A105" s="805"/>
      <c r="B105" s="1026" t="s">
        <v>413</v>
      </c>
      <c r="C105" s="955" t="s">
        <v>747</v>
      </c>
      <c r="D105" s="800">
        <v>45608</v>
      </c>
      <c r="E105" s="853">
        <f t="shared" si="62"/>
        <v>45609</v>
      </c>
      <c r="F105" s="853">
        <f t="shared" si="63"/>
        <v>45621</v>
      </c>
      <c r="G105" s="853">
        <f t="shared" si="64"/>
        <v>45623</v>
      </c>
      <c r="H105" s="853">
        <f t="shared" si="65"/>
        <v>45625</v>
      </c>
      <c r="I105" s="853">
        <f t="shared" si="66"/>
        <v>45636</v>
      </c>
      <c r="L105" s="758">
        <f t="shared" si="33"/>
        <v>45609</v>
      </c>
      <c r="M105" s="616">
        <f t="shared" si="67"/>
        <v>46</v>
      </c>
    </row>
    <row r="106" spans="1:13" s="193" customFormat="1" ht="20.100000000000001" hidden="1" customHeight="1">
      <c r="A106" s="805"/>
      <c r="B106" s="955" t="s">
        <v>740</v>
      </c>
      <c r="C106" s="955" t="s">
        <v>748</v>
      </c>
      <c r="D106" s="955">
        <v>45624</v>
      </c>
      <c r="E106" s="880" t="s">
        <v>389</v>
      </c>
      <c r="F106" s="802">
        <f t="shared" si="63"/>
        <v>45637</v>
      </c>
      <c r="G106" s="802">
        <f t="shared" si="64"/>
        <v>45639</v>
      </c>
      <c r="H106" s="802">
        <f t="shared" si="65"/>
        <v>45641</v>
      </c>
      <c r="I106" s="802">
        <f t="shared" si="66"/>
        <v>45652</v>
      </c>
      <c r="L106" s="758">
        <f t="shared" si="33"/>
        <v>45616</v>
      </c>
      <c r="M106" s="616">
        <f t="shared" si="67"/>
        <v>47</v>
      </c>
    </row>
    <row r="107" spans="1:13" s="193" customFormat="1" ht="20.100000000000001" hidden="1" customHeight="1">
      <c r="A107" s="805"/>
      <c r="B107" s="955" t="s">
        <v>652</v>
      </c>
      <c r="C107" s="955" t="s">
        <v>749</v>
      </c>
      <c r="D107" s="955">
        <v>45635</v>
      </c>
      <c r="E107" s="880" t="s">
        <v>389</v>
      </c>
      <c r="F107" s="802">
        <f t="shared" si="63"/>
        <v>45648</v>
      </c>
      <c r="G107" s="802">
        <f t="shared" si="64"/>
        <v>45650</v>
      </c>
      <c r="H107" s="802">
        <f t="shared" si="65"/>
        <v>45652</v>
      </c>
      <c r="I107" s="802">
        <f t="shared" si="66"/>
        <v>45663</v>
      </c>
      <c r="L107" s="758">
        <f t="shared" si="33"/>
        <v>45623</v>
      </c>
      <c r="M107" s="616">
        <f t="shared" ref="M107:M108" si="68">WEEKNUM(L107)</f>
        <v>48</v>
      </c>
    </row>
    <row r="108" spans="1:13" s="193" customFormat="1" ht="20.100000000000001" hidden="1" customHeight="1">
      <c r="A108" s="805" t="s">
        <v>750</v>
      </c>
      <c r="B108" s="955" t="s">
        <v>734</v>
      </c>
      <c r="C108" s="955" t="s">
        <v>751</v>
      </c>
      <c r="D108" s="955">
        <v>45635</v>
      </c>
      <c r="E108" s="802">
        <f t="shared" ref="E108" si="69">D108+1</f>
        <v>45636</v>
      </c>
      <c r="F108" s="802">
        <f t="shared" ref="F108" si="70">D108+13</f>
        <v>45648</v>
      </c>
      <c r="G108" s="802">
        <f t="shared" ref="G108" si="71">D108+15</f>
        <v>45650</v>
      </c>
      <c r="H108" s="802">
        <f t="shared" ref="H108" si="72">D108+17</f>
        <v>45652</v>
      </c>
      <c r="I108" s="802">
        <f t="shared" ref="I108" si="73">D108+28</f>
        <v>45663</v>
      </c>
      <c r="L108" s="758">
        <f t="shared" si="33"/>
        <v>45630</v>
      </c>
      <c r="M108" s="616">
        <f t="shared" si="68"/>
        <v>49</v>
      </c>
    </row>
    <row r="109" spans="1:13" s="193" customFormat="1" ht="20.100000000000001" hidden="1" customHeight="1">
      <c r="A109" s="805" t="s">
        <v>752</v>
      </c>
      <c r="B109" s="1003" t="s">
        <v>615</v>
      </c>
      <c r="C109" s="955" t="s">
        <v>753</v>
      </c>
      <c r="D109" s="880" t="s">
        <v>389</v>
      </c>
      <c r="E109" s="853"/>
      <c r="F109" s="853"/>
      <c r="G109" s="853"/>
      <c r="H109" s="853"/>
      <c r="I109" s="853"/>
      <c r="L109" s="758">
        <f t="shared" si="33"/>
        <v>45637</v>
      </c>
      <c r="M109" s="616">
        <f t="shared" ref="M109:M110" si="74">WEEKNUM(L109)</f>
        <v>50</v>
      </c>
    </row>
    <row r="110" spans="1:13" s="193" customFormat="1" ht="20.100000000000001" hidden="1" customHeight="1">
      <c r="A110" s="805" t="s">
        <v>745</v>
      </c>
      <c r="B110" s="955" t="s">
        <v>750</v>
      </c>
      <c r="C110" s="955" t="s">
        <v>754</v>
      </c>
      <c r="D110" s="880" t="s">
        <v>389</v>
      </c>
      <c r="E110" s="853"/>
      <c r="F110" s="853"/>
      <c r="G110" s="853"/>
      <c r="H110" s="853"/>
      <c r="I110" s="853"/>
      <c r="L110" s="758">
        <f t="shared" si="33"/>
        <v>45644</v>
      </c>
      <c r="M110" s="616">
        <f t="shared" si="74"/>
        <v>51</v>
      </c>
    </row>
    <row r="111" spans="1:13" s="193" customFormat="1" ht="20.100000000000001" hidden="1" customHeight="1">
      <c r="A111" s="805"/>
      <c r="B111" s="955" t="s">
        <v>740</v>
      </c>
      <c r="C111" s="955" t="s">
        <v>755</v>
      </c>
      <c r="D111" s="880" t="s">
        <v>389</v>
      </c>
      <c r="E111" s="853"/>
      <c r="F111" s="853"/>
      <c r="G111" s="853"/>
      <c r="H111" s="853"/>
      <c r="I111" s="853"/>
      <c r="L111" s="758">
        <f t="shared" si="33"/>
        <v>45651</v>
      </c>
      <c r="M111" s="616">
        <f t="shared" ref="M111" si="75">WEEKNUM(L111)</f>
        <v>52</v>
      </c>
    </row>
    <row r="112" spans="1:13" s="193" customFormat="1" ht="20.100000000000001" hidden="1" customHeight="1">
      <c r="A112" s="805" t="s">
        <v>652</v>
      </c>
      <c r="B112" s="955" t="s">
        <v>756</v>
      </c>
      <c r="C112" s="955" t="s">
        <v>757</v>
      </c>
      <c r="D112" s="955">
        <v>45662</v>
      </c>
      <c r="E112" s="880" t="s">
        <v>389</v>
      </c>
      <c r="F112" s="802">
        <f t="shared" ref="F112:F115" si="76">D112+13</f>
        <v>45675</v>
      </c>
      <c r="G112" s="802">
        <f t="shared" ref="G112:G116" si="77">D112+15</f>
        <v>45677</v>
      </c>
      <c r="H112" s="802">
        <f t="shared" ref="H112:H116" si="78">D112+17</f>
        <v>45679</v>
      </c>
      <c r="I112" s="802">
        <f t="shared" ref="I112:I115" si="79">D112+28</f>
        <v>45690</v>
      </c>
      <c r="L112" s="758">
        <f t="shared" si="33"/>
        <v>45658</v>
      </c>
      <c r="M112" s="616">
        <f t="shared" ref="M112:M116" si="80">WEEKNUM(L112)</f>
        <v>1</v>
      </c>
    </row>
    <row r="113" spans="1:13" s="193" customFormat="1" ht="20.100000000000001" hidden="1" customHeight="1">
      <c r="A113" s="805"/>
      <c r="B113" s="955" t="s">
        <v>734</v>
      </c>
      <c r="C113" s="955" t="s">
        <v>758</v>
      </c>
      <c r="D113" s="955">
        <v>45670</v>
      </c>
      <c r="E113" s="880" t="s">
        <v>389</v>
      </c>
      <c r="F113" s="802">
        <f t="shared" si="76"/>
        <v>45683</v>
      </c>
      <c r="G113" s="802">
        <f t="shared" si="77"/>
        <v>45685</v>
      </c>
      <c r="H113" s="802">
        <f t="shared" si="78"/>
        <v>45687</v>
      </c>
      <c r="I113" s="802">
        <f t="shared" si="79"/>
        <v>45698</v>
      </c>
      <c r="L113" s="758">
        <f t="shared" si="33"/>
        <v>45665</v>
      </c>
      <c r="M113" s="616">
        <f t="shared" si="80"/>
        <v>2</v>
      </c>
    </row>
    <row r="114" spans="1:13" s="193" customFormat="1" ht="20.100000000000001" hidden="1" customHeight="1">
      <c r="A114" s="805" t="s">
        <v>615</v>
      </c>
      <c r="B114" s="955" t="s">
        <v>652</v>
      </c>
      <c r="C114" s="955" t="s">
        <v>759</v>
      </c>
      <c r="D114" s="955">
        <v>45681</v>
      </c>
      <c r="E114" s="802">
        <f t="shared" ref="E114:E115" si="81">D114+1</f>
        <v>45682</v>
      </c>
      <c r="F114" s="802">
        <f t="shared" si="76"/>
        <v>45694</v>
      </c>
      <c r="G114" s="802">
        <f t="shared" si="77"/>
        <v>45696</v>
      </c>
      <c r="H114" s="802">
        <f t="shared" si="78"/>
        <v>45698</v>
      </c>
      <c r="I114" s="802">
        <f t="shared" si="79"/>
        <v>45709</v>
      </c>
      <c r="L114" s="758">
        <f t="shared" si="33"/>
        <v>45672</v>
      </c>
      <c r="M114" s="616">
        <f t="shared" si="80"/>
        <v>3</v>
      </c>
    </row>
    <row r="115" spans="1:13" s="193" customFormat="1" ht="20.100000000000001" hidden="1" customHeight="1">
      <c r="A115" s="805" t="s">
        <v>750</v>
      </c>
      <c r="B115" s="1026" t="s">
        <v>413</v>
      </c>
      <c r="C115" s="955" t="s">
        <v>760</v>
      </c>
      <c r="D115" s="800">
        <v>45678</v>
      </c>
      <c r="E115" s="853">
        <f t="shared" si="81"/>
        <v>45679</v>
      </c>
      <c r="F115" s="853">
        <f t="shared" si="76"/>
        <v>45691</v>
      </c>
      <c r="G115" s="853">
        <f t="shared" si="77"/>
        <v>45693</v>
      </c>
      <c r="H115" s="853">
        <f t="shared" si="78"/>
        <v>45695</v>
      </c>
      <c r="I115" s="853">
        <f t="shared" si="79"/>
        <v>45706</v>
      </c>
      <c r="L115" s="758">
        <f t="shared" si="33"/>
        <v>45679</v>
      </c>
      <c r="M115" s="616">
        <f t="shared" si="80"/>
        <v>4</v>
      </c>
    </row>
    <row r="116" spans="1:13" s="193" customFormat="1" ht="20.100000000000001" hidden="1" customHeight="1">
      <c r="A116" s="805"/>
      <c r="B116" s="955" t="s">
        <v>740</v>
      </c>
      <c r="C116" s="955" t="s">
        <v>761</v>
      </c>
      <c r="D116" s="955">
        <v>45690</v>
      </c>
      <c r="E116" s="880" t="s">
        <v>389</v>
      </c>
      <c r="F116" s="880" t="s">
        <v>389</v>
      </c>
      <c r="G116" s="802">
        <f t="shared" si="77"/>
        <v>45705</v>
      </c>
      <c r="H116" s="802">
        <f t="shared" si="78"/>
        <v>45707</v>
      </c>
      <c r="I116" s="880" t="s">
        <v>389</v>
      </c>
      <c r="L116" s="758">
        <f t="shared" si="33"/>
        <v>45686</v>
      </c>
      <c r="M116" s="616">
        <f t="shared" si="80"/>
        <v>5</v>
      </c>
    </row>
    <row r="117" spans="1:13" s="193" customFormat="1" ht="20.100000000000001" hidden="1" customHeight="1">
      <c r="A117" s="805" t="s">
        <v>756</v>
      </c>
      <c r="B117" s="955" t="s">
        <v>762</v>
      </c>
      <c r="C117" s="955" t="s">
        <v>763</v>
      </c>
      <c r="D117" s="955">
        <v>45700</v>
      </c>
      <c r="E117" s="880" t="s">
        <v>389</v>
      </c>
      <c r="F117" s="802">
        <f t="shared" ref="F117:F118" si="82">D117+13</f>
        <v>45713</v>
      </c>
      <c r="G117" s="802">
        <f t="shared" ref="G117:G119" si="83">D117+15</f>
        <v>45715</v>
      </c>
      <c r="H117" s="802">
        <f t="shared" ref="H117:H119" si="84">D117+17</f>
        <v>45717</v>
      </c>
      <c r="I117" s="802">
        <f t="shared" ref="I117:I119" si="85">D117+28</f>
        <v>45728</v>
      </c>
      <c r="L117" s="758">
        <f t="shared" si="33"/>
        <v>45693</v>
      </c>
      <c r="M117" s="616">
        <f t="shared" ref="M117:M119" si="86">WEEKNUM(L117)</f>
        <v>6</v>
      </c>
    </row>
    <row r="118" spans="1:13" s="193" customFormat="1" ht="20.100000000000001" hidden="1" customHeight="1">
      <c r="A118" s="805"/>
      <c r="B118" s="955" t="s">
        <v>734</v>
      </c>
      <c r="C118" s="955" t="s">
        <v>764</v>
      </c>
      <c r="D118" s="955">
        <v>45703</v>
      </c>
      <c r="E118" s="880" t="s">
        <v>389</v>
      </c>
      <c r="F118" s="802">
        <f t="shared" si="82"/>
        <v>45716</v>
      </c>
      <c r="G118" s="802">
        <f t="shared" si="83"/>
        <v>45718</v>
      </c>
      <c r="H118" s="802">
        <f t="shared" si="84"/>
        <v>45720</v>
      </c>
      <c r="I118" s="802">
        <f t="shared" si="85"/>
        <v>45731</v>
      </c>
      <c r="L118" s="758">
        <f t="shared" si="33"/>
        <v>45700</v>
      </c>
      <c r="M118" s="616">
        <f t="shared" si="86"/>
        <v>7</v>
      </c>
    </row>
    <row r="119" spans="1:13" s="193" customFormat="1" ht="20.100000000000001" hidden="1" customHeight="1">
      <c r="A119" s="805" t="s">
        <v>745</v>
      </c>
      <c r="B119" s="955" t="s">
        <v>750</v>
      </c>
      <c r="C119" s="955" t="s">
        <v>765</v>
      </c>
      <c r="D119" s="955">
        <v>45722</v>
      </c>
      <c r="E119" s="880" t="s">
        <v>389</v>
      </c>
      <c r="F119" s="880" t="s">
        <v>389</v>
      </c>
      <c r="G119" s="802">
        <f t="shared" si="83"/>
        <v>45737</v>
      </c>
      <c r="H119" s="802">
        <f t="shared" si="84"/>
        <v>45739</v>
      </c>
      <c r="I119" s="802">
        <f t="shared" si="85"/>
        <v>45750</v>
      </c>
      <c r="L119" s="758">
        <f t="shared" si="33"/>
        <v>45707</v>
      </c>
      <c r="M119" s="616">
        <f t="shared" si="86"/>
        <v>8</v>
      </c>
    </row>
    <row r="120" spans="1:13" s="193" customFormat="1" ht="20.100000000000001" hidden="1" customHeight="1">
      <c r="A120" s="805" t="s">
        <v>652</v>
      </c>
      <c r="B120" s="1026" t="s">
        <v>413</v>
      </c>
      <c r="C120" s="955" t="s">
        <v>766</v>
      </c>
      <c r="D120" s="800"/>
      <c r="E120" s="853"/>
      <c r="F120" s="853"/>
      <c r="G120" s="853"/>
      <c r="H120" s="853"/>
      <c r="I120" s="853"/>
      <c r="L120" s="758">
        <f t="shared" si="33"/>
        <v>45714</v>
      </c>
      <c r="M120" s="616">
        <f t="shared" ref="M120:M121" si="87">WEEKNUM(L120)</f>
        <v>9</v>
      </c>
    </row>
    <row r="121" spans="1:13" s="193" customFormat="1" ht="20.100000000000001" hidden="1" customHeight="1">
      <c r="A121" s="805"/>
      <c r="B121" s="955" t="s">
        <v>740</v>
      </c>
      <c r="C121" s="955" t="s">
        <v>767</v>
      </c>
      <c r="D121" s="955">
        <v>45731</v>
      </c>
      <c r="E121" s="802">
        <f t="shared" ref="E121" si="88">D121+1</f>
        <v>45732</v>
      </c>
      <c r="F121" s="802">
        <f t="shared" ref="F121" si="89">D121+13</f>
        <v>45744</v>
      </c>
      <c r="G121" s="802">
        <f t="shared" ref="G121" si="90">D121+15</f>
        <v>45746</v>
      </c>
      <c r="H121" s="802">
        <f t="shared" ref="H121" si="91">D121+17</f>
        <v>45748</v>
      </c>
      <c r="I121" s="802">
        <f t="shared" ref="I121" si="92">D121+28</f>
        <v>45759</v>
      </c>
      <c r="L121" s="758">
        <f t="shared" si="33"/>
        <v>45721</v>
      </c>
      <c r="M121" s="616">
        <f t="shared" si="87"/>
        <v>10</v>
      </c>
    </row>
    <row r="122" spans="1:13" s="18" customFormat="1" ht="20.100000000000001" hidden="1" customHeight="1">
      <c r="A122" s="861"/>
      <c r="B122" s="147" t="s">
        <v>545</v>
      </c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3" s="147" customFormat="1" ht="18.75" customHeight="1">
      <c r="A123" s="863"/>
      <c r="B123" s="763"/>
      <c r="C123" s="751"/>
      <c r="D123" s="752"/>
      <c r="E123" s="764"/>
      <c r="F123" s="768"/>
      <c r="G123" s="424"/>
      <c r="H123" s="424"/>
      <c r="I123" s="752"/>
      <c r="J123" s="145"/>
      <c r="K123" s="145"/>
      <c r="L123" s="145"/>
      <c r="M123" s="145"/>
    </row>
    <row r="124" spans="1:13" s="193" customFormat="1" ht="33" customHeight="1">
      <c r="A124" s="805"/>
      <c r="B124" s="1187" t="s">
        <v>119</v>
      </c>
      <c r="C124" s="1197"/>
      <c r="D124" s="1189" t="s">
        <v>353</v>
      </c>
      <c r="E124" s="950" t="s">
        <v>284</v>
      </c>
      <c r="F124" s="941" t="s">
        <v>247</v>
      </c>
      <c r="G124" s="941" t="s">
        <v>228</v>
      </c>
      <c r="H124" s="941" t="s">
        <v>178</v>
      </c>
      <c r="I124" s="769"/>
      <c r="J124" s="881"/>
      <c r="K124" s="881"/>
    </row>
    <row r="125" spans="1:13" s="193" customFormat="1" ht="21" customHeight="1">
      <c r="A125" s="805"/>
      <c r="B125" s="944" t="s">
        <v>355</v>
      </c>
      <c r="C125" s="944" t="s">
        <v>356</v>
      </c>
      <c r="D125" s="1190"/>
      <c r="E125" s="977" t="s">
        <v>248</v>
      </c>
      <c r="F125" s="977" t="s">
        <v>176</v>
      </c>
      <c r="G125" s="977" t="s">
        <v>193</v>
      </c>
      <c r="H125" s="977" t="s">
        <v>180</v>
      </c>
      <c r="I125" s="769"/>
      <c r="J125" s="1046" t="s">
        <v>495</v>
      </c>
      <c r="K125" s="1046" t="s">
        <v>357</v>
      </c>
      <c r="L125" s="1046" t="s">
        <v>358</v>
      </c>
    </row>
    <row r="126" spans="1:13" s="193" customFormat="1" ht="21" hidden="1" customHeight="1">
      <c r="A126" s="805"/>
      <c r="B126" s="802" t="s">
        <v>676</v>
      </c>
      <c r="C126" s="802" t="s">
        <v>677</v>
      </c>
      <c r="D126" s="618">
        <v>45262</v>
      </c>
      <c r="E126" s="802">
        <f t="shared" ref="E126:E149" si="93">D126+5</f>
        <v>45267</v>
      </c>
      <c r="F126" s="802">
        <f t="shared" ref="F126:F154" si="94">D126+10</f>
        <v>45272</v>
      </c>
      <c r="G126" s="802">
        <f t="shared" ref="G126:G154" si="95">D126+16</f>
        <v>45278</v>
      </c>
      <c r="H126" s="802">
        <f t="shared" ref="H126:H151" si="96">D126+21</f>
        <v>45283</v>
      </c>
      <c r="I126" s="769">
        <v>45263</v>
      </c>
      <c r="J126" s="807"/>
      <c r="K126" s="807"/>
      <c r="L126" s="752"/>
    </row>
    <row r="127" spans="1:13" s="193" customFormat="1" ht="21" hidden="1" customHeight="1">
      <c r="A127" s="805"/>
      <c r="B127" s="802" t="s">
        <v>678</v>
      </c>
      <c r="C127" s="802" t="s">
        <v>679</v>
      </c>
      <c r="D127" s="618">
        <v>45269</v>
      </c>
      <c r="E127" s="802">
        <f t="shared" si="93"/>
        <v>45274</v>
      </c>
      <c r="F127" s="802">
        <f t="shared" si="94"/>
        <v>45279</v>
      </c>
      <c r="G127" s="802">
        <f t="shared" si="95"/>
        <v>45285</v>
      </c>
      <c r="H127" s="802">
        <f t="shared" si="96"/>
        <v>45290</v>
      </c>
      <c r="I127" s="769">
        <v>45270</v>
      </c>
      <c r="J127" s="807"/>
      <c r="K127" s="807"/>
      <c r="L127" s="752"/>
    </row>
    <row r="128" spans="1:13" s="193" customFormat="1" ht="21" hidden="1" customHeight="1">
      <c r="A128" s="805"/>
      <c r="B128" s="802" t="s">
        <v>680</v>
      </c>
      <c r="C128" s="802" t="s">
        <v>681</v>
      </c>
      <c r="D128" s="618">
        <v>45277</v>
      </c>
      <c r="E128" s="802">
        <f t="shared" si="93"/>
        <v>45282</v>
      </c>
      <c r="F128" s="802">
        <f t="shared" si="94"/>
        <v>45287</v>
      </c>
      <c r="G128" s="802">
        <f t="shared" si="95"/>
        <v>45293</v>
      </c>
      <c r="H128" s="802">
        <f t="shared" si="96"/>
        <v>45298</v>
      </c>
      <c r="I128" s="769">
        <v>45277</v>
      </c>
      <c r="J128" s="807"/>
      <c r="K128" s="807"/>
      <c r="L128" s="752"/>
    </row>
    <row r="129" spans="1:12" s="193" customFormat="1" ht="21" hidden="1" customHeight="1">
      <c r="A129" s="805" t="s">
        <v>682</v>
      </c>
      <c r="B129" s="618" t="s">
        <v>683</v>
      </c>
      <c r="C129" s="802" t="s">
        <v>684</v>
      </c>
      <c r="D129" s="618">
        <v>45285</v>
      </c>
      <c r="E129" s="802">
        <f t="shared" si="93"/>
        <v>45290</v>
      </c>
      <c r="F129" s="802">
        <f t="shared" si="94"/>
        <v>45295</v>
      </c>
      <c r="G129" s="802">
        <f t="shared" si="95"/>
        <v>45301</v>
      </c>
      <c r="H129" s="802">
        <f t="shared" si="96"/>
        <v>45306</v>
      </c>
      <c r="I129" s="769">
        <v>45284</v>
      </c>
      <c r="J129" s="807"/>
      <c r="K129" s="807"/>
      <c r="L129" s="752"/>
    </row>
    <row r="130" spans="1:12" s="193" customFormat="1" ht="21" hidden="1" customHeight="1">
      <c r="A130" s="805"/>
      <c r="B130" s="802" t="s">
        <v>685</v>
      </c>
      <c r="C130" s="802" t="s">
        <v>686</v>
      </c>
      <c r="D130" s="618">
        <v>45294</v>
      </c>
      <c r="E130" s="803">
        <f t="shared" si="93"/>
        <v>45299</v>
      </c>
      <c r="F130" s="802">
        <f t="shared" si="94"/>
        <v>45304</v>
      </c>
      <c r="G130" s="802">
        <f t="shared" si="95"/>
        <v>45310</v>
      </c>
      <c r="H130" s="802">
        <f t="shared" si="96"/>
        <v>45315</v>
      </c>
      <c r="I130" s="769">
        <v>45291</v>
      </c>
      <c r="J130" s="807"/>
      <c r="K130" s="807"/>
      <c r="L130" s="752"/>
    </row>
    <row r="131" spans="1:12" s="193" customFormat="1" ht="21" hidden="1" customHeight="1">
      <c r="A131" s="805"/>
      <c r="B131" s="802" t="s">
        <v>687</v>
      </c>
      <c r="C131" s="802" t="s">
        <v>688</v>
      </c>
      <c r="D131" s="618">
        <v>44932</v>
      </c>
      <c r="E131" s="802">
        <f t="shared" si="93"/>
        <v>44937</v>
      </c>
      <c r="F131" s="802">
        <f t="shared" si="94"/>
        <v>44942</v>
      </c>
      <c r="G131" s="802">
        <f t="shared" si="95"/>
        <v>44948</v>
      </c>
      <c r="H131" s="802">
        <f t="shared" si="96"/>
        <v>44953</v>
      </c>
      <c r="I131" s="769">
        <v>45298</v>
      </c>
      <c r="J131" s="807"/>
      <c r="K131" s="807"/>
      <c r="L131" s="752"/>
    </row>
    <row r="132" spans="1:12" s="193" customFormat="1" ht="21" hidden="1" customHeight="1">
      <c r="A132" s="805" t="s">
        <v>689</v>
      </c>
      <c r="B132" s="802" t="s">
        <v>690</v>
      </c>
      <c r="C132" s="802" t="s">
        <v>691</v>
      </c>
      <c r="D132" s="618">
        <f t="shared" ref="D132:D134" si="97">D131+7</f>
        <v>44939</v>
      </c>
      <c r="E132" s="802">
        <f t="shared" si="93"/>
        <v>44944</v>
      </c>
      <c r="F132" s="802">
        <f t="shared" si="94"/>
        <v>44949</v>
      </c>
      <c r="G132" s="802">
        <f t="shared" si="95"/>
        <v>44955</v>
      </c>
      <c r="H132" s="802">
        <f t="shared" si="96"/>
        <v>44960</v>
      </c>
      <c r="I132" s="769">
        <v>45305</v>
      </c>
      <c r="J132" s="807"/>
      <c r="K132" s="807"/>
      <c r="L132" s="752"/>
    </row>
    <row r="133" spans="1:12" s="193" customFormat="1" ht="21" hidden="1" customHeight="1">
      <c r="A133" s="805"/>
      <c r="B133" s="802" t="s">
        <v>676</v>
      </c>
      <c r="C133" s="802" t="s">
        <v>692</v>
      </c>
      <c r="D133" s="618">
        <f t="shared" si="97"/>
        <v>44946</v>
      </c>
      <c r="E133" s="803">
        <f t="shared" si="93"/>
        <v>44951</v>
      </c>
      <c r="F133" s="802">
        <f t="shared" si="94"/>
        <v>44956</v>
      </c>
      <c r="G133" s="802">
        <f t="shared" si="95"/>
        <v>44962</v>
      </c>
      <c r="H133" s="803">
        <f t="shared" si="96"/>
        <v>44967</v>
      </c>
      <c r="I133" s="769">
        <v>45312</v>
      </c>
      <c r="J133" s="807"/>
      <c r="K133" s="807"/>
      <c r="L133" s="752"/>
    </row>
    <row r="134" spans="1:12" s="193" customFormat="1" ht="21" hidden="1" customHeight="1">
      <c r="A134" s="805"/>
      <c r="B134" s="802" t="s">
        <v>678</v>
      </c>
      <c r="C134" s="802" t="s">
        <v>693</v>
      </c>
      <c r="D134" s="618">
        <f t="shared" si="97"/>
        <v>44953</v>
      </c>
      <c r="E134" s="803">
        <f t="shared" si="93"/>
        <v>44958</v>
      </c>
      <c r="F134" s="802">
        <f t="shared" si="94"/>
        <v>44963</v>
      </c>
      <c r="G134" s="802">
        <f t="shared" si="95"/>
        <v>44969</v>
      </c>
      <c r="H134" s="803">
        <f t="shared" si="96"/>
        <v>44974</v>
      </c>
      <c r="I134" s="769">
        <v>45319</v>
      </c>
      <c r="J134" s="807"/>
      <c r="K134" s="807"/>
      <c r="L134" s="752"/>
    </row>
    <row r="135" spans="1:12" s="193" customFormat="1" ht="18" hidden="1" customHeight="1">
      <c r="A135" s="805"/>
      <c r="B135" s="802" t="s">
        <v>680</v>
      </c>
      <c r="C135" s="802" t="s">
        <v>694</v>
      </c>
      <c r="D135" s="618">
        <v>45330</v>
      </c>
      <c r="E135" s="802">
        <f t="shared" si="93"/>
        <v>45335</v>
      </c>
      <c r="F135" s="802">
        <f t="shared" si="94"/>
        <v>45340</v>
      </c>
      <c r="G135" s="802">
        <f t="shared" si="95"/>
        <v>45346</v>
      </c>
      <c r="H135" s="802">
        <f t="shared" si="96"/>
        <v>45351</v>
      </c>
      <c r="I135" s="769">
        <v>45326</v>
      </c>
      <c r="J135" s="807"/>
      <c r="K135" s="807"/>
      <c r="L135" s="752"/>
    </row>
    <row r="136" spans="1:12" s="193" customFormat="1" ht="18" hidden="1" customHeight="1">
      <c r="A136" s="805"/>
      <c r="B136" s="802" t="s">
        <v>683</v>
      </c>
      <c r="C136" s="802" t="s">
        <v>695</v>
      </c>
      <c r="D136" s="618">
        <v>45333</v>
      </c>
      <c r="E136" s="802">
        <f t="shared" si="93"/>
        <v>45338</v>
      </c>
      <c r="F136" s="802">
        <f t="shared" si="94"/>
        <v>45343</v>
      </c>
      <c r="G136" s="802">
        <f t="shared" si="95"/>
        <v>45349</v>
      </c>
      <c r="H136" s="802">
        <f t="shared" si="96"/>
        <v>45354</v>
      </c>
      <c r="J136" s="794">
        <v>45333</v>
      </c>
      <c r="K136" s="794">
        <v>45333</v>
      </c>
      <c r="L136" s="752"/>
    </row>
    <row r="137" spans="1:12" s="193" customFormat="1" ht="18" hidden="1" customHeight="1">
      <c r="A137" s="805"/>
      <c r="B137" s="802" t="s">
        <v>685</v>
      </c>
      <c r="C137" s="802" t="s">
        <v>696</v>
      </c>
      <c r="D137" s="618">
        <v>45340</v>
      </c>
      <c r="E137" s="802">
        <f t="shared" si="93"/>
        <v>45345</v>
      </c>
      <c r="F137" s="802">
        <f t="shared" si="94"/>
        <v>45350</v>
      </c>
      <c r="G137" s="802">
        <f t="shared" si="95"/>
        <v>45356</v>
      </c>
      <c r="H137" s="802">
        <f t="shared" si="96"/>
        <v>45361</v>
      </c>
      <c r="J137" s="794">
        <v>45340</v>
      </c>
      <c r="K137" s="794">
        <v>45340</v>
      </c>
      <c r="L137" s="752"/>
    </row>
    <row r="138" spans="1:12" s="193" customFormat="1" ht="18" hidden="1" customHeight="1">
      <c r="A138" s="805" t="s">
        <v>697</v>
      </c>
      <c r="B138" s="804" t="s">
        <v>676</v>
      </c>
      <c r="C138" s="802" t="s">
        <v>698</v>
      </c>
      <c r="D138" s="618">
        <v>45347</v>
      </c>
      <c r="E138" s="802">
        <f t="shared" si="93"/>
        <v>45352</v>
      </c>
      <c r="F138" s="802">
        <f t="shared" si="94"/>
        <v>45357</v>
      </c>
      <c r="G138" s="802">
        <f t="shared" si="95"/>
        <v>45363</v>
      </c>
      <c r="H138" s="802">
        <f t="shared" si="96"/>
        <v>45368</v>
      </c>
      <c r="J138" s="794">
        <v>45347</v>
      </c>
      <c r="K138" s="794">
        <v>45347</v>
      </c>
      <c r="L138" s="752">
        <v>45282</v>
      </c>
    </row>
    <row r="139" spans="1:12" s="193" customFormat="1" ht="18" hidden="1" customHeight="1">
      <c r="A139" s="805" t="s">
        <v>699</v>
      </c>
      <c r="B139" s="804" t="s">
        <v>687</v>
      </c>
      <c r="C139" s="802" t="s">
        <v>700</v>
      </c>
      <c r="D139" s="618">
        <v>45358</v>
      </c>
      <c r="E139" s="802">
        <f t="shared" si="93"/>
        <v>45363</v>
      </c>
      <c r="F139" s="802">
        <f t="shared" si="94"/>
        <v>45368</v>
      </c>
      <c r="G139" s="802">
        <f t="shared" si="95"/>
        <v>45374</v>
      </c>
      <c r="H139" s="802">
        <f t="shared" si="96"/>
        <v>45379</v>
      </c>
      <c r="J139" s="794">
        <v>45354</v>
      </c>
      <c r="K139" s="794">
        <v>45354</v>
      </c>
      <c r="L139" s="752"/>
    </row>
    <row r="140" spans="1:12" s="193" customFormat="1" ht="18" hidden="1" customHeight="1">
      <c r="A140" s="805" t="s">
        <v>701</v>
      </c>
      <c r="B140" s="804" t="s">
        <v>690</v>
      </c>
      <c r="C140" s="802" t="s">
        <v>702</v>
      </c>
      <c r="D140" s="618">
        <v>45360</v>
      </c>
      <c r="E140" s="802">
        <f t="shared" si="93"/>
        <v>45365</v>
      </c>
      <c r="F140" s="802">
        <f t="shared" si="94"/>
        <v>45370</v>
      </c>
      <c r="G140" s="802">
        <f t="shared" si="95"/>
        <v>45376</v>
      </c>
      <c r="H140" s="802">
        <f t="shared" si="96"/>
        <v>45381</v>
      </c>
      <c r="J140" s="794">
        <f t="shared" ref="J140:K203" si="98">J139+7</f>
        <v>45361</v>
      </c>
      <c r="K140" s="794">
        <f t="shared" si="98"/>
        <v>45361</v>
      </c>
      <c r="L140" s="752"/>
    </row>
    <row r="141" spans="1:12" s="193" customFormat="1" ht="18" hidden="1" customHeight="1">
      <c r="A141" s="805"/>
      <c r="B141" s="802" t="s">
        <v>678</v>
      </c>
      <c r="C141" s="802" t="s">
        <v>703</v>
      </c>
      <c r="D141" s="618">
        <v>45369</v>
      </c>
      <c r="E141" s="802">
        <f t="shared" si="93"/>
        <v>45374</v>
      </c>
      <c r="F141" s="802">
        <f t="shared" si="94"/>
        <v>45379</v>
      </c>
      <c r="G141" s="802">
        <f t="shared" si="95"/>
        <v>45385</v>
      </c>
      <c r="H141" s="802">
        <f t="shared" si="96"/>
        <v>45390</v>
      </c>
      <c r="J141" s="794">
        <f t="shared" si="98"/>
        <v>45368</v>
      </c>
      <c r="K141" s="794">
        <f t="shared" si="98"/>
        <v>45368</v>
      </c>
      <c r="L141" s="752"/>
    </row>
    <row r="142" spans="1:12" s="193" customFormat="1" ht="18" hidden="1" customHeight="1">
      <c r="A142" s="805"/>
      <c r="B142" s="903" t="s">
        <v>680</v>
      </c>
      <c r="C142" s="903" t="s">
        <v>704</v>
      </c>
      <c r="D142" s="758">
        <v>45381</v>
      </c>
      <c r="E142" s="802">
        <f t="shared" si="93"/>
        <v>45386</v>
      </c>
      <c r="F142" s="802">
        <f t="shared" si="94"/>
        <v>45391</v>
      </c>
      <c r="G142" s="802">
        <f t="shared" si="95"/>
        <v>45397</v>
      </c>
      <c r="H142" s="802">
        <f t="shared" si="96"/>
        <v>45402</v>
      </c>
      <c r="J142" s="758">
        <v>45376</v>
      </c>
      <c r="K142" s="758">
        <v>45376</v>
      </c>
      <c r="L142" s="752"/>
    </row>
    <row r="143" spans="1:12" s="193" customFormat="1" ht="18" hidden="1" customHeight="1">
      <c r="A143" s="805"/>
      <c r="B143" s="903" t="s">
        <v>683</v>
      </c>
      <c r="C143" s="903" t="s">
        <v>705</v>
      </c>
      <c r="D143" s="758">
        <v>45385</v>
      </c>
      <c r="E143" s="802">
        <f t="shared" si="93"/>
        <v>45390</v>
      </c>
      <c r="F143" s="802">
        <f t="shared" si="94"/>
        <v>45395</v>
      </c>
      <c r="G143" s="802">
        <f t="shared" si="95"/>
        <v>45401</v>
      </c>
      <c r="H143" s="802">
        <f t="shared" si="96"/>
        <v>45406</v>
      </c>
      <c r="J143" s="758">
        <f t="shared" si="98"/>
        <v>45383</v>
      </c>
      <c r="K143" s="758">
        <f t="shared" si="98"/>
        <v>45383</v>
      </c>
      <c r="L143" s="752"/>
    </row>
    <row r="144" spans="1:12" s="193" customFormat="1" ht="18" hidden="1" customHeight="1">
      <c r="A144" s="805"/>
      <c r="B144" s="903" t="s">
        <v>685</v>
      </c>
      <c r="C144" s="903" t="s">
        <v>706</v>
      </c>
      <c r="D144" s="758">
        <v>45388</v>
      </c>
      <c r="E144" s="802">
        <f t="shared" si="93"/>
        <v>45393</v>
      </c>
      <c r="F144" s="802">
        <f t="shared" si="94"/>
        <v>45398</v>
      </c>
      <c r="G144" s="802">
        <f t="shared" si="95"/>
        <v>45404</v>
      </c>
      <c r="H144" s="802">
        <f t="shared" si="96"/>
        <v>45409</v>
      </c>
      <c r="J144" s="758">
        <f t="shared" si="98"/>
        <v>45390</v>
      </c>
      <c r="K144" s="758">
        <f t="shared" si="98"/>
        <v>45390</v>
      </c>
      <c r="L144" s="752"/>
    </row>
    <row r="145" spans="1:12" s="193" customFormat="1" ht="18" hidden="1" customHeight="1">
      <c r="A145" s="805" t="s">
        <v>697</v>
      </c>
      <c r="B145" s="978" t="s">
        <v>676</v>
      </c>
      <c r="C145" s="955" t="s">
        <v>707</v>
      </c>
      <c r="D145" s="955">
        <v>45394</v>
      </c>
      <c r="E145" s="802">
        <f t="shared" si="93"/>
        <v>45399</v>
      </c>
      <c r="F145" s="802">
        <f t="shared" si="94"/>
        <v>45404</v>
      </c>
      <c r="G145" s="802">
        <f t="shared" si="95"/>
        <v>45410</v>
      </c>
      <c r="H145" s="802">
        <f t="shared" si="96"/>
        <v>45415</v>
      </c>
      <c r="J145" s="758">
        <f t="shared" si="98"/>
        <v>45397</v>
      </c>
      <c r="K145" s="758">
        <f t="shared" si="98"/>
        <v>45397</v>
      </c>
      <c r="L145" s="752"/>
    </row>
    <row r="146" spans="1:12" s="193" customFormat="1" ht="18" hidden="1" customHeight="1">
      <c r="A146" s="805" t="s">
        <v>687</v>
      </c>
      <c r="B146" s="1027" t="s">
        <v>389</v>
      </c>
      <c r="C146" s="955" t="s">
        <v>708</v>
      </c>
      <c r="D146" s="800">
        <v>45406</v>
      </c>
      <c r="E146" s="853">
        <f t="shared" si="93"/>
        <v>45411</v>
      </c>
      <c r="F146" s="853">
        <f t="shared" si="94"/>
        <v>45416</v>
      </c>
      <c r="G146" s="853">
        <f t="shared" si="95"/>
        <v>45422</v>
      </c>
      <c r="H146" s="853">
        <f t="shared" si="96"/>
        <v>45427</v>
      </c>
      <c r="J146" s="758">
        <v>45403</v>
      </c>
      <c r="K146" s="758">
        <v>45403</v>
      </c>
      <c r="L146" s="752"/>
    </row>
    <row r="147" spans="1:12" s="193" customFormat="1" ht="18" hidden="1" customHeight="1">
      <c r="A147" s="805" t="s">
        <v>690</v>
      </c>
      <c r="B147" s="978" t="s">
        <v>687</v>
      </c>
      <c r="C147" s="955" t="s">
        <v>709</v>
      </c>
      <c r="D147" s="955">
        <v>45419</v>
      </c>
      <c r="E147" s="802">
        <f t="shared" si="93"/>
        <v>45424</v>
      </c>
      <c r="F147" s="802">
        <f t="shared" si="94"/>
        <v>45429</v>
      </c>
      <c r="G147" s="802">
        <f t="shared" si="95"/>
        <v>45435</v>
      </c>
      <c r="H147" s="802">
        <f t="shared" si="96"/>
        <v>45440</v>
      </c>
      <c r="J147" s="758">
        <f t="shared" si="98"/>
        <v>45410</v>
      </c>
      <c r="K147" s="758">
        <f t="shared" si="98"/>
        <v>45410</v>
      </c>
      <c r="L147" s="752"/>
    </row>
    <row r="148" spans="1:12" s="193" customFormat="1" ht="20.100000000000001" hidden="1" customHeight="1">
      <c r="A148" s="805" t="s">
        <v>710</v>
      </c>
      <c r="B148" s="955" t="s">
        <v>678</v>
      </c>
      <c r="C148" s="955" t="s">
        <v>711</v>
      </c>
      <c r="D148" s="955">
        <v>45426</v>
      </c>
      <c r="E148" s="802">
        <f t="shared" si="93"/>
        <v>45431</v>
      </c>
      <c r="F148" s="802">
        <f t="shared" si="94"/>
        <v>45436</v>
      </c>
      <c r="G148" s="802">
        <f t="shared" si="95"/>
        <v>45442</v>
      </c>
      <c r="H148" s="802">
        <f t="shared" si="96"/>
        <v>45447</v>
      </c>
      <c r="J148" s="758">
        <f t="shared" si="98"/>
        <v>45417</v>
      </c>
      <c r="K148" s="758">
        <f t="shared" si="98"/>
        <v>45417</v>
      </c>
      <c r="L148" s="752"/>
    </row>
    <row r="149" spans="1:12" s="193" customFormat="1" ht="20.100000000000001" hidden="1" customHeight="1">
      <c r="A149" s="805" t="s">
        <v>680</v>
      </c>
      <c r="B149" s="955" t="s">
        <v>683</v>
      </c>
      <c r="C149" s="955" t="s">
        <v>712</v>
      </c>
      <c r="D149" s="955">
        <v>45423</v>
      </c>
      <c r="E149" s="802">
        <f t="shared" si="93"/>
        <v>45428</v>
      </c>
      <c r="F149" s="802">
        <f t="shared" si="94"/>
        <v>45433</v>
      </c>
      <c r="G149" s="802">
        <f t="shared" si="95"/>
        <v>45439</v>
      </c>
      <c r="H149" s="802">
        <f t="shared" si="96"/>
        <v>45444</v>
      </c>
      <c r="J149" s="758">
        <f t="shared" si="98"/>
        <v>45424</v>
      </c>
      <c r="K149" s="758">
        <f t="shared" si="98"/>
        <v>45424</v>
      </c>
      <c r="L149" s="752"/>
    </row>
    <row r="150" spans="1:12" s="193" customFormat="1" ht="20.100000000000001" hidden="1" customHeight="1">
      <c r="A150" s="805" t="s">
        <v>683</v>
      </c>
      <c r="B150" s="955" t="s">
        <v>680</v>
      </c>
      <c r="C150" s="955" t="s">
        <v>713</v>
      </c>
      <c r="D150" s="955">
        <f t="shared" ref="D150" si="99">D149+7</f>
        <v>45430</v>
      </c>
      <c r="E150" s="880" t="s">
        <v>389</v>
      </c>
      <c r="F150" s="802">
        <f t="shared" si="94"/>
        <v>45440</v>
      </c>
      <c r="G150" s="802">
        <f t="shared" si="95"/>
        <v>45446</v>
      </c>
      <c r="H150" s="802">
        <f t="shared" si="96"/>
        <v>45451</v>
      </c>
      <c r="J150" s="758">
        <f t="shared" si="98"/>
        <v>45431</v>
      </c>
      <c r="K150" s="758">
        <f t="shared" si="98"/>
        <v>45431</v>
      </c>
      <c r="L150" s="752"/>
    </row>
    <row r="151" spans="1:12" s="193" customFormat="1" ht="20.100000000000001" hidden="1" customHeight="1">
      <c r="A151" s="805"/>
      <c r="B151" s="955" t="s">
        <v>685</v>
      </c>
      <c r="C151" s="955" t="s">
        <v>714</v>
      </c>
      <c r="D151" s="955">
        <v>45441</v>
      </c>
      <c r="E151" s="802">
        <f>D151+5</f>
        <v>45446</v>
      </c>
      <c r="F151" s="802">
        <f t="shared" si="94"/>
        <v>45451</v>
      </c>
      <c r="G151" s="802">
        <f t="shared" si="95"/>
        <v>45457</v>
      </c>
      <c r="H151" s="802">
        <f t="shared" si="96"/>
        <v>45462</v>
      </c>
      <c r="J151" s="758">
        <f t="shared" si="98"/>
        <v>45438</v>
      </c>
      <c r="K151" s="758">
        <f t="shared" si="98"/>
        <v>45438</v>
      </c>
      <c r="L151" s="752"/>
    </row>
    <row r="152" spans="1:12" s="193" customFormat="1" ht="20.100000000000001" hidden="1" customHeight="1">
      <c r="A152" s="805" t="s">
        <v>676</v>
      </c>
      <c r="B152" s="955" t="s">
        <v>715</v>
      </c>
      <c r="C152" s="955" t="s">
        <v>716</v>
      </c>
      <c r="D152" s="955">
        <v>45454</v>
      </c>
      <c r="E152" s="880" t="s">
        <v>389</v>
      </c>
      <c r="F152" s="802">
        <f t="shared" si="94"/>
        <v>45464</v>
      </c>
      <c r="G152" s="802">
        <f t="shared" si="95"/>
        <v>45470</v>
      </c>
      <c r="H152" s="880" t="s">
        <v>389</v>
      </c>
      <c r="J152" s="758">
        <f t="shared" si="98"/>
        <v>45445</v>
      </c>
      <c r="K152" s="758">
        <f t="shared" si="98"/>
        <v>45445</v>
      </c>
      <c r="L152" s="752"/>
    </row>
    <row r="153" spans="1:12" s="193" customFormat="1" ht="20.100000000000001" hidden="1" customHeight="1">
      <c r="A153" s="805" t="s">
        <v>717</v>
      </c>
      <c r="B153" s="955" t="s">
        <v>678</v>
      </c>
      <c r="C153" s="955" t="s">
        <v>718</v>
      </c>
      <c r="D153" s="955">
        <v>45457</v>
      </c>
      <c r="E153" s="880" t="s">
        <v>389</v>
      </c>
      <c r="F153" s="802">
        <f t="shared" si="94"/>
        <v>45467</v>
      </c>
      <c r="G153" s="802">
        <f t="shared" si="95"/>
        <v>45473</v>
      </c>
      <c r="H153" s="802">
        <f>D153+21</f>
        <v>45478</v>
      </c>
      <c r="J153" s="758">
        <f t="shared" si="98"/>
        <v>45452</v>
      </c>
      <c r="K153" s="758">
        <f t="shared" si="98"/>
        <v>45452</v>
      </c>
      <c r="L153" s="752"/>
    </row>
    <row r="154" spans="1:12" s="193" customFormat="1" ht="20.100000000000001" hidden="1" customHeight="1">
      <c r="A154" s="805" t="s">
        <v>719</v>
      </c>
      <c r="B154" s="955" t="s">
        <v>690</v>
      </c>
      <c r="C154" s="955" t="s">
        <v>720</v>
      </c>
      <c r="D154" s="955">
        <v>45461</v>
      </c>
      <c r="E154" s="802">
        <f>D154+5</f>
        <v>45466</v>
      </c>
      <c r="F154" s="802">
        <f t="shared" si="94"/>
        <v>45471</v>
      </c>
      <c r="G154" s="802">
        <f t="shared" si="95"/>
        <v>45477</v>
      </c>
      <c r="H154" s="802">
        <f>D154+21</f>
        <v>45482</v>
      </c>
      <c r="J154" s="758">
        <f t="shared" si="98"/>
        <v>45459</v>
      </c>
      <c r="K154" s="758">
        <f t="shared" si="98"/>
        <v>45459</v>
      </c>
      <c r="L154" s="752"/>
    </row>
    <row r="155" spans="1:12" s="193" customFormat="1" ht="20.100000000000001" hidden="1" customHeight="1">
      <c r="A155" s="805" t="s">
        <v>721</v>
      </c>
      <c r="B155" s="1026" t="s">
        <v>722</v>
      </c>
      <c r="C155" s="955" t="s">
        <v>723</v>
      </c>
      <c r="D155" s="955">
        <v>45507</v>
      </c>
      <c r="E155" s="802">
        <f t="shared" ref="E155:E173" si="100">D155+13</f>
        <v>45520</v>
      </c>
      <c r="F155" s="802">
        <f t="shared" ref="F155:F173" si="101">D155+15</f>
        <v>45522</v>
      </c>
      <c r="G155" s="802">
        <f t="shared" ref="G155:G173" si="102">D155+17</f>
        <v>45524</v>
      </c>
      <c r="H155" s="802">
        <f t="shared" ref="H155:H173" si="103">D155+28</f>
        <v>45535</v>
      </c>
      <c r="J155" s="758">
        <v>45504</v>
      </c>
      <c r="K155" s="758">
        <v>45504</v>
      </c>
      <c r="L155" s="616">
        <f>WEEKNUM(J155)</f>
        <v>31</v>
      </c>
    </row>
    <row r="156" spans="1:12" s="193" customFormat="1" ht="20.100000000000001" hidden="1" customHeight="1">
      <c r="A156" s="805"/>
      <c r="B156" s="955" t="s">
        <v>724</v>
      </c>
      <c r="C156" s="955" t="s">
        <v>725</v>
      </c>
      <c r="D156" s="955">
        <v>45521</v>
      </c>
      <c r="E156" s="802">
        <f t="shared" si="100"/>
        <v>45534</v>
      </c>
      <c r="F156" s="802">
        <f t="shared" si="101"/>
        <v>45536</v>
      </c>
      <c r="G156" s="802">
        <f t="shared" si="102"/>
        <v>45538</v>
      </c>
      <c r="H156" s="802">
        <f t="shared" si="103"/>
        <v>45549</v>
      </c>
      <c r="J156" s="758">
        <f t="shared" si="98"/>
        <v>45511</v>
      </c>
      <c r="K156" s="758">
        <f t="shared" si="98"/>
        <v>45511</v>
      </c>
      <c r="L156" s="616">
        <f t="shared" ref="L156:L159" si="104">WEEKNUM(J156)</f>
        <v>32</v>
      </c>
    </row>
    <row r="157" spans="1:12" s="193" customFormat="1" ht="20.100000000000001" hidden="1" customHeight="1">
      <c r="A157" s="805" t="s">
        <v>726</v>
      </c>
      <c r="B157" s="1026" t="s">
        <v>413</v>
      </c>
      <c r="C157" s="955" t="s">
        <v>727</v>
      </c>
      <c r="D157" s="800">
        <v>45517</v>
      </c>
      <c r="E157" s="853">
        <f t="shared" si="100"/>
        <v>45530</v>
      </c>
      <c r="F157" s="853">
        <f t="shared" si="101"/>
        <v>45532</v>
      </c>
      <c r="G157" s="853">
        <f t="shared" si="102"/>
        <v>45534</v>
      </c>
      <c r="H157" s="853">
        <f t="shared" si="103"/>
        <v>45545</v>
      </c>
      <c r="J157" s="758">
        <f t="shared" si="98"/>
        <v>45518</v>
      </c>
      <c r="K157" s="758">
        <f t="shared" si="98"/>
        <v>45518</v>
      </c>
      <c r="L157" s="616">
        <f t="shared" si="104"/>
        <v>33</v>
      </c>
    </row>
    <row r="158" spans="1:12" s="193" customFormat="1" ht="20.100000000000001" hidden="1" customHeight="1">
      <c r="A158" s="805"/>
      <c r="B158" s="1026" t="s">
        <v>413</v>
      </c>
      <c r="C158" s="955" t="s">
        <v>728</v>
      </c>
      <c r="D158" s="800">
        <v>45537</v>
      </c>
      <c r="E158" s="853">
        <f t="shared" si="100"/>
        <v>45550</v>
      </c>
      <c r="F158" s="853">
        <f t="shared" si="101"/>
        <v>45552</v>
      </c>
      <c r="G158" s="853">
        <f t="shared" si="102"/>
        <v>45554</v>
      </c>
      <c r="H158" s="853">
        <f t="shared" si="103"/>
        <v>45565</v>
      </c>
      <c r="J158" s="758">
        <f t="shared" si="98"/>
        <v>45525</v>
      </c>
      <c r="K158" s="758">
        <f t="shared" si="98"/>
        <v>45525</v>
      </c>
      <c r="L158" s="616">
        <f t="shared" si="104"/>
        <v>34</v>
      </c>
    </row>
    <row r="159" spans="1:12" s="193" customFormat="1" ht="20.100000000000001" hidden="1" customHeight="1">
      <c r="A159" s="805" t="s">
        <v>605</v>
      </c>
      <c r="B159" s="955" t="s">
        <v>652</v>
      </c>
      <c r="C159" s="955" t="s">
        <v>729</v>
      </c>
      <c r="D159" s="880" t="s">
        <v>389</v>
      </c>
      <c r="E159" s="853" t="e">
        <f t="shared" si="100"/>
        <v>#VALUE!</v>
      </c>
      <c r="F159" s="853" t="e">
        <f t="shared" si="101"/>
        <v>#VALUE!</v>
      </c>
      <c r="G159" s="853" t="e">
        <f t="shared" si="102"/>
        <v>#VALUE!</v>
      </c>
      <c r="H159" s="853" t="e">
        <f t="shared" si="103"/>
        <v>#VALUE!</v>
      </c>
      <c r="J159" s="758">
        <f t="shared" si="98"/>
        <v>45532</v>
      </c>
      <c r="K159" s="758">
        <f t="shared" si="98"/>
        <v>45532</v>
      </c>
      <c r="L159" s="616">
        <f t="shared" si="104"/>
        <v>35</v>
      </c>
    </row>
    <row r="160" spans="1:12" s="193" customFormat="1" ht="20.100000000000001" hidden="1" customHeight="1">
      <c r="A160" s="805" t="s">
        <v>724</v>
      </c>
      <c r="B160" s="1026" t="s">
        <v>413</v>
      </c>
      <c r="C160" s="955" t="s">
        <v>730</v>
      </c>
      <c r="D160" s="800">
        <v>45545</v>
      </c>
      <c r="E160" s="853">
        <f t="shared" si="100"/>
        <v>45558</v>
      </c>
      <c r="F160" s="853">
        <f t="shared" si="101"/>
        <v>45560</v>
      </c>
      <c r="G160" s="853">
        <f t="shared" si="102"/>
        <v>45562</v>
      </c>
      <c r="H160" s="853">
        <f t="shared" si="103"/>
        <v>45573</v>
      </c>
      <c r="J160" s="758">
        <f t="shared" si="98"/>
        <v>45539</v>
      </c>
      <c r="K160" s="758">
        <f t="shared" si="98"/>
        <v>45539</v>
      </c>
      <c r="L160" s="616">
        <f>WEEKNUM(J160)</f>
        <v>36</v>
      </c>
    </row>
    <row r="161" spans="1:12" s="193" customFormat="1" ht="20.100000000000001" hidden="1" customHeight="1">
      <c r="A161" s="805" t="s">
        <v>731</v>
      </c>
      <c r="B161" s="1026" t="s">
        <v>413</v>
      </c>
      <c r="C161" s="955" t="s">
        <v>732</v>
      </c>
      <c r="D161" s="800">
        <v>45551</v>
      </c>
      <c r="E161" s="853">
        <f t="shared" si="100"/>
        <v>45564</v>
      </c>
      <c r="F161" s="853">
        <f t="shared" si="101"/>
        <v>45566</v>
      </c>
      <c r="G161" s="853">
        <f t="shared" si="102"/>
        <v>45568</v>
      </c>
      <c r="H161" s="853">
        <f t="shared" si="103"/>
        <v>45579</v>
      </c>
      <c r="J161" s="758">
        <f t="shared" si="98"/>
        <v>45546</v>
      </c>
      <c r="K161" s="758">
        <f t="shared" si="98"/>
        <v>45546</v>
      </c>
      <c r="L161" s="616">
        <f t="shared" ref="L161:L191" si="105">WEEKNUM(J161)</f>
        <v>37</v>
      </c>
    </row>
    <row r="162" spans="1:12" s="193" customFormat="1" ht="20.100000000000001" hidden="1" customHeight="1">
      <c r="A162" s="805" t="s">
        <v>733</v>
      </c>
      <c r="B162" s="955" t="s">
        <v>734</v>
      </c>
      <c r="C162" s="955" t="s">
        <v>735</v>
      </c>
      <c r="D162" s="955">
        <v>45562</v>
      </c>
      <c r="E162" s="802">
        <f t="shared" si="100"/>
        <v>45575</v>
      </c>
      <c r="F162" s="802">
        <f t="shared" si="101"/>
        <v>45577</v>
      </c>
      <c r="G162" s="802">
        <f t="shared" si="102"/>
        <v>45579</v>
      </c>
      <c r="H162" s="802">
        <f t="shared" si="103"/>
        <v>45590</v>
      </c>
      <c r="J162" s="758">
        <f t="shared" si="98"/>
        <v>45553</v>
      </c>
      <c r="K162" s="758">
        <f t="shared" si="98"/>
        <v>45553</v>
      </c>
      <c r="L162" s="616">
        <f t="shared" si="105"/>
        <v>38</v>
      </c>
    </row>
    <row r="163" spans="1:12" s="193" customFormat="1" ht="20.100000000000001" hidden="1" customHeight="1">
      <c r="A163" s="805" t="s">
        <v>359</v>
      </c>
      <c r="B163" s="955" t="s">
        <v>724</v>
      </c>
      <c r="C163" s="955" t="s">
        <v>736</v>
      </c>
      <c r="D163" s="880" t="s">
        <v>389</v>
      </c>
      <c r="E163" s="853" t="e">
        <f t="shared" si="100"/>
        <v>#VALUE!</v>
      </c>
      <c r="F163" s="853" t="e">
        <f t="shared" si="101"/>
        <v>#VALUE!</v>
      </c>
      <c r="G163" s="853" t="e">
        <f t="shared" si="102"/>
        <v>#VALUE!</v>
      </c>
      <c r="H163" s="853" t="e">
        <f t="shared" si="103"/>
        <v>#VALUE!</v>
      </c>
      <c r="J163" s="758">
        <f t="shared" si="98"/>
        <v>45560</v>
      </c>
      <c r="K163" s="758">
        <f t="shared" si="98"/>
        <v>45560</v>
      </c>
      <c r="L163" s="616">
        <f t="shared" si="105"/>
        <v>39</v>
      </c>
    </row>
    <row r="164" spans="1:12" s="193" customFormat="1" ht="20.100000000000001" hidden="1" customHeight="1">
      <c r="A164" s="805" t="s">
        <v>737</v>
      </c>
      <c r="B164" s="1026" t="s">
        <v>413</v>
      </c>
      <c r="C164" s="955" t="s">
        <v>738</v>
      </c>
      <c r="D164" s="800">
        <v>45566</v>
      </c>
      <c r="E164" s="853">
        <f t="shared" si="100"/>
        <v>45579</v>
      </c>
      <c r="F164" s="853">
        <f t="shared" si="101"/>
        <v>45581</v>
      </c>
      <c r="G164" s="853">
        <f t="shared" si="102"/>
        <v>45583</v>
      </c>
      <c r="H164" s="853">
        <f t="shared" si="103"/>
        <v>45594</v>
      </c>
      <c r="J164" s="758">
        <f t="shared" si="98"/>
        <v>45567</v>
      </c>
      <c r="K164" s="758">
        <f t="shared" si="98"/>
        <v>45567</v>
      </c>
      <c r="L164" s="616">
        <f t="shared" si="105"/>
        <v>40</v>
      </c>
    </row>
    <row r="165" spans="1:12" s="193" customFormat="1" ht="20.100000000000001" hidden="1" customHeight="1">
      <c r="A165" s="805"/>
      <c r="B165" s="955" t="s">
        <v>652</v>
      </c>
      <c r="C165" s="955" t="s">
        <v>739</v>
      </c>
      <c r="D165" s="955">
        <v>45593</v>
      </c>
      <c r="E165" s="802">
        <f t="shared" si="100"/>
        <v>45606</v>
      </c>
      <c r="F165" s="802">
        <f t="shared" si="101"/>
        <v>45608</v>
      </c>
      <c r="G165" s="802">
        <f t="shared" si="102"/>
        <v>45610</v>
      </c>
      <c r="H165" s="802">
        <f t="shared" si="103"/>
        <v>45621</v>
      </c>
      <c r="J165" s="758">
        <f t="shared" si="98"/>
        <v>45574</v>
      </c>
      <c r="K165" s="758">
        <f t="shared" si="98"/>
        <v>45574</v>
      </c>
      <c r="L165" s="616">
        <f t="shared" si="105"/>
        <v>41</v>
      </c>
    </row>
    <row r="166" spans="1:12" s="193" customFormat="1" ht="20.100000000000001" hidden="1" customHeight="1">
      <c r="A166" s="805"/>
      <c r="B166" s="955" t="s">
        <v>740</v>
      </c>
      <c r="C166" s="955" t="s">
        <v>741</v>
      </c>
      <c r="D166" s="880" t="s">
        <v>389</v>
      </c>
      <c r="E166" s="853" t="e">
        <f t="shared" si="100"/>
        <v>#VALUE!</v>
      </c>
      <c r="F166" s="853" t="e">
        <f t="shared" si="101"/>
        <v>#VALUE!</v>
      </c>
      <c r="G166" s="853" t="e">
        <f t="shared" si="102"/>
        <v>#VALUE!</v>
      </c>
      <c r="H166" s="853" t="e">
        <f t="shared" si="103"/>
        <v>#VALUE!</v>
      </c>
      <c r="J166" s="758">
        <f t="shared" si="98"/>
        <v>45581</v>
      </c>
      <c r="K166" s="758">
        <f t="shared" si="98"/>
        <v>45581</v>
      </c>
      <c r="L166" s="616">
        <f t="shared" si="105"/>
        <v>42</v>
      </c>
    </row>
    <row r="167" spans="1:12" s="193" customFormat="1" ht="20.100000000000001" hidden="1" customHeight="1">
      <c r="A167" s="805"/>
      <c r="B167" s="1026" t="s">
        <v>413</v>
      </c>
      <c r="C167" s="955" t="s">
        <v>742</v>
      </c>
      <c r="D167" s="800">
        <v>45595</v>
      </c>
      <c r="E167" s="853">
        <f t="shared" si="100"/>
        <v>45608</v>
      </c>
      <c r="F167" s="853">
        <f t="shared" si="101"/>
        <v>45610</v>
      </c>
      <c r="G167" s="853">
        <f t="shared" si="102"/>
        <v>45612</v>
      </c>
      <c r="H167" s="853">
        <f t="shared" si="103"/>
        <v>45623</v>
      </c>
      <c r="J167" s="758">
        <f t="shared" si="98"/>
        <v>45588</v>
      </c>
      <c r="K167" s="758">
        <f t="shared" si="98"/>
        <v>45588</v>
      </c>
      <c r="L167" s="616">
        <f t="shared" si="105"/>
        <v>43</v>
      </c>
    </row>
    <row r="168" spans="1:12" s="193" customFormat="1" ht="20.100000000000001" hidden="1" customHeight="1">
      <c r="A168" s="805" t="s">
        <v>724</v>
      </c>
      <c r="B168" s="955" t="s">
        <v>734</v>
      </c>
      <c r="C168" s="955" t="s">
        <v>743</v>
      </c>
      <c r="D168" s="955">
        <v>45598</v>
      </c>
      <c r="E168" s="802">
        <f t="shared" si="100"/>
        <v>45611</v>
      </c>
      <c r="F168" s="802">
        <f t="shared" si="101"/>
        <v>45613</v>
      </c>
      <c r="G168" s="802">
        <f t="shared" si="102"/>
        <v>45615</v>
      </c>
      <c r="H168" s="802">
        <f t="shared" si="103"/>
        <v>45626</v>
      </c>
      <c r="J168" s="758">
        <f t="shared" si="98"/>
        <v>45595</v>
      </c>
      <c r="K168" s="758">
        <f t="shared" si="98"/>
        <v>45595</v>
      </c>
      <c r="L168" s="616">
        <f t="shared" si="105"/>
        <v>44</v>
      </c>
    </row>
    <row r="169" spans="1:12" s="193" customFormat="1" ht="20.100000000000001" hidden="1" customHeight="1">
      <c r="A169" s="805" t="s">
        <v>744</v>
      </c>
      <c r="B169" s="955" t="s">
        <v>745</v>
      </c>
      <c r="C169" s="955" t="s">
        <v>746</v>
      </c>
      <c r="D169" s="955">
        <v>45612</v>
      </c>
      <c r="E169" s="802">
        <f t="shared" si="100"/>
        <v>45625</v>
      </c>
      <c r="F169" s="802">
        <f t="shared" si="101"/>
        <v>45627</v>
      </c>
      <c r="G169" s="802">
        <f t="shared" si="102"/>
        <v>45629</v>
      </c>
      <c r="H169" s="802">
        <f t="shared" si="103"/>
        <v>45640</v>
      </c>
      <c r="J169" s="758">
        <f t="shared" si="98"/>
        <v>45602</v>
      </c>
      <c r="K169" s="758">
        <f t="shared" si="98"/>
        <v>45602</v>
      </c>
      <c r="L169" s="616">
        <f t="shared" si="105"/>
        <v>45</v>
      </c>
    </row>
    <row r="170" spans="1:12" s="193" customFormat="1" ht="20.100000000000001" hidden="1" customHeight="1">
      <c r="A170" s="805"/>
      <c r="B170" s="1026" t="s">
        <v>413</v>
      </c>
      <c r="C170" s="955" t="s">
        <v>747</v>
      </c>
      <c r="D170" s="800">
        <v>45608</v>
      </c>
      <c r="E170" s="853">
        <f t="shared" si="100"/>
        <v>45621</v>
      </c>
      <c r="F170" s="853">
        <f t="shared" si="101"/>
        <v>45623</v>
      </c>
      <c r="G170" s="853">
        <f t="shared" si="102"/>
        <v>45625</v>
      </c>
      <c r="H170" s="853">
        <f t="shared" si="103"/>
        <v>45636</v>
      </c>
      <c r="J170" s="758">
        <f t="shared" si="98"/>
        <v>45609</v>
      </c>
      <c r="K170" s="758">
        <f t="shared" si="98"/>
        <v>45609</v>
      </c>
      <c r="L170" s="616">
        <f t="shared" si="105"/>
        <v>46</v>
      </c>
    </row>
    <row r="171" spans="1:12" s="193" customFormat="1" ht="20.100000000000001" hidden="1" customHeight="1">
      <c r="A171" s="805"/>
      <c r="B171" s="955" t="s">
        <v>740</v>
      </c>
      <c r="C171" s="955" t="s">
        <v>748</v>
      </c>
      <c r="D171" s="955">
        <v>45624</v>
      </c>
      <c r="E171" s="802">
        <f t="shared" si="100"/>
        <v>45637</v>
      </c>
      <c r="F171" s="802">
        <f t="shared" si="101"/>
        <v>45639</v>
      </c>
      <c r="G171" s="802">
        <f t="shared" si="102"/>
        <v>45641</v>
      </c>
      <c r="H171" s="802">
        <f t="shared" si="103"/>
        <v>45652</v>
      </c>
      <c r="J171" s="758">
        <f t="shared" si="98"/>
        <v>45616</v>
      </c>
      <c r="K171" s="758">
        <f t="shared" si="98"/>
        <v>45616</v>
      </c>
      <c r="L171" s="616">
        <f t="shared" si="105"/>
        <v>47</v>
      </c>
    </row>
    <row r="172" spans="1:12" s="193" customFormat="1" ht="20.100000000000001" hidden="1" customHeight="1">
      <c r="A172" s="805"/>
      <c r="B172" s="955" t="s">
        <v>652</v>
      </c>
      <c r="C172" s="955" t="s">
        <v>749</v>
      </c>
      <c r="D172" s="955">
        <v>45635</v>
      </c>
      <c r="E172" s="802">
        <f t="shared" si="100"/>
        <v>45648</v>
      </c>
      <c r="F172" s="802">
        <f t="shared" si="101"/>
        <v>45650</v>
      </c>
      <c r="G172" s="802">
        <f t="shared" si="102"/>
        <v>45652</v>
      </c>
      <c r="H172" s="802">
        <f t="shared" si="103"/>
        <v>45663</v>
      </c>
      <c r="J172" s="758">
        <f t="shared" si="98"/>
        <v>45623</v>
      </c>
      <c r="K172" s="758">
        <f t="shared" si="98"/>
        <v>45623</v>
      </c>
      <c r="L172" s="616">
        <f t="shared" si="105"/>
        <v>48</v>
      </c>
    </row>
    <row r="173" spans="1:12" s="193" customFormat="1" ht="20.100000000000001" hidden="1" customHeight="1">
      <c r="A173" s="805" t="s">
        <v>750</v>
      </c>
      <c r="B173" s="955" t="s">
        <v>734</v>
      </c>
      <c r="C173" s="955" t="s">
        <v>751</v>
      </c>
      <c r="D173" s="955">
        <v>45635</v>
      </c>
      <c r="E173" s="802">
        <f t="shared" si="100"/>
        <v>45648</v>
      </c>
      <c r="F173" s="802">
        <f t="shared" si="101"/>
        <v>45650</v>
      </c>
      <c r="G173" s="802">
        <f t="shared" si="102"/>
        <v>45652</v>
      </c>
      <c r="H173" s="802">
        <f t="shared" si="103"/>
        <v>45663</v>
      </c>
      <c r="J173" s="758">
        <f t="shared" si="98"/>
        <v>45630</v>
      </c>
      <c r="K173" s="758">
        <f t="shared" si="98"/>
        <v>45630</v>
      </c>
      <c r="L173" s="616">
        <f t="shared" si="105"/>
        <v>49</v>
      </c>
    </row>
    <row r="174" spans="1:12" s="193" customFormat="1" ht="20.100000000000001" hidden="1" customHeight="1">
      <c r="A174" s="805" t="s">
        <v>752</v>
      </c>
      <c r="B174" s="1003" t="s">
        <v>615</v>
      </c>
      <c r="C174" s="955" t="s">
        <v>753</v>
      </c>
      <c r="D174" s="880" t="s">
        <v>389</v>
      </c>
      <c r="E174" s="853"/>
      <c r="F174" s="853"/>
      <c r="G174" s="853"/>
      <c r="H174" s="853"/>
      <c r="J174" s="758">
        <f t="shared" si="98"/>
        <v>45637</v>
      </c>
      <c r="K174" s="758">
        <f t="shared" si="98"/>
        <v>45637</v>
      </c>
      <c r="L174" s="616">
        <f t="shared" si="105"/>
        <v>50</v>
      </c>
    </row>
    <row r="175" spans="1:12" s="193" customFormat="1" ht="20.100000000000001" hidden="1" customHeight="1">
      <c r="A175" s="805" t="s">
        <v>745</v>
      </c>
      <c r="B175" s="955" t="s">
        <v>750</v>
      </c>
      <c r="C175" s="955" t="s">
        <v>754</v>
      </c>
      <c r="D175" s="880" t="s">
        <v>389</v>
      </c>
      <c r="E175" s="853"/>
      <c r="F175" s="853"/>
      <c r="G175" s="853"/>
      <c r="H175" s="853"/>
      <c r="J175" s="758">
        <f t="shared" si="98"/>
        <v>45644</v>
      </c>
      <c r="K175" s="758">
        <f t="shared" si="98"/>
        <v>45644</v>
      </c>
      <c r="L175" s="616">
        <f t="shared" si="105"/>
        <v>51</v>
      </c>
    </row>
    <row r="176" spans="1:12" s="193" customFormat="1" ht="20.100000000000001" hidden="1" customHeight="1">
      <c r="A176" s="805"/>
      <c r="B176" s="955" t="s">
        <v>740</v>
      </c>
      <c r="C176" s="955" t="s">
        <v>755</v>
      </c>
      <c r="D176" s="880" t="s">
        <v>389</v>
      </c>
      <c r="E176" s="853"/>
      <c r="F176" s="853"/>
      <c r="G176" s="853"/>
      <c r="H176" s="853"/>
      <c r="J176" s="758">
        <f t="shared" si="98"/>
        <v>45651</v>
      </c>
      <c r="K176" s="758">
        <f t="shared" si="98"/>
        <v>45651</v>
      </c>
      <c r="L176" s="616">
        <f t="shared" si="105"/>
        <v>52</v>
      </c>
    </row>
    <row r="177" spans="1:12" s="193" customFormat="1" ht="20.100000000000001" hidden="1" customHeight="1">
      <c r="A177" s="805" t="s">
        <v>652</v>
      </c>
      <c r="B177" s="955" t="s">
        <v>756</v>
      </c>
      <c r="C177" s="955" t="s">
        <v>757</v>
      </c>
      <c r="D177" s="955">
        <v>45662</v>
      </c>
      <c r="E177" s="802">
        <f>D177+13</f>
        <v>45675</v>
      </c>
      <c r="F177" s="802">
        <f t="shared" ref="F177:F183" si="106">D177+15</f>
        <v>45677</v>
      </c>
      <c r="G177" s="802">
        <f t="shared" ref="G177:G183" si="107">D177+17</f>
        <v>45679</v>
      </c>
      <c r="H177" s="802">
        <f>D177+28</f>
        <v>45690</v>
      </c>
      <c r="J177" s="758">
        <f t="shared" si="98"/>
        <v>45658</v>
      </c>
      <c r="K177" s="758">
        <f t="shared" si="98"/>
        <v>45658</v>
      </c>
      <c r="L177" s="616">
        <f t="shared" si="105"/>
        <v>1</v>
      </c>
    </row>
    <row r="178" spans="1:12" s="193" customFormat="1" ht="20.100000000000001" hidden="1" customHeight="1">
      <c r="A178" s="805"/>
      <c r="B178" s="955" t="s">
        <v>734</v>
      </c>
      <c r="C178" s="955" t="s">
        <v>758</v>
      </c>
      <c r="D178" s="955">
        <v>45670</v>
      </c>
      <c r="E178" s="802">
        <f>D178+13</f>
        <v>45683</v>
      </c>
      <c r="F178" s="802">
        <f t="shared" si="106"/>
        <v>45685</v>
      </c>
      <c r="G178" s="802">
        <f t="shared" si="107"/>
        <v>45687</v>
      </c>
      <c r="H178" s="802">
        <f>D178+28</f>
        <v>45698</v>
      </c>
      <c r="J178" s="758">
        <f t="shared" si="98"/>
        <v>45665</v>
      </c>
      <c r="K178" s="758">
        <f t="shared" si="98"/>
        <v>45665</v>
      </c>
      <c r="L178" s="616">
        <f t="shared" si="105"/>
        <v>2</v>
      </c>
    </row>
    <row r="179" spans="1:12" s="193" customFormat="1" ht="20.100000000000001" hidden="1" customHeight="1">
      <c r="A179" s="805" t="s">
        <v>615</v>
      </c>
      <c r="B179" s="955" t="s">
        <v>652</v>
      </c>
      <c r="C179" s="955" t="s">
        <v>759</v>
      </c>
      <c r="D179" s="955">
        <v>45681</v>
      </c>
      <c r="E179" s="802">
        <f>D179+13</f>
        <v>45694</v>
      </c>
      <c r="F179" s="802">
        <f t="shared" si="106"/>
        <v>45696</v>
      </c>
      <c r="G179" s="802">
        <f t="shared" si="107"/>
        <v>45698</v>
      </c>
      <c r="H179" s="802">
        <f>D179+28</f>
        <v>45709</v>
      </c>
      <c r="J179" s="758">
        <f t="shared" si="98"/>
        <v>45672</v>
      </c>
      <c r="K179" s="758">
        <f t="shared" si="98"/>
        <v>45672</v>
      </c>
      <c r="L179" s="616">
        <f t="shared" si="105"/>
        <v>3</v>
      </c>
    </row>
    <row r="180" spans="1:12" s="193" customFormat="1" ht="20.100000000000001" hidden="1" customHeight="1">
      <c r="A180" s="805" t="s">
        <v>750</v>
      </c>
      <c r="B180" s="1026" t="s">
        <v>413</v>
      </c>
      <c r="C180" s="955" t="s">
        <v>760</v>
      </c>
      <c r="D180" s="800">
        <v>45678</v>
      </c>
      <c r="E180" s="853">
        <f>D180+13</f>
        <v>45691</v>
      </c>
      <c r="F180" s="853">
        <f t="shared" si="106"/>
        <v>45693</v>
      </c>
      <c r="G180" s="853">
        <f t="shared" si="107"/>
        <v>45695</v>
      </c>
      <c r="H180" s="853">
        <f>D180+28</f>
        <v>45706</v>
      </c>
      <c r="J180" s="758">
        <f t="shared" si="98"/>
        <v>45679</v>
      </c>
      <c r="K180" s="758">
        <f t="shared" si="98"/>
        <v>45679</v>
      </c>
      <c r="L180" s="616">
        <f t="shared" si="105"/>
        <v>4</v>
      </c>
    </row>
    <row r="181" spans="1:12" s="193" customFormat="1" ht="20.100000000000001" hidden="1" customHeight="1">
      <c r="A181" s="805"/>
      <c r="B181" s="955" t="s">
        <v>740</v>
      </c>
      <c r="C181" s="955" t="s">
        <v>761</v>
      </c>
      <c r="D181" s="955">
        <v>45690</v>
      </c>
      <c r="E181" s="880" t="s">
        <v>389</v>
      </c>
      <c r="F181" s="802">
        <f t="shared" si="106"/>
        <v>45705</v>
      </c>
      <c r="G181" s="802">
        <f t="shared" si="107"/>
        <v>45707</v>
      </c>
      <c r="H181" s="880" t="s">
        <v>389</v>
      </c>
      <c r="J181" s="758">
        <f t="shared" si="98"/>
        <v>45686</v>
      </c>
      <c r="K181" s="758">
        <f t="shared" si="98"/>
        <v>45686</v>
      </c>
      <c r="L181" s="616">
        <f t="shared" si="105"/>
        <v>5</v>
      </c>
    </row>
    <row r="182" spans="1:12" s="193" customFormat="1" ht="20.100000000000001" hidden="1" customHeight="1">
      <c r="A182" s="805" t="s">
        <v>756</v>
      </c>
      <c r="B182" s="955" t="s">
        <v>762</v>
      </c>
      <c r="C182" s="955" t="s">
        <v>763</v>
      </c>
      <c r="D182" s="955">
        <v>45700</v>
      </c>
      <c r="E182" s="802">
        <f>D182+13</f>
        <v>45713</v>
      </c>
      <c r="F182" s="802">
        <f t="shared" si="106"/>
        <v>45715</v>
      </c>
      <c r="G182" s="802">
        <f t="shared" si="107"/>
        <v>45717</v>
      </c>
      <c r="H182" s="802">
        <f>D182+28</f>
        <v>45728</v>
      </c>
      <c r="J182" s="758">
        <f t="shared" si="98"/>
        <v>45693</v>
      </c>
      <c r="K182" s="758">
        <f t="shared" si="98"/>
        <v>45693</v>
      </c>
      <c r="L182" s="616">
        <f t="shared" si="105"/>
        <v>6</v>
      </c>
    </row>
    <row r="183" spans="1:12" s="193" customFormat="1" ht="20.100000000000001" hidden="1" customHeight="1">
      <c r="A183" s="805"/>
      <c r="B183" s="955" t="s">
        <v>734</v>
      </c>
      <c r="C183" s="955" t="s">
        <v>764</v>
      </c>
      <c r="D183" s="955">
        <v>45703</v>
      </c>
      <c r="E183" s="802">
        <f>D183+13</f>
        <v>45716</v>
      </c>
      <c r="F183" s="802">
        <f t="shared" si="106"/>
        <v>45718</v>
      </c>
      <c r="G183" s="802">
        <f t="shared" si="107"/>
        <v>45720</v>
      </c>
      <c r="H183" s="802">
        <f>D183+28</f>
        <v>45731</v>
      </c>
      <c r="J183" s="758">
        <f t="shared" si="98"/>
        <v>45700</v>
      </c>
      <c r="K183" s="758">
        <f t="shared" si="98"/>
        <v>45700</v>
      </c>
      <c r="L183" s="616">
        <f t="shared" si="105"/>
        <v>7</v>
      </c>
    </row>
    <row r="184" spans="1:12" s="193" customFormat="1" ht="20.100000000000001" hidden="1" customHeight="1">
      <c r="A184" s="805" t="s">
        <v>756</v>
      </c>
      <c r="B184" s="1026" t="s">
        <v>413</v>
      </c>
      <c r="C184" s="955" t="s">
        <v>768</v>
      </c>
      <c r="D184" s="800"/>
      <c r="E184" s="853"/>
      <c r="F184" s="853"/>
      <c r="G184" s="853"/>
      <c r="H184" s="853"/>
      <c r="J184" s="758">
        <v>45728</v>
      </c>
      <c r="K184" s="758">
        <v>45728</v>
      </c>
      <c r="L184" s="616">
        <f t="shared" si="105"/>
        <v>11</v>
      </c>
    </row>
    <row r="185" spans="1:12" s="193" customFormat="1" ht="20.100000000000001" hidden="1" customHeight="1">
      <c r="A185" s="805"/>
      <c r="B185" s="955" t="s">
        <v>762</v>
      </c>
      <c r="C185" s="955" t="s">
        <v>769</v>
      </c>
      <c r="D185" s="955">
        <v>45738</v>
      </c>
      <c r="E185" s="802">
        <f t="shared" ref="E185:E191" si="108">D185+13</f>
        <v>45751</v>
      </c>
      <c r="F185" s="802">
        <f t="shared" ref="F185:F191" si="109">D185+15</f>
        <v>45753</v>
      </c>
      <c r="G185" s="802">
        <f t="shared" ref="G185:G191" si="110">D185+17</f>
        <v>45755</v>
      </c>
      <c r="H185" s="802">
        <f t="shared" ref="H185:H191" si="111">D185+28</f>
        <v>45766</v>
      </c>
      <c r="J185" s="758">
        <f t="shared" si="98"/>
        <v>45735</v>
      </c>
      <c r="K185" s="758">
        <f t="shared" si="98"/>
        <v>45735</v>
      </c>
      <c r="L185" s="616">
        <f t="shared" si="105"/>
        <v>12</v>
      </c>
    </row>
    <row r="186" spans="1:12" s="193" customFormat="1" ht="20.100000000000001" hidden="1" customHeight="1">
      <c r="A186" s="805"/>
      <c r="B186" s="1026" t="s">
        <v>413</v>
      </c>
      <c r="C186" s="955" t="s">
        <v>770</v>
      </c>
      <c r="D186" s="800"/>
      <c r="E186" s="853"/>
      <c r="F186" s="853"/>
      <c r="G186" s="853"/>
      <c r="H186" s="853"/>
      <c r="J186" s="758">
        <f t="shared" si="98"/>
        <v>45742</v>
      </c>
      <c r="K186" s="758">
        <f t="shared" si="98"/>
        <v>45742</v>
      </c>
      <c r="L186" s="616">
        <f t="shared" si="105"/>
        <v>13</v>
      </c>
    </row>
    <row r="187" spans="1:12" s="193" customFormat="1" ht="20.100000000000001" hidden="1" customHeight="1">
      <c r="A187" s="805"/>
      <c r="B187" s="955" t="s">
        <v>652</v>
      </c>
      <c r="C187" s="955" t="s">
        <v>771</v>
      </c>
      <c r="D187" s="955">
        <v>45757</v>
      </c>
      <c r="E187" s="880" t="s">
        <v>389</v>
      </c>
      <c r="F187" s="802">
        <v>45764</v>
      </c>
      <c r="G187" s="802">
        <f t="shared" si="110"/>
        <v>45774</v>
      </c>
      <c r="H187" s="802">
        <v>45783</v>
      </c>
      <c r="J187" s="758">
        <f t="shared" si="98"/>
        <v>45749</v>
      </c>
      <c r="K187" s="758">
        <f t="shared" si="98"/>
        <v>45749</v>
      </c>
      <c r="L187" s="616">
        <f t="shared" si="105"/>
        <v>14</v>
      </c>
    </row>
    <row r="188" spans="1:12" s="193" customFormat="1" ht="20.100000000000001" hidden="1" customHeight="1">
      <c r="A188" s="805"/>
      <c r="B188" s="955" t="s">
        <v>750</v>
      </c>
      <c r="C188" s="955" t="s">
        <v>772</v>
      </c>
      <c r="D188" s="955">
        <v>45760</v>
      </c>
      <c r="E188" s="802">
        <f t="shared" si="108"/>
        <v>45773</v>
      </c>
      <c r="F188" s="802">
        <f t="shared" si="109"/>
        <v>45775</v>
      </c>
      <c r="G188" s="802">
        <f t="shared" si="110"/>
        <v>45777</v>
      </c>
      <c r="H188" s="802">
        <f t="shared" si="111"/>
        <v>45788</v>
      </c>
      <c r="J188" s="758">
        <f t="shared" si="98"/>
        <v>45756</v>
      </c>
      <c r="K188" s="758">
        <f t="shared" si="98"/>
        <v>45756</v>
      </c>
      <c r="L188" s="616">
        <f t="shared" si="105"/>
        <v>15</v>
      </c>
    </row>
    <row r="189" spans="1:12" s="193" customFormat="1" ht="20.100000000000001" hidden="1" customHeight="1">
      <c r="A189" s="805"/>
      <c r="B189" s="955" t="s">
        <v>734</v>
      </c>
      <c r="C189" s="955" t="s">
        <v>773</v>
      </c>
      <c r="D189" s="955">
        <v>45768</v>
      </c>
      <c r="E189" s="972" t="s">
        <v>389</v>
      </c>
      <c r="F189" s="802">
        <f t="shared" si="109"/>
        <v>45783</v>
      </c>
      <c r="G189" s="802">
        <f t="shared" si="110"/>
        <v>45785</v>
      </c>
      <c r="H189" s="802">
        <f t="shared" si="111"/>
        <v>45796</v>
      </c>
      <c r="J189" s="758">
        <f t="shared" si="98"/>
        <v>45763</v>
      </c>
      <c r="K189" s="758">
        <f t="shared" si="98"/>
        <v>45763</v>
      </c>
      <c r="L189" s="616">
        <f t="shared" si="105"/>
        <v>16</v>
      </c>
    </row>
    <row r="190" spans="1:12" s="193" customFormat="1" ht="20.100000000000001" hidden="1" customHeight="1">
      <c r="A190" s="805"/>
      <c r="B190" s="955" t="s">
        <v>740</v>
      </c>
      <c r="C190" s="955" t="s">
        <v>774</v>
      </c>
      <c r="D190" s="955">
        <v>45771</v>
      </c>
      <c r="E190" s="802">
        <f t="shared" si="108"/>
        <v>45784</v>
      </c>
      <c r="F190" s="802">
        <f t="shared" si="109"/>
        <v>45786</v>
      </c>
      <c r="G190" s="802">
        <f t="shared" si="110"/>
        <v>45788</v>
      </c>
      <c r="H190" s="802">
        <f t="shared" si="111"/>
        <v>45799</v>
      </c>
      <c r="J190" s="758">
        <f t="shared" si="98"/>
        <v>45770</v>
      </c>
      <c r="K190" s="758">
        <f t="shared" si="98"/>
        <v>45770</v>
      </c>
      <c r="L190" s="616">
        <f t="shared" si="105"/>
        <v>17</v>
      </c>
    </row>
    <row r="191" spans="1:12" s="193" customFormat="1" ht="20.100000000000001" hidden="1" customHeight="1">
      <c r="A191" s="805"/>
      <c r="B191" s="955" t="s">
        <v>762</v>
      </c>
      <c r="C191" s="955" t="s">
        <v>775</v>
      </c>
      <c r="D191" s="955">
        <v>45779</v>
      </c>
      <c r="E191" s="802">
        <f t="shared" si="108"/>
        <v>45792</v>
      </c>
      <c r="F191" s="802">
        <f t="shared" si="109"/>
        <v>45794</v>
      </c>
      <c r="G191" s="802">
        <f t="shared" si="110"/>
        <v>45796</v>
      </c>
      <c r="H191" s="802">
        <f t="shared" si="111"/>
        <v>45807</v>
      </c>
      <c r="J191" s="758">
        <f t="shared" si="98"/>
        <v>45777</v>
      </c>
      <c r="K191" s="758">
        <f t="shared" si="98"/>
        <v>45777</v>
      </c>
      <c r="L191" s="616">
        <f t="shared" si="105"/>
        <v>18</v>
      </c>
    </row>
    <row r="192" spans="1:12" s="193" customFormat="1" ht="20.100000000000001" hidden="1" customHeight="1">
      <c r="A192" s="805"/>
      <c r="B192" s="955" t="s">
        <v>756</v>
      </c>
      <c r="C192" s="955" t="s">
        <v>776</v>
      </c>
      <c r="D192" s="955">
        <v>45784</v>
      </c>
      <c r="E192" s="802">
        <f t="shared" ref="E192" si="112">D192+13</f>
        <v>45797</v>
      </c>
      <c r="F192" s="802">
        <f t="shared" ref="F192" si="113">D192+15</f>
        <v>45799</v>
      </c>
      <c r="G192" s="802">
        <f t="shared" ref="G192" si="114">D192+17</f>
        <v>45801</v>
      </c>
      <c r="H192" s="802">
        <f t="shared" ref="H192" si="115">D192+28</f>
        <v>45812</v>
      </c>
      <c r="J192" s="758">
        <f t="shared" si="98"/>
        <v>45784</v>
      </c>
      <c r="K192" s="758">
        <f t="shared" si="98"/>
        <v>45784</v>
      </c>
      <c r="L192" s="616">
        <f t="shared" ref="L192:L197" si="116">WEEKNUM(J192)</f>
        <v>19</v>
      </c>
    </row>
    <row r="193" spans="1:12" s="193" customFormat="1" ht="20.100000000000001" hidden="1" customHeight="1">
      <c r="A193" s="805"/>
      <c r="B193" s="955" t="s">
        <v>652</v>
      </c>
      <c r="C193" s="955" t="s">
        <v>777</v>
      </c>
      <c r="D193" s="955">
        <v>45795</v>
      </c>
      <c r="E193" s="802">
        <f t="shared" ref="E193:E197" si="117">D193+13</f>
        <v>45808</v>
      </c>
      <c r="F193" s="802">
        <f t="shared" ref="F193:F197" si="118">D193+15</f>
        <v>45810</v>
      </c>
      <c r="G193" s="802">
        <f t="shared" ref="G193:G197" si="119">D193+17</f>
        <v>45812</v>
      </c>
      <c r="H193" s="802">
        <f t="shared" ref="H193:H197" si="120">D193+28</f>
        <v>45823</v>
      </c>
      <c r="J193" s="758">
        <f t="shared" si="98"/>
        <v>45791</v>
      </c>
      <c r="K193" s="758">
        <f t="shared" si="98"/>
        <v>45791</v>
      </c>
      <c r="L193" s="616">
        <f t="shared" si="116"/>
        <v>20</v>
      </c>
    </row>
    <row r="194" spans="1:12" s="193" customFormat="1" ht="20.100000000000001" hidden="1" customHeight="1">
      <c r="A194" s="805"/>
      <c r="B194" s="955" t="s">
        <v>750</v>
      </c>
      <c r="C194" s="955" t="s">
        <v>778</v>
      </c>
      <c r="D194" s="955">
        <v>45803</v>
      </c>
      <c r="E194" s="802">
        <f t="shared" si="117"/>
        <v>45816</v>
      </c>
      <c r="F194" s="802">
        <f>D194+15</f>
        <v>45818</v>
      </c>
      <c r="G194" s="802">
        <f t="shared" si="119"/>
        <v>45820</v>
      </c>
      <c r="H194" s="802">
        <f t="shared" si="120"/>
        <v>45831</v>
      </c>
      <c r="J194" s="758">
        <f t="shared" si="98"/>
        <v>45798</v>
      </c>
      <c r="K194" s="758">
        <f t="shared" si="98"/>
        <v>45798</v>
      </c>
      <c r="L194" s="616">
        <f t="shared" si="116"/>
        <v>21</v>
      </c>
    </row>
    <row r="195" spans="1:12" s="193" customFormat="1" ht="20.100000000000001" hidden="1" customHeight="1">
      <c r="A195" s="805"/>
      <c r="B195" s="955" t="s">
        <v>734</v>
      </c>
      <c r="C195" s="955" t="s">
        <v>779</v>
      </c>
      <c r="D195" s="972" t="s">
        <v>389</v>
      </c>
      <c r="E195" s="853"/>
      <c r="F195" s="853"/>
      <c r="G195" s="853"/>
      <c r="H195" s="853"/>
      <c r="J195" s="758">
        <f t="shared" si="98"/>
        <v>45805</v>
      </c>
      <c r="K195" s="758">
        <f t="shared" si="98"/>
        <v>45805</v>
      </c>
      <c r="L195" s="616">
        <f t="shared" si="116"/>
        <v>22</v>
      </c>
    </row>
    <row r="196" spans="1:12" s="193" customFormat="1" ht="20.100000000000001" hidden="1" customHeight="1">
      <c r="A196" s="805"/>
      <c r="B196" s="955" t="s">
        <v>740</v>
      </c>
      <c r="C196" s="955" t="s">
        <v>780</v>
      </c>
      <c r="D196" s="955">
        <v>45813</v>
      </c>
      <c r="E196" s="802">
        <f t="shared" si="117"/>
        <v>45826</v>
      </c>
      <c r="F196" s="802">
        <f t="shared" si="118"/>
        <v>45828</v>
      </c>
      <c r="G196" s="802">
        <f t="shared" si="119"/>
        <v>45830</v>
      </c>
      <c r="H196" s="802">
        <f t="shared" si="120"/>
        <v>45841</v>
      </c>
      <c r="J196" s="758">
        <f t="shared" si="98"/>
        <v>45812</v>
      </c>
      <c r="K196" s="758">
        <f t="shared" si="98"/>
        <v>45812</v>
      </c>
      <c r="L196" s="616">
        <f t="shared" si="116"/>
        <v>23</v>
      </c>
    </row>
    <row r="197" spans="1:12" s="193" customFormat="1" ht="20.100000000000001" hidden="1" customHeight="1">
      <c r="A197" s="805"/>
      <c r="B197" s="955" t="s">
        <v>762</v>
      </c>
      <c r="C197" s="955" t="s">
        <v>781</v>
      </c>
      <c r="D197" s="955">
        <v>45819</v>
      </c>
      <c r="E197" s="802">
        <f t="shared" si="117"/>
        <v>45832</v>
      </c>
      <c r="F197" s="802">
        <f t="shared" si="118"/>
        <v>45834</v>
      </c>
      <c r="G197" s="802">
        <f t="shared" si="119"/>
        <v>45836</v>
      </c>
      <c r="H197" s="802">
        <f t="shared" si="120"/>
        <v>45847</v>
      </c>
      <c r="J197" s="758">
        <f t="shared" si="98"/>
        <v>45819</v>
      </c>
      <c r="K197" s="758">
        <f t="shared" si="98"/>
        <v>45819</v>
      </c>
      <c r="L197" s="616">
        <f t="shared" si="116"/>
        <v>24</v>
      </c>
    </row>
    <row r="198" spans="1:12" s="193" customFormat="1" ht="20.100000000000001" hidden="1" customHeight="1">
      <c r="A198" s="805"/>
      <c r="B198" s="1026" t="s">
        <v>413</v>
      </c>
      <c r="C198" s="955" t="s">
        <v>782</v>
      </c>
      <c r="D198" s="800"/>
      <c r="E198" s="853"/>
      <c r="F198" s="853"/>
      <c r="G198" s="853"/>
      <c r="H198" s="853"/>
      <c r="J198" s="758">
        <f t="shared" si="98"/>
        <v>45826</v>
      </c>
      <c r="K198" s="758">
        <f t="shared" si="98"/>
        <v>45826</v>
      </c>
      <c r="L198" s="616">
        <f t="shared" ref="L198:L203" si="121">WEEKNUM(J198)</f>
        <v>25</v>
      </c>
    </row>
    <row r="199" spans="1:12" s="193" customFormat="1" ht="20.100000000000001" hidden="1" customHeight="1">
      <c r="A199" s="805"/>
      <c r="B199" s="1026" t="s">
        <v>413</v>
      </c>
      <c r="C199" s="955" t="s">
        <v>783</v>
      </c>
      <c r="D199" s="800"/>
      <c r="E199" s="853"/>
      <c r="F199" s="853"/>
      <c r="G199" s="853"/>
      <c r="H199" s="853"/>
      <c r="J199" s="758">
        <f t="shared" si="98"/>
        <v>45833</v>
      </c>
      <c r="K199" s="758">
        <f t="shared" si="98"/>
        <v>45833</v>
      </c>
      <c r="L199" s="616">
        <f t="shared" si="121"/>
        <v>26</v>
      </c>
    </row>
    <row r="200" spans="1:12" s="193" customFormat="1" ht="20.100000000000001" hidden="1" customHeight="1">
      <c r="A200" s="805"/>
      <c r="B200" s="1026" t="s">
        <v>413</v>
      </c>
      <c r="C200" s="955" t="s">
        <v>784</v>
      </c>
      <c r="D200" s="800"/>
      <c r="E200" s="853"/>
      <c r="F200" s="853"/>
      <c r="G200" s="853"/>
      <c r="H200" s="853"/>
      <c r="J200" s="758">
        <f t="shared" si="98"/>
        <v>45840</v>
      </c>
      <c r="K200" s="758">
        <f t="shared" si="98"/>
        <v>45840</v>
      </c>
      <c r="L200" s="616">
        <f t="shared" si="121"/>
        <v>27</v>
      </c>
    </row>
    <row r="201" spans="1:12" s="193" customFormat="1" ht="20.100000000000001" hidden="1" customHeight="1">
      <c r="A201" s="805" t="s">
        <v>734</v>
      </c>
      <c r="B201" s="955" t="s">
        <v>615</v>
      </c>
      <c r="C201" s="955" t="s">
        <v>785</v>
      </c>
      <c r="D201" s="955">
        <v>45853</v>
      </c>
      <c r="E201" s="972" t="s">
        <v>389</v>
      </c>
      <c r="F201" s="802">
        <v>45867</v>
      </c>
      <c r="G201" s="802">
        <v>45865</v>
      </c>
      <c r="H201" s="802">
        <f t="shared" ref="H201:H202" si="122">D201+28</f>
        <v>45881</v>
      </c>
      <c r="J201" s="758">
        <f t="shared" si="98"/>
        <v>45847</v>
      </c>
      <c r="K201" s="758">
        <f t="shared" si="98"/>
        <v>45847</v>
      </c>
      <c r="L201" s="616">
        <f t="shared" si="121"/>
        <v>28</v>
      </c>
    </row>
    <row r="202" spans="1:12" s="193" customFormat="1" ht="20.100000000000001" hidden="1" customHeight="1">
      <c r="A202" s="805"/>
      <c r="B202" s="955" t="s">
        <v>740</v>
      </c>
      <c r="C202" s="955" t="s">
        <v>786</v>
      </c>
      <c r="D202" s="955">
        <v>45855</v>
      </c>
      <c r="E202" s="802">
        <f t="shared" ref="E202" si="123">D202+13</f>
        <v>45868</v>
      </c>
      <c r="F202" s="972" t="s">
        <v>389</v>
      </c>
      <c r="G202" s="802">
        <f t="shared" ref="G202" si="124">D202+17</f>
        <v>45872</v>
      </c>
      <c r="H202" s="802">
        <f t="shared" si="122"/>
        <v>45883</v>
      </c>
      <c r="J202" s="758">
        <f t="shared" si="98"/>
        <v>45854</v>
      </c>
      <c r="K202" s="758">
        <f t="shared" si="98"/>
        <v>45854</v>
      </c>
      <c r="L202" s="616">
        <f t="shared" si="121"/>
        <v>29</v>
      </c>
    </row>
    <row r="203" spans="1:12" s="193" customFormat="1" ht="20.100000000000001" hidden="1" customHeight="1">
      <c r="A203" s="805"/>
      <c r="B203" s="955" t="s">
        <v>762</v>
      </c>
      <c r="C203" s="955" t="s">
        <v>787</v>
      </c>
      <c r="D203" s="955">
        <v>45869</v>
      </c>
      <c r="E203" s="972" t="s">
        <v>389</v>
      </c>
      <c r="F203" s="972" t="s">
        <v>389</v>
      </c>
      <c r="G203" s="972" t="s">
        <v>389</v>
      </c>
      <c r="H203" s="972" t="s">
        <v>389</v>
      </c>
      <c r="J203" s="758">
        <f t="shared" si="98"/>
        <v>45861</v>
      </c>
      <c r="K203" s="758">
        <f t="shared" si="98"/>
        <v>45861</v>
      </c>
      <c r="L203" s="616">
        <f t="shared" si="121"/>
        <v>30</v>
      </c>
    </row>
    <row r="204" spans="1:12" s="193" customFormat="1" ht="20.100000000000001" hidden="1" customHeight="1">
      <c r="A204" s="805" t="s">
        <v>756</v>
      </c>
      <c r="B204" s="955" t="s">
        <v>788</v>
      </c>
      <c r="C204" s="955" t="s">
        <v>789</v>
      </c>
      <c r="D204" s="955">
        <v>45879</v>
      </c>
      <c r="E204" s="802">
        <v>45887</v>
      </c>
      <c r="F204" s="972" t="s">
        <v>389</v>
      </c>
      <c r="G204" s="802">
        <v>45886</v>
      </c>
      <c r="H204" s="802">
        <v>45903</v>
      </c>
      <c r="J204" s="758">
        <f t="shared" ref="J204:K226" si="125">J203+7</f>
        <v>45868</v>
      </c>
      <c r="K204" s="758">
        <f t="shared" si="125"/>
        <v>45868</v>
      </c>
      <c r="L204" s="616">
        <f t="shared" ref="L204" si="126">WEEKNUM(J204)</f>
        <v>31</v>
      </c>
    </row>
    <row r="205" spans="1:12" s="193" customFormat="1" ht="20.100000000000001" hidden="1" customHeight="1">
      <c r="A205" s="805" t="s">
        <v>359</v>
      </c>
      <c r="B205" s="1026" t="s">
        <v>413</v>
      </c>
      <c r="C205" s="955" t="s">
        <v>790</v>
      </c>
      <c r="D205" s="800"/>
      <c r="E205" s="853"/>
      <c r="F205" s="853"/>
      <c r="G205" s="853"/>
      <c r="H205" s="853"/>
      <c r="J205" s="758">
        <f t="shared" si="125"/>
        <v>45875</v>
      </c>
      <c r="K205" s="758">
        <f t="shared" si="125"/>
        <v>45875</v>
      </c>
      <c r="L205" s="616">
        <f t="shared" ref="L205" si="127">WEEKNUM(J205)</f>
        <v>32</v>
      </c>
    </row>
    <row r="206" spans="1:12" s="193" customFormat="1" ht="20.100000000000001" hidden="1" customHeight="1">
      <c r="A206" s="805"/>
      <c r="B206" s="955" t="s">
        <v>756</v>
      </c>
      <c r="C206" s="955" t="s">
        <v>791</v>
      </c>
      <c r="D206" s="955">
        <v>45889</v>
      </c>
      <c r="E206" s="802">
        <f t="shared" ref="E206:E211" si="128">D206+13</f>
        <v>45902</v>
      </c>
      <c r="F206" s="802">
        <f t="shared" ref="F206:F211" si="129">D206+15</f>
        <v>45904</v>
      </c>
      <c r="G206" s="802">
        <f t="shared" ref="G206:G211" si="130">D206+17</f>
        <v>45906</v>
      </c>
      <c r="H206" s="802">
        <f t="shared" ref="H206:H211" si="131">D206+28</f>
        <v>45917</v>
      </c>
      <c r="J206" s="758">
        <f t="shared" si="125"/>
        <v>45882</v>
      </c>
      <c r="K206" s="758">
        <f t="shared" si="125"/>
        <v>45882</v>
      </c>
      <c r="L206" s="616">
        <f t="shared" ref="L206:L211" si="132">WEEKNUM(J206)</f>
        <v>33</v>
      </c>
    </row>
    <row r="207" spans="1:12" s="193" customFormat="1" ht="20.100000000000001" hidden="1" customHeight="1">
      <c r="A207" s="805"/>
      <c r="B207" s="955" t="s">
        <v>615</v>
      </c>
      <c r="C207" s="955" t="s">
        <v>792</v>
      </c>
      <c r="D207" s="955">
        <v>45892</v>
      </c>
      <c r="E207" s="802">
        <f t="shared" si="128"/>
        <v>45905</v>
      </c>
      <c r="F207" s="802">
        <f t="shared" si="129"/>
        <v>45907</v>
      </c>
      <c r="G207" s="802">
        <f t="shared" si="130"/>
        <v>45909</v>
      </c>
      <c r="H207" s="802">
        <f t="shared" si="131"/>
        <v>45920</v>
      </c>
      <c r="J207" s="758">
        <f t="shared" si="125"/>
        <v>45889</v>
      </c>
      <c r="K207" s="758">
        <f t="shared" si="125"/>
        <v>45889</v>
      </c>
      <c r="L207" s="616">
        <f t="shared" si="132"/>
        <v>34</v>
      </c>
    </row>
    <row r="208" spans="1:12" s="193" customFormat="1" ht="20.100000000000001" hidden="1" customHeight="1">
      <c r="A208" s="805"/>
      <c r="B208" s="955" t="s">
        <v>740</v>
      </c>
      <c r="C208" s="955" t="s">
        <v>793</v>
      </c>
      <c r="D208" s="955">
        <v>45895</v>
      </c>
      <c r="E208" s="802">
        <f t="shared" si="128"/>
        <v>45908</v>
      </c>
      <c r="F208" s="802">
        <f t="shared" si="129"/>
        <v>45910</v>
      </c>
      <c r="G208" s="802">
        <f t="shared" si="130"/>
        <v>45912</v>
      </c>
      <c r="H208" s="802">
        <f t="shared" si="131"/>
        <v>45923</v>
      </c>
      <c r="J208" s="758">
        <f t="shared" si="125"/>
        <v>45896</v>
      </c>
      <c r="K208" s="758">
        <f t="shared" si="125"/>
        <v>45896</v>
      </c>
      <c r="L208" s="616">
        <f t="shared" si="132"/>
        <v>35</v>
      </c>
    </row>
    <row r="209" spans="1:12" s="193" customFormat="1" ht="20.100000000000001" hidden="1" customHeight="1">
      <c r="A209" s="805" t="s">
        <v>762</v>
      </c>
      <c r="B209" s="955" t="s">
        <v>734</v>
      </c>
      <c r="C209" s="955" t="s">
        <v>794</v>
      </c>
      <c r="D209" s="955">
        <v>45904</v>
      </c>
      <c r="E209" s="802">
        <f t="shared" si="128"/>
        <v>45917</v>
      </c>
      <c r="F209" s="802">
        <f t="shared" si="129"/>
        <v>45919</v>
      </c>
      <c r="G209" s="802">
        <f t="shared" si="130"/>
        <v>45921</v>
      </c>
      <c r="H209" s="802">
        <f t="shared" si="131"/>
        <v>45932</v>
      </c>
      <c r="J209" s="758">
        <f t="shared" si="125"/>
        <v>45903</v>
      </c>
      <c r="K209" s="758">
        <f t="shared" si="125"/>
        <v>45903</v>
      </c>
      <c r="L209" s="616">
        <f t="shared" si="132"/>
        <v>36</v>
      </c>
    </row>
    <row r="210" spans="1:12" s="193" customFormat="1" ht="20.100000000000001" hidden="1" customHeight="1">
      <c r="A210" s="805" t="s">
        <v>756</v>
      </c>
      <c r="B210" s="955" t="s">
        <v>788</v>
      </c>
      <c r="C210" s="955" t="s">
        <v>795</v>
      </c>
      <c r="D210" s="955">
        <v>45913</v>
      </c>
      <c r="E210" s="802">
        <f t="shared" si="128"/>
        <v>45926</v>
      </c>
      <c r="F210" s="802">
        <f t="shared" si="129"/>
        <v>45928</v>
      </c>
      <c r="G210" s="802">
        <f t="shared" si="130"/>
        <v>45930</v>
      </c>
      <c r="H210" s="802">
        <f t="shared" si="131"/>
        <v>45941</v>
      </c>
      <c r="J210" s="758">
        <f t="shared" si="125"/>
        <v>45910</v>
      </c>
      <c r="K210" s="758">
        <f t="shared" si="125"/>
        <v>45910</v>
      </c>
      <c r="L210" s="616">
        <f t="shared" si="132"/>
        <v>37</v>
      </c>
    </row>
    <row r="211" spans="1:12" s="193" customFormat="1" ht="20.100000000000001" hidden="1" customHeight="1">
      <c r="A211" s="805" t="s">
        <v>796</v>
      </c>
      <c r="B211" s="955" t="s">
        <v>797</v>
      </c>
      <c r="C211" s="955" t="s">
        <v>798</v>
      </c>
      <c r="D211" s="955">
        <v>45921</v>
      </c>
      <c r="E211" s="802">
        <f t="shared" si="128"/>
        <v>45934</v>
      </c>
      <c r="F211" s="802">
        <f t="shared" si="129"/>
        <v>45936</v>
      </c>
      <c r="G211" s="802">
        <f t="shared" si="130"/>
        <v>45938</v>
      </c>
      <c r="H211" s="802">
        <f t="shared" si="131"/>
        <v>45949</v>
      </c>
      <c r="J211" s="758">
        <f t="shared" si="125"/>
        <v>45917</v>
      </c>
      <c r="K211" s="758">
        <f t="shared" si="125"/>
        <v>45917</v>
      </c>
      <c r="L211" s="616">
        <f t="shared" si="132"/>
        <v>38</v>
      </c>
    </row>
    <row r="212" spans="1:12" s="193" customFormat="1" ht="20.100000000000001" hidden="1" customHeight="1">
      <c r="A212" s="805"/>
      <c r="B212" s="955" t="s">
        <v>756</v>
      </c>
      <c r="C212" s="955" t="s">
        <v>799</v>
      </c>
      <c r="D212" s="972" t="s">
        <v>389</v>
      </c>
      <c r="E212" s="1109"/>
      <c r="F212" s="1109"/>
      <c r="G212" s="1109"/>
      <c r="H212" s="853"/>
      <c r="J212" s="758">
        <f t="shared" si="125"/>
        <v>45924</v>
      </c>
      <c r="K212" s="758">
        <f t="shared" si="125"/>
        <v>45924</v>
      </c>
      <c r="L212" s="616">
        <f t="shared" ref="L212:L217" si="133">WEEKNUM(J212)</f>
        <v>39</v>
      </c>
    </row>
    <row r="213" spans="1:12" s="193" customFormat="1" ht="20.100000000000001" hidden="1" customHeight="1">
      <c r="A213" s="805"/>
      <c r="B213" s="955" t="s">
        <v>615</v>
      </c>
      <c r="C213" s="955" t="s">
        <v>800</v>
      </c>
      <c r="D213" s="955">
        <v>45932</v>
      </c>
      <c r="E213" s="972" t="s">
        <v>389</v>
      </c>
      <c r="F213" s="802">
        <f t="shared" ref="F213:F217" si="134">D213+15</f>
        <v>45947</v>
      </c>
      <c r="G213" s="802">
        <f t="shared" ref="G213:G217" si="135">D213+17</f>
        <v>45949</v>
      </c>
      <c r="H213" s="802">
        <f t="shared" ref="H213:H217" si="136">D213+28</f>
        <v>45960</v>
      </c>
      <c r="J213" s="758">
        <f t="shared" si="125"/>
        <v>45931</v>
      </c>
      <c r="K213" s="758">
        <f t="shared" si="125"/>
        <v>45931</v>
      </c>
      <c r="L213" s="616">
        <f t="shared" si="133"/>
        <v>40</v>
      </c>
    </row>
    <row r="214" spans="1:12" s="193" customFormat="1" ht="20.100000000000001" hidden="1" customHeight="1">
      <c r="A214" s="805"/>
      <c r="B214" s="955" t="s">
        <v>740</v>
      </c>
      <c r="C214" s="955" t="s">
        <v>801</v>
      </c>
      <c r="D214" s="955">
        <v>45936</v>
      </c>
      <c r="E214" s="972" t="s">
        <v>389</v>
      </c>
      <c r="F214" s="802">
        <f>D214+15</f>
        <v>45951</v>
      </c>
      <c r="G214" s="802">
        <f t="shared" si="135"/>
        <v>45953</v>
      </c>
      <c r="H214" s="802">
        <f t="shared" si="136"/>
        <v>45964</v>
      </c>
      <c r="J214" s="758">
        <f t="shared" si="125"/>
        <v>45938</v>
      </c>
      <c r="K214" s="758">
        <f t="shared" si="125"/>
        <v>45938</v>
      </c>
      <c r="L214" s="616">
        <f t="shared" si="133"/>
        <v>41</v>
      </c>
    </row>
    <row r="215" spans="1:12" s="193" customFormat="1" ht="20.100000000000001" customHeight="1">
      <c r="A215" s="805" t="s">
        <v>802</v>
      </c>
      <c r="B215" s="1126" t="s">
        <v>413</v>
      </c>
      <c r="C215" s="955" t="s">
        <v>803</v>
      </c>
      <c r="D215" s="760">
        <v>45946</v>
      </c>
      <c r="E215" s="803">
        <f t="shared" ref="E215:E217" si="137">D215+13</f>
        <v>45959</v>
      </c>
      <c r="F215" s="803">
        <f t="shared" si="134"/>
        <v>45961</v>
      </c>
      <c r="G215" s="803">
        <f t="shared" si="135"/>
        <v>45963</v>
      </c>
      <c r="H215" s="803">
        <f t="shared" si="136"/>
        <v>45974</v>
      </c>
      <c r="J215" s="758">
        <v>45944</v>
      </c>
      <c r="K215" s="758">
        <f t="shared" si="125"/>
        <v>45945</v>
      </c>
      <c r="L215" s="616">
        <f t="shared" si="133"/>
        <v>42</v>
      </c>
    </row>
    <row r="216" spans="1:12" s="193" customFormat="1" ht="20.100000000000001" customHeight="1">
      <c r="A216" s="805"/>
      <c r="B216" s="955" t="s">
        <v>788</v>
      </c>
      <c r="C216" s="955" t="s">
        <v>804</v>
      </c>
      <c r="D216" s="955">
        <v>45952</v>
      </c>
      <c r="E216" s="802">
        <f t="shared" si="137"/>
        <v>45965</v>
      </c>
      <c r="F216" s="802">
        <f t="shared" si="134"/>
        <v>45967</v>
      </c>
      <c r="G216" s="802">
        <f t="shared" si="135"/>
        <v>45969</v>
      </c>
      <c r="H216" s="802">
        <f t="shared" si="136"/>
        <v>45980</v>
      </c>
      <c r="J216" s="758">
        <f t="shared" si="125"/>
        <v>45951</v>
      </c>
      <c r="K216" s="758">
        <f t="shared" si="125"/>
        <v>45952</v>
      </c>
      <c r="L216" s="616">
        <f t="shared" si="133"/>
        <v>43</v>
      </c>
    </row>
    <row r="217" spans="1:12" s="193" customFormat="1" ht="20.100000000000001" customHeight="1">
      <c r="A217" s="805" t="s">
        <v>609</v>
      </c>
      <c r="B217" s="955" t="s">
        <v>797</v>
      </c>
      <c r="C217" s="955" t="s">
        <v>805</v>
      </c>
      <c r="D217" s="955">
        <v>45955</v>
      </c>
      <c r="E217" s="802">
        <f t="shared" si="137"/>
        <v>45968</v>
      </c>
      <c r="F217" s="802">
        <f t="shared" si="134"/>
        <v>45970</v>
      </c>
      <c r="G217" s="802">
        <f t="shared" si="135"/>
        <v>45972</v>
      </c>
      <c r="H217" s="802">
        <f t="shared" si="136"/>
        <v>45983</v>
      </c>
      <c r="J217" s="758">
        <f t="shared" si="125"/>
        <v>45958</v>
      </c>
      <c r="K217" s="758">
        <f t="shared" si="125"/>
        <v>45959</v>
      </c>
      <c r="L217" s="616">
        <f t="shared" si="133"/>
        <v>44</v>
      </c>
    </row>
    <row r="218" spans="1:12" s="193" customFormat="1" ht="20.100000000000001" customHeight="1">
      <c r="A218" s="805" t="s">
        <v>756</v>
      </c>
      <c r="B218" s="1126" t="s">
        <v>413</v>
      </c>
      <c r="C218" s="955" t="s">
        <v>806</v>
      </c>
      <c r="D218" s="760">
        <v>45965</v>
      </c>
      <c r="E218" s="803">
        <f t="shared" ref="E218" si="138">D218+13</f>
        <v>45978</v>
      </c>
      <c r="F218" s="803">
        <f t="shared" ref="F218" si="139">D218+15</f>
        <v>45980</v>
      </c>
      <c r="G218" s="803">
        <f t="shared" ref="G218" si="140">D218+17</f>
        <v>45982</v>
      </c>
      <c r="H218" s="803">
        <v>45958</v>
      </c>
      <c r="J218" s="758">
        <f t="shared" si="125"/>
        <v>45965</v>
      </c>
      <c r="K218" s="758">
        <f t="shared" si="125"/>
        <v>45966</v>
      </c>
      <c r="L218" s="616">
        <f t="shared" ref="L218:L221" si="141">WEEKNUM(J218)</f>
        <v>45</v>
      </c>
    </row>
    <row r="219" spans="1:12" s="193" customFormat="1" ht="20.100000000000001" customHeight="1">
      <c r="A219" s="805"/>
      <c r="B219" s="955" t="s">
        <v>615</v>
      </c>
      <c r="C219" s="955" t="s">
        <v>807</v>
      </c>
      <c r="D219" s="955">
        <v>45972</v>
      </c>
      <c r="E219" s="802">
        <f t="shared" ref="E219:E221" si="142">D219+13</f>
        <v>45985</v>
      </c>
      <c r="F219" s="802">
        <f t="shared" ref="F219:F221" si="143">D219+15</f>
        <v>45987</v>
      </c>
      <c r="G219" s="802">
        <f t="shared" ref="G219:G221" si="144">D219+17</f>
        <v>45989</v>
      </c>
      <c r="H219" s="802">
        <f t="shared" ref="H219:H221" si="145">D219+28</f>
        <v>46000</v>
      </c>
      <c r="J219" s="758">
        <f t="shared" si="125"/>
        <v>45972</v>
      </c>
      <c r="K219" s="758">
        <f t="shared" si="125"/>
        <v>45973</v>
      </c>
      <c r="L219" s="616">
        <f t="shared" si="141"/>
        <v>46</v>
      </c>
    </row>
    <row r="220" spans="1:12" s="193" customFormat="1" ht="20.100000000000001" customHeight="1">
      <c r="A220" s="805"/>
      <c r="B220" s="955" t="s">
        <v>740</v>
      </c>
      <c r="C220" s="955" t="s">
        <v>808</v>
      </c>
      <c r="D220" s="955">
        <v>45979</v>
      </c>
      <c r="E220" s="802">
        <f t="shared" si="142"/>
        <v>45992</v>
      </c>
      <c r="F220" s="802">
        <f t="shared" si="143"/>
        <v>45994</v>
      </c>
      <c r="G220" s="802">
        <f t="shared" si="144"/>
        <v>45996</v>
      </c>
      <c r="H220" s="802">
        <f t="shared" si="145"/>
        <v>46007</v>
      </c>
      <c r="J220" s="758">
        <f t="shared" si="125"/>
        <v>45979</v>
      </c>
      <c r="K220" s="758">
        <f t="shared" si="125"/>
        <v>45980</v>
      </c>
      <c r="L220" s="616">
        <f t="shared" si="141"/>
        <v>47</v>
      </c>
    </row>
    <row r="221" spans="1:12" s="193" customFormat="1" ht="20.100000000000001" customHeight="1">
      <c r="A221" s="805" t="s">
        <v>802</v>
      </c>
      <c r="B221" s="1061" t="s">
        <v>726</v>
      </c>
      <c r="C221" s="955" t="s">
        <v>809</v>
      </c>
      <c r="D221" s="955">
        <v>45986</v>
      </c>
      <c r="E221" s="802">
        <f t="shared" si="142"/>
        <v>45999</v>
      </c>
      <c r="F221" s="802">
        <f t="shared" si="143"/>
        <v>46001</v>
      </c>
      <c r="G221" s="802">
        <f t="shared" si="144"/>
        <v>46003</v>
      </c>
      <c r="H221" s="802">
        <f t="shared" si="145"/>
        <v>46014</v>
      </c>
      <c r="J221" s="758">
        <f t="shared" si="125"/>
        <v>45986</v>
      </c>
      <c r="K221" s="758">
        <f t="shared" si="125"/>
        <v>45987</v>
      </c>
      <c r="L221" s="616">
        <f t="shared" si="141"/>
        <v>48</v>
      </c>
    </row>
    <row r="222" spans="1:12" s="193" customFormat="1" ht="20.100000000000001" customHeight="1">
      <c r="A222" s="805"/>
      <c r="B222" s="1061" t="s">
        <v>788</v>
      </c>
      <c r="C222" s="955" t="s">
        <v>810</v>
      </c>
      <c r="D222" s="955">
        <v>45993</v>
      </c>
      <c r="E222" s="802">
        <f t="shared" ref="E222:E225" si="146">D222+13</f>
        <v>46006</v>
      </c>
      <c r="F222" s="802">
        <f t="shared" ref="F222:F225" si="147">D222+15</f>
        <v>46008</v>
      </c>
      <c r="G222" s="802">
        <f t="shared" ref="G222:G225" si="148">D222+17</f>
        <v>46010</v>
      </c>
      <c r="H222" s="802">
        <f t="shared" ref="H222:H225" si="149">D222+28</f>
        <v>46021</v>
      </c>
      <c r="J222" s="758">
        <f t="shared" si="125"/>
        <v>45993</v>
      </c>
      <c r="K222" s="758">
        <f t="shared" si="125"/>
        <v>45994</v>
      </c>
      <c r="L222" s="616">
        <f t="shared" ref="L222:L225" si="150">WEEKNUM(J222)</f>
        <v>49</v>
      </c>
    </row>
    <row r="223" spans="1:12" s="193" customFormat="1" ht="20.100000000000001" customHeight="1">
      <c r="A223" s="805"/>
      <c r="B223" s="1061" t="s">
        <v>797</v>
      </c>
      <c r="C223" s="955" t="s">
        <v>811</v>
      </c>
      <c r="D223" s="955">
        <v>46000</v>
      </c>
      <c r="E223" s="802">
        <f t="shared" si="146"/>
        <v>46013</v>
      </c>
      <c r="F223" s="802">
        <f t="shared" si="147"/>
        <v>46015</v>
      </c>
      <c r="G223" s="802">
        <f t="shared" si="148"/>
        <v>46017</v>
      </c>
      <c r="H223" s="802">
        <f t="shared" si="149"/>
        <v>46028</v>
      </c>
      <c r="J223" s="758">
        <f t="shared" si="125"/>
        <v>46000</v>
      </c>
      <c r="K223" s="758">
        <f t="shared" si="125"/>
        <v>46001</v>
      </c>
      <c r="L223" s="616">
        <f t="shared" si="150"/>
        <v>50</v>
      </c>
    </row>
    <row r="224" spans="1:12" s="193" customFormat="1" ht="20.100000000000001" customHeight="1">
      <c r="A224" s="805"/>
      <c r="B224" s="1061" t="s">
        <v>756</v>
      </c>
      <c r="C224" s="955" t="s">
        <v>812</v>
      </c>
      <c r="D224" s="955">
        <v>46007</v>
      </c>
      <c r="E224" s="802">
        <f t="shared" si="146"/>
        <v>46020</v>
      </c>
      <c r="F224" s="802">
        <f t="shared" si="147"/>
        <v>46022</v>
      </c>
      <c r="G224" s="802">
        <f t="shared" si="148"/>
        <v>46024</v>
      </c>
      <c r="H224" s="802">
        <f t="shared" si="149"/>
        <v>46035</v>
      </c>
      <c r="J224" s="758">
        <f t="shared" si="125"/>
        <v>46007</v>
      </c>
      <c r="K224" s="758">
        <f t="shared" si="125"/>
        <v>46008</v>
      </c>
      <c r="L224" s="616">
        <f t="shared" si="150"/>
        <v>51</v>
      </c>
    </row>
    <row r="225" spans="1:16" s="193" customFormat="1" ht="20.100000000000001" customHeight="1">
      <c r="A225" s="805"/>
      <c r="B225" s="1061" t="s">
        <v>615</v>
      </c>
      <c r="C225" s="955" t="s">
        <v>813</v>
      </c>
      <c r="D225" s="955">
        <v>46014</v>
      </c>
      <c r="E225" s="802">
        <f t="shared" si="146"/>
        <v>46027</v>
      </c>
      <c r="F225" s="802">
        <f t="shared" si="147"/>
        <v>46029</v>
      </c>
      <c r="G225" s="802">
        <f t="shared" si="148"/>
        <v>46031</v>
      </c>
      <c r="H225" s="802">
        <f t="shared" si="149"/>
        <v>46042</v>
      </c>
      <c r="J225" s="758">
        <f t="shared" si="125"/>
        <v>46014</v>
      </c>
      <c r="K225" s="758">
        <f t="shared" si="125"/>
        <v>46015</v>
      </c>
      <c r="L225" s="616">
        <f t="shared" si="150"/>
        <v>52</v>
      </c>
    </row>
    <row r="226" spans="1:16" s="193" customFormat="1" ht="20.100000000000001" customHeight="1">
      <c r="A226" s="805"/>
      <c r="B226" s="1061" t="s">
        <v>740</v>
      </c>
      <c r="C226" s="955" t="s">
        <v>814</v>
      </c>
      <c r="D226" s="955">
        <v>46021</v>
      </c>
      <c r="E226" s="802">
        <f t="shared" ref="E226" si="151">D226+13</f>
        <v>46034</v>
      </c>
      <c r="F226" s="802">
        <f t="shared" ref="F226" si="152">D226+15</f>
        <v>46036</v>
      </c>
      <c r="G226" s="802">
        <f t="shared" ref="G226" si="153">D226+17</f>
        <v>46038</v>
      </c>
      <c r="H226" s="802">
        <f t="shared" ref="H226" si="154">D226+28</f>
        <v>46049</v>
      </c>
      <c r="J226" s="758">
        <f t="shared" si="125"/>
        <v>46021</v>
      </c>
      <c r="K226" s="758">
        <f t="shared" si="125"/>
        <v>46022</v>
      </c>
      <c r="L226" s="616">
        <f t="shared" ref="L226" si="155">WEEKNUM(J226)</f>
        <v>53</v>
      </c>
    </row>
    <row r="227" spans="1:16" s="18" customFormat="1" ht="20.100000000000001" customHeight="1">
      <c r="A227" s="861"/>
      <c r="B227" s="147" t="s">
        <v>545</v>
      </c>
      <c r="C227" s="11"/>
      <c r="D227" s="11"/>
      <c r="E227" s="11"/>
      <c r="F227" s="11"/>
      <c r="G227" s="11"/>
      <c r="H227" s="11"/>
      <c r="I227" s="11"/>
      <c r="J227" s="11"/>
      <c r="K227" s="11"/>
    </row>
    <row r="228" spans="1:16" s="18" customFormat="1" ht="20.100000000000001" customHeight="1">
      <c r="A228" s="861"/>
      <c r="B228" s="147"/>
      <c r="C228" s="11"/>
      <c r="D228" s="11"/>
      <c r="E228" s="11"/>
      <c r="F228" s="11"/>
      <c r="G228" s="11"/>
      <c r="H228" s="11"/>
      <c r="I228" s="11"/>
      <c r="J228" s="11"/>
      <c r="K228" s="11"/>
    </row>
    <row r="229" spans="1:16" s="147" customFormat="1" ht="18.75" customHeight="1">
      <c r="A229" s="863"/>
      <c r="B229" s="763"/>
      <c r="C229" s="751"/>
      <c r="D229" s="752"/>
      <c r="E229" s="764"/>
      <c r="F229" s="768"/>
      <c r="G229" s="424"/>
      <c r="H229" s="424"/>
      <c r="I229" s="752"/>
      <c r="J229" s="145"/>
      <c r="K229" s="145"/>
      <c r="L229" s="145"/>
      <c r="M229" s="145"/>
    </row>
    <row r="230" spans="1:16" s="147" customFormat="1" ht="18.75" customHeight="1">
      <c r="B230" s="771"/>
      <c r="C230" s="772"/>
      <c r="D230" s="773"/>
      <c r="E230" s="774"/>
      <c r="F230" s="775"/>
      <c r="G230" s="776"/>
      <c r="H230" s="777"/>
    </row>
    <row r="231" spans="1:16" s="147" customFormat="1" ht="18.75" customHeight="1">
      <c r="B231" s="778" t="s">
        <v>546</v>
      </c>
      <c r="C231" s="145"/>
      <c r="D231" s="147" t="s">
        <v>547</v>
      </c>
      <c r="G231" s="147" t="s">
        <v>548</v>
      </c>
      <c r="H231" s="779"/>
    </row>
    <row r="232" spans="1:16" s="147" customFormat="1" ht="18.75" customHeight="1">
      <c r="B232" s="780" t="s">
        <v>549</v>
      </c>
      <c r="C232" s="1098" t="s">
        <v>550</v>
      </c>
      <c r="D232" s="133" t="s">
        <v>551</v>
      </c>
      <c r="F232" s="1098" t="s">
        <v>552</v>
      </c>
      <c r="G232" s="145" t="s">
        <v>553</v>
      </c>
      <c r="H232" s="1099" t="s">
        <v>554</v>
      </c>
    </row>
    <row r="233" spans="1:16" s="147" customFormat="1" ht="18.75" customHeight="1">
      <c r="B233" s="780" t="s">
        <v>555</v>
      </c>
      <c r="C233" s="1098" t="s">
        <v>556</v>
      </c>
      <c r="D233" s="133" t="s">
        <v>557</v>
      </c>
      <c r="E233" s="148" t="s">
        <v>558</v>
      </c>
      <c r="F233" s="1100" t="s">
        <v>559</v>
      </c>
      <c r="G233" s="145" t="s">
        <v>560</v>
      </c>
      <c r="H233" s="1099" t="s">
        <v>561</v>
      </c>
    </row>
    <row r="234" spans="1:16" s="147" customFormat="1" ht="18.75" customHeight="1">
      <c r="B234" s="783" t="s">
        <v>562</v>
      </c>
      <c r="C234" s="1101" t="s">
        <v>563</v>
      </c>
      <c r="D234" s="133" t="s">
        <v>564</v>
      </c>
      <c r="E234" s="148" t="s">
        <v>565</v>
      </c>
      <c r="F234" s="1100" t="s">
        <v>566</v>
      </c>
      <c r="G234" s="588" t="s">
        <v>567</v>
      </c>
      <c r="H234" s="1102" t="s">
        <v>568</v>
      </c>
    </row>
    <row r="235" spans="1:16" s="147" customFormat="1" ht="18.75" customHeight="1">
      <c r="B235" s="783" t="s">
        <v>569</v>
      </c>
      <c r="C235" s="1101" t="s">
        <v>570</v>
      </c>
      <c r="D235" s="133" t="s">
        <v>571</v>
      </c>
      <c r="E235" s="148" t="s">
        <v>572</v>
      </c>
      <c r="F235" s="1100" t="s">
        <v>573</v>
      </c>
      <c r="G235" s="588" t="s">
        <v>574</v>
      </c>
      <c r="H235" s="1102" t="s">
        <v>575</v>
      </c>
      <c r="O235" s="149"/>
      <c r="P235" s="149"/>
    </row>
    <row r="236" spans="1:16" s="147" customFormat="1" ht="18.75" customHeight="1">
      <c r="B236" s="783" t="s">
        <v>815</v>
      </c>
      <c r="C236" s="1101" t="s">
        <v>577</v>
      </c>
      <c r="D236" s="133" t="s">
        <v>578</v>
      </c>
      <c r="E236" s="148" t="s">
        <v>579</v>
      </c>
      <c r="F236" s="1100" t="s">
        <v>580</v>
      </c>
      <c r="G236" s="588" t="s">
        <v>581</v>
      </c>
      <c r="H236" s="1102" t="s">
        <v>582</v>
      </c>
      <c r="O236" s="149"/>
      <c r="P236" s="149"/>
    </row>
    <row r="237" spans="1:16" s="147" customFormat="1" ht="18.75" customHeight="1">
      <c r="B237" s="783" t="s">
        <v>583</v>
      </c>
      <c r="C237" s="1101" t="s">
        <v>584</v>
      </c>
      <c r="D237" s="133" t="s">
        <v>585</v>
      </c>
      <c r="E237" s="148" t="s">
        <v>586</v>
      </c>
      <c r="F237" s="1100" t="s">
        <v>587</v>
      </c>
      <c r="G237" s="588" t="s">
        <v>588</v>
      </c>
      <c r="H237" s="1102" t="s">
        <v>589</v>
      </c>
      <c r="O237" s="149"/>
      <c r="P237" s="149"/>
    </row>
    <row r="238" spans="1:16" s="147" customFormat="1" ht="18.75" customHeight="1">
      <c r="B238" s="783" t="s">
        <v>590</v>
      </c>
      <c r="C238" s="1101" t="s">
        <v>591</v>
      </c>
      <c r="D238" s="133" t="s">
        <v>592</v>
      </c>
      <c r="E238" s="148" t="s">
        <v>593</v>
      </c>
      <c r="F238" s="1098" t="s">
        <v>594</v>
      </c>
      <c r="G238" s="588" t="s">
        <v>595</v>
      </c>
      <c r="H238" s="787" t="s">
        <v>596</v>
      </c>
      <c r="O238" s="149"/>
      <c r="P238" s="149"/>
    </row>
    <row r="239" spans="1:16" s="149" customFormat="1" ht="18.75" customHeight="1">
      <c r="A239" s="1033"/>
      <c r="B239" s="783" t="s">
        <v>597</v>
      </c>
      <c r="C239" s="1101" t="s">
        <v>598</v>
      </c>
      <c r="D239" s="133"/>
      <c r="E239" s="145"/>
      <c r="F239" s="588"/>
      <c r="G239" s="147"/>
      <c r="H239" s="788"/>
      <c r="I239" s="145"/>
      <c r="J239" s="145"/>
      <c r="K239" s="145"/>
      <c r="L239" s="145"/>
    </row>
    <row r="240" spans="1:16" s="149" customFormat="1" ht="18.75" customHeight="1">
      <c r="A240" s="1033"/>
      <c r="B240" s="789"/>
      <c r="C240" s="790"/>
      <c r="D240" s="790"/>
      <c r="E240" s="791"/>
      <c r="F240" s="791"/>
      <c r="G240" s="791"/>
      <c r="H240" s="792"/>
      <c r="I240" s="145"/>
      <c r="J240" s="145"/>
      <c r="K240" s="145"/>
      <c r="L240" s="145"/>
    </row>
    <row r="241" spans="1:13" s="147" customFormat="1" ht="18.75" customHeight="1">
      <c r="A241" s="863"/>
      <c r="B241" s="11"/>
      <c r="C241" s="11"/>
      <c r="D241" s="11"/>
      <c r="E241" s="145"/>
      <c r="F241" s="145"/>
      <c r="G241" s="145"/>
      <c r="H241" s="11"/>
      <c r="I241" s="145"/>
      <c r="J241" s="145"/>
      <c r="K241" s="145"/>
      <c r="L241" s="145"/>
      <c r="M241" s="145"/>
    </row>
    <row r="242" spans="1:13" s="147" customFormat="1" ht="18.75" customHeight="1">
      <c r="A242" s="863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331"/>
      <c r="M242" s="145"/>
    </row>
    <row r="243" spans="1:13" s="147" customFormat="1" ht="18.75" customHeight="1">
      <c r="A243" s="863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331"/>
      <c r="M243" s="145"/>
    </row>
    <row r="244" spans="1:13" s="147" customFormat="1" ht="18.75" customHeight="1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  <c r="M244" s="145"/>
    </row>
    <row r="245" spans="1:13" s="147" customFormat="1" ht="18.75" customHeight="1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  <c r="M245" s="145"/>
    </row>
    <row r="246" spans="1:13" s="147" customFormat="1" ht="18.75" customHeight="1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145"/>
      <c r="M246" s="145"/>
    </row>
    <row r="247" spans="1:13" s="147" customFormat="1" ht="18.75" customHeight="1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145"/>
      <c r="M247" s="145"/>
    </row>
    <row r="248" spans="1:13" s="147" customFormat="1" ht="18.75" customHeight="1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145"/>
      <c r="M248" s="145"/>
    </row>
    <row r="249" spans="1:13" s="147" customFormat="1" ht="18.75" customHeight="1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145"/>
      <c r="M249" s="145"/>
    </row>
    <row r="250" spans="1:13" s="147" customFormat="1" ht="18.75" customHeight="1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145"/>
      <c r="M250" s="145"/>
    </row>
    <row r="251" spans="1:13" s="147" customFormat="1" ht="18.75" customHeight="1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145"/>
      <c r="M251" s="145"/>
    </row>
    <row r="252" spans="1:13" s="147" customFormat="1" ht="18.75" customHeight="1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145"/>
      <c r="M252" s="145"/>
    </row>
    <row r="253" spans="1:13" s="147" customFormat="1" ht="18.75" customHeight="1">
      <c r="A253" s="863"/>
      <c r="B253" s="763"/>
      <c r="C253" s="751"/>
      <c r="D253" s="752"/>
      <c r="E253" s="764"/>
      <c r="F253" s="435"/>
      <c r="G253" s="456"/>
      <c r="H253" s="456"/>
      <c r="I253" s="162"/>
      <c r="J253" s="145"/>
      <c r="K253" s="145"/>
      <c r="L253" s="145"/>
      <c r="M253" s="145"/>
    </row>
    <row r="254" spans="1:13" s="147" customFormat="1" ht="18.75" customHeight="1">
      <c r="A254" s="863"/>
      <c r="B254" s="763"/>
      <c r="C254" s="751"/>
      <c r="D254" s="752"/>
      <c r="E254" s="764"/>
      <c r="F254" s="435"/>
      <c r="G254" s="456"/>
      <c r="H254" s="456"/>
      <c r="I254" s="162"/>
      <c r="J254" s="145"/>
      <c r="K254" s="145"/>
      <c r="L254" s="145"/>
      <c r="M254" s="145"/>
    </row>
    <row r="255" spans="1:13" s="147" customFormat="1" ht="18.75" customHeight="1">
      <c r="A255" s="863"/>
      <c r="B255" s="763"/>
      <c r="C255" s="751"/>
      <c r="D255" s="752"/>
      <c r="E255" s="764"/>
      <c r="F255" s="435"/>
      <c r="G255" s="456"/>
      <c r="H255" s="456"/>
      <c r="I255" s="162"/>
      <c r="J255" s="145"/>
      <c r="K255" s="145"/>
      <c r="L255" s="145"/>
      <c r="M255" s="145"/>
    </row>
    <row r="256" spans="1:13" s="147" customFormat="1" ht="18.75" customHeight="1">
      <c r="A256" s="863"/>
      <c r="B256" s="763"/>
      <c r="C256" s="751"/>
      <c r="D256" s="752"/>
      <c r="E256" s="764"/>
      <c r="F256" s="435"/>
      <c r="G256" s="456"/>
      <c r="H256" s="456"/>
      <c r="I256" s="162"/>
      <c r="J256" s="145"/>
      <c r="K256" s="145"/>
      <c r="L256" s="145"/>
      <c r="M256" s="145"/>
    </row>
    <row r="257" spans="1:13" s="147" customFormat="1" ht="18.75" customHeight="1">
      <c r="A257" s="863"/>
      <c r="B257" s="763"/>
      <c r="C257" s="751"/>
      <c r="D257" s="752"/>
      <c r="E257" s="764"/>
      <c r="F257" s="435"/>
      <c r="G257" s="456"/>
      <c r="H257" s="456"/>
      <c r="I257" s="162"/>
      <c r="J257" s="145"/>
      <c r="K257" s="145"/>
      <c r="L257" s="145"/>
      <c r="M257" s="145"/>
    </row>
    <row r="258" spans="1:13" s="147" customFormat="1" ht="18.75" customHeight="1">
      <c r="A258" s="863"/>
      <c r="B258" s="763"/>
      <c r="C258" s="751"/>
      <c r="D258" s="752"/>
      <c r="E258" s="764"/>
      <c r="F258" s="435"/>
      <c r="G258" s="456"/>
      <c r="H258" s="456"/>
      <c r="I258" s="162"/>
      <c r="J258" s="145"/>
      <c r="K258" s="145"/>
      <c r="L258" s="145"/>
      <c r="M258" s="145"/>
    </row>
    <row r="259" spans="1:13" s="147" customFormat="1" ht="18.75" customHeight="1">
      <c r="A259" s="863"/>
      <c r="B259" s="763"/>
      <c r="C259" s="751"/>
      <c r="D259" s="752"/>
      <c r="E259" s="764"/>
      <c r="F259" s="435"/>
      <c r="G259" s="456"/>
      <c r="H259" s="456"/>
      <c r="I259" s="162"/>
      <c r="J259" s="145"/>
      <c r="K259" s="145"/>
      <c r="L259" s="145"/>
      <c r="M259" s="145"/>
    </row>
    <row r="260" spans="1:13" s="147" customFormat="1" ht="18.75" customHeight="1">
      <c r="A260" s="863"/>
      <c r="B260" s="763"/>
      <c r="C260" s="751"/>
      <c r="D260" s="752"/>
      <c r="E260" s="764"/>
      <c r="F260" s="435"/>
      <c r="G260" s="456"/>
      <c r="H260" s="456"/>
      <c r="I260" s="162"/>
      <c r="J260" s="145"/>
      <c r="K260" s="145"/>
      <c r="L260" s="145"/>
      <c r="M260" s="145"/>
    </row>
    <row r="261" spans="1:13" s="147" customFormat="1" ht="18.75" customHeight="1">
      <c r="A261" s="863"/>
      <c r="B261" s="763"/>
      <c r="C261" s="751"/>
      <c r="D261" s="752"/>
      <c r="E261" s="764"/>
      <c r="F261" s="435"/>
      <c r="G261" s="456"/>
      <c r="H261" s="456"/>
      <c r="I261" s="162"/>
      <c r="J261" s="145"/>
      <c r="K261" s="145"/>
      <c r="L261" s="145"/>
      <c r="M261" s="145"/>
    </row>
    <row r="262" spans="1:13" s="147" customFormat="1" ht="18.75" customHeight="1">
      <c r="A262" s="863"/>
      <c r="B262" s="763"/>
      <c r="C262" s="751"/>
      <c r="D262" s="752"/>
      <c r="E262" s="764"/>
      <c r="F262" s="435"/>
      <c r="G262" s="456"/>
      <c r="H262" s="456"/>
      <c r="I262" s="162"/>
      <c r="J262" s="145"/>
      <c r="K262" s="145"/>
      <c r="L262" s="145"/>
      <c r="M262" s="145"/>
    </row>
    <row r="263" spans="1:13" s="147" customFormat="1" ht="18.75" customHeight="1">
      <c r="A263" s="863"/>
      <c r="B263" s="763"/>
      <c r="C263" s="751"/>
      <c r="D263" s="752"/>
      <c r="E263" s="764"/>
      <c r="F263" s="435"/>
      <c r="G263" s="456"/>
      <c r="H263" s="456"/>
      <c r="I263" s="162"/>
      <c r="J263" s="145"/>
      <c r="K263" s="145"/>
      <c r="L263" s="145"/>
      <c r="M263" s="145"/>
    </row>
    <row r="264" spans="1:13" s="147" customFormat="1" ht="18.75" customHeight="1">
      <c r="A264" s="863"/>
      <c r="B264" s="763"/>
      <c r="C264" s="751"/>
      <c r="D264" s="752"/>
      <c r="E264" s="764"/>
      <c r="F264" s="435"/>
      <c r="G264" s="456"/>
      <c r="H264" s="456"/>
      <c r="I264" s="162"/>
      <c r="J264" s="145"/>
      <c r="K264" s="145"/>
      <c r="L264" s="145"/>
      <c r="M264" s="145"/>
    </row>
    <row r="265" spans="1:13" s="147" customFormat="1" ht="18.75" customHeight="1">
      <c r="A265" s="863"/>
      <c r="B265" s="763"/>
      <c r="C265" s="751"/>
      <c r="D265" s="752"/>
      <c r="E265" s="764"/>
      <c r="F265" s="435"/>
      <c r="G265" s="456"/>
      <c r="H265" s="456"/>
      <c r="I265" s="162"/>
      <c r="J265" s="145"/>
      <c r="K265" s="145"/>
      <c r="L265" s="145"/>
      <c r="M265" s="145"/>
    </row>
    <row r="266" spans="1:13" s="147" customFormat="1" ht="18.75" customHeight="1">
      <c r="A266" s="863"/>
      <c r="B266" s="763"/>
      <c r="C266" s="751"/>
      <c r="D266" s="752"/>
      <c r="E266" s="764"/>
      <c r="F266" s="435"/>
      <c r="G266" s="456"/>
      <c r="H266" s="456"/>
      <c r="I266" s="162"/>
      <c r="J266" s="145"/>
      <c r="K266" s="145"/>
      <c r="L266" s="145"/>
      <c r="M266" s="145"/>
    </row>
    <row r="267" spans="1:13" s="147" customFormat="1" ht="18.75" customHeight="1">
      <c r="A267" s="863"/>
      <c r="B267" s="763"/>
      <c r="C267" s="751"/>
      <c r="D267" s="752"/>
      <c r="E267" s="764"/>
      <c r="F267" s="435"/>
      <c r="G267" s="456"/>
      <c r="H267" s="456"/>
      <c r="I267" s="162"/>
      <c r="J267" s="145"/>
      <c r="K267" s="145"/>
      <c r="L267" s="145"/>
      <c r="M267" s="145"/>
    </row>
    <row r="268" spans="1:13" s="147" customFormat="1" ht="18.75" customHeight="1">
      <c r="A268" s="863"/>
      <c r="B268" s="763"/>
      <c r="C268" s="751"/>
      <c r="D268" s="752"/>
      <c r="E268" s="764"/>
      <c r="F268" s="435"/>
      <c r="G268" s="456"/>
      <c r="H268" s="456"/>
      <c r="I268" s="162"/>
      <c r="J268" s="145"/>
      <c r="K268" s="145"/>
      <c r="L268" s="145"/>
      <c r="M268" s="145"/>
    </row>
    <row r="269" spans="1:13" s="147" customFormat="1" ht="18.75" customHeight="1">
      <c r="A269" s="863"/>
      <c r="B269" s="763"/>
      <c r="C269" s="751"/>
      <c r="D269" s="752"/>
      <c r="E269" s="764"/>
      <c r="F269" s="435"/>
      <c r="G269" s="456"/>
      <c r="H269" s="456"/>
      <c r="I269" s="162"/>
      <c r="J269" s="145"/>
      <c r="K269" s="145"/>
      <c r="L269" s="145"/>
      <c r="M269" s="145"/>
    </row>
    <row r="270" spans="1:13" s="147" customFormat="1" ht="18.75" customHeight="1">
      <c r="A270" s="863"/>
      <c r="B270" s="763"/>
      <c r="C270" s="751"/>
      <c r="D270" s="752"/>
      <c r="E270" s="764"/>
      <c r="F270" s="435"/>
      <c r="G270" s="456"/>
      <c r="H270" s="456"/>
      <c r="I270" s="162"/>
      <c r="J270" s="145"/>
      <c r="K270" s="145"/>
      <c r="L270" s="145"/>
      <c r="M270" s="145"/>
    </row>
    <row r="271" spans="1:13" s="147" customFormat="1" ht="18.75" customHeight="1">
      <c r="A271" s="863"/>
      <c r="B271" s="763"/>
      <c r="C271" s="751"/>
      <c r="D271" s="752"/>
      <c r="E271" s="764"/>
      <c r="F271" s="435"/>
      <c r="G271" s="456"/>
      <c r="H271" s="456"/>
      <c r="I271" s="162"/>
      <c r="J271" s="145"/>
      <c r="K271" s="145"/>
      <c r="L271" s="145"/>
      <c r="M271" s="145"/>
    </row>
    <row r="272" spans="1:13" s="147" customFormat="1" ht="18.75" customHeight="1">
      <c r="A272" s="863"/>
      <c r="B272" s="763"/>
      <c r="C272" s="751"/>
      <c r="D272" s="752"/>
      <c r="E272" s="764"/>
      <c r="F272" s="435"/>
      <c r="G272" s="456"/>
      <c r="H272" s="456"/>
      <c r="I272" s="162"/>
      <c r="J272" s="145"/>
      <c r="K272" s="145"/>
      <c r="L272" s="145"/>
      <c r="M272" s="145"/>
    </row>
    <row r="273" spans="1:13" s="147" customFormat="1" ht="18.75" customHeight="1">
      <c r="A273" s="863"/>
      <c r="B273" s="763"/>
      <c r="C273" s="751"/>
      <c r="D273" s="752"/>
      <c r="E273" s="764"/>
      <c r="F273" s="435"/>
      <c r="G273" s="456"/>
      <c r="H273" s="456"/>
      <c r="I273" s="162"/>
      <c r="J273" s="145"/>
      <c r="K273" s="145"/>
      <c r="L273" s="145"/>
      <c r="M273" s="145"/>
    </row>
    <row r="274" spans="1:13" s="147" customFormat="1" ht="18.75" customHeight="1">
      <c r="A274" s="863"/>
      <c r="B274" s="763"/>
      <c r="C274" s="751"/>
      <c r="D274" s="752"/>
      <c r="E274" s="764"/>
      <c r="F274" s="435"/>
      <c r="G274" s="456"/>
      <c r="H274" s="456"/>
      <c r="I274" s="162"/>
      <c r="J274" s="145"/>
      <c r="K274" s="145"/>
      <c r="L274" s="145"/>
      <c r="M274" s="145"/>
    </row>
    <row r="275" spans="1:13" s="147" customFormat="1" ht="18.75" customHeight="1">
      <c r="A275" s="863"/>
      <c r="B275" s="763"/>
      <c r="C275" s="751"/>
      <c r="D275" s="752"/>
      <c r="E275" s="764"/>
      <c r="F275" s="435"/>
      <c r="G275" s="456"/>
      <c r="H275" s="456"/>
      <c r="I275" s="162"/>
      <c r="J275" s="145"/>
      <c r="K275" s="145"/>
      <c r="L275" s="145"/>
      <c r="M275" s="145"/>
    </row>
    <row r="276" spans="1:13" s="147" customFormat="1" ht="18.75" customHeight="1">
      <c r="A276" s="863"/>
      <c r="B276" s="763"/>
      <c r="C276" s="751"/>
      <c r="D276" s="752"/>
      <c r="E276" s="764"/>
      <c r="F276" s="435"/>
      <c r="G276" s="456"/>
      <c r="H276" s="456"/>
      <c r="I276" s="162"/>
      <c r="J276" s="145"/>
      <c r="K276" s="145"/>
      <c r="L276" s="145"/>
      <c r="M276" s="145"/>
    </row>
    <row r="277" spans="1:13" s="147" customFormat="1" ht="18.75" customHeight="1">
      <c r="A277" s="863"/>
      <c r="B277" s="763"/>
      <c r="C277" s="751"/>
      <c r="D277" s="752"/>
      <c r="E277" s="764"/>
      <c r="F277" s="435"/>
      <c r="G277" s="456"/>
      <c r="H277" s="456"/>
      <c r="I277" s="162"/>
      <c r="J277" s="145"/>
      <c r="K277" s="145"/>
      <c r="L277" s="145"/>
      <c r="M277" s="145"/>
    </row>
    <row r="278" spans="1:13" s="147" customFormat="1" ht="18.75" customHeight="1">
      <c r="A278" s="863"/>
      <c r="B278" s="763"/>
      <c r="C278" s="751"/>
      <c r="D278" s="752"/>
      <c r="E278" s="764"/>
      <c r="F278" s="435"/>
      <c r="G278" s="456"/>
      <c r="H278" s="456"/>
      <c r="I278" s="162"/>
      <c r="J278" s="145"/>
      <c r="K278" s="145"/>
      <c r="L278" s="145"/>
      <c r="M278" s="145"/>
    </row>
    <row r="279" spans="1:13" s="147" customFormat="1" ht="18.75" customHeight="1">
      <c r="A279" s="863"/>
      <c r="B279" s="763"/>
      <c r="C279" s="751"/>
      <c r="D279" s="752"/>
      <c r="E279" s="764"/>
      <c r="F279" s="435"/>
      <c r="G279" s="456"/>
      <c r="H279" s="456"/>
      <c r="I279" s="162"/>
      <c r="J279" s="145"/>
      <c r="K279" s="145"/>
      <c r="L279" s="145"/>
      <c r="M279" s="145"/>
    </row>
    <row r="280" spans="1:13" s="147" customFormat="1" ht="18.75" customHeight="1">
      <c r="A280" s="863"/>
      <c r="B280" s="763"/>
      <c r="C280" s="751"/>
      <c r="D280" s="752"/>
      <c r="E280" s="764"/>
      <c r="F280" s="435"/>
      <c r="G280" s="456"/>
      <c r="H280" s="456"/>
      <c r="I280" s="162"/>
      <c r="J280" s="145"/>
      <c r="K280" s="145"/>
      <c r="L280" s="145"/>
      <c r="M280" s="145"/>
    </row>
    <row r="281" spans="1:13" s="147" customFormat="1" ht="18.75" customHeight="1">
      <c r="A281" s="863"/>
      <c r="B281" s="763"/>
      <c r="C281" s="751"/>
      <c r="D281" s="752"/>
      <c r="E281" s="764"/>
      <c r="F281" s="435"/>
      <c r="G281" s="456"/>
      <c r="H281" s="456"/>
      <c r="I281" s="162"/>
      <c r="J281" s="145"/>
      <c r="K281" s="145"/>
      <c r="L281" s="145"/>
      <c r="M281" s="145"/>
    </row>
    <row r="282" spans="1:13" s="147" customFormat="1" ht="18.75" customHeight="1">
      <c r="A282" s="863"/>
      <c r="B282" s="763"/>
      <c r="C282" s="751"/>
      <c r="D282" s="752"/>
      <c r="E282" s="764"/>
      <c r="F282" s="435"/>
      <c r="G282" s="456"/>
      <c r="H282" s="456"/>
      <c r="I282" s="162"/>
      <c r="J282" s="145"/>
      <c r="K282" s="145"/>
      <c r="L282" s="145"/>
      <c r="M282" s="145"/>
    </row>
    <row r="283" spans="1:13" s="147" customFormat="1" ht="18.75" customHeight="1">
      <c r="A283" s="863"/>
      <c r="B283" s="763"/>
      <c r="C283" s="751"/>
      <c r="D283" s="752"/>
      <c r="E283" s="764"/>
      <c r="F283" s="435"/>
      <c r="G283" s="456"/>
      <c r="H283" s="456"/>
      <c r="I283" s="162"/>
      <c r="J283" s="145"/>
      <c r="K283" s="145"/>
      <c r="L283" s="145"/>
      <c r="M283" s="145"/>
    </row>
    <row r="284" spans="1:13" s="147" customFormat="1" ht="18.75" customHeight="1">
      <c r="A284" s="863"/>
      <c r="B284" s="763"/>
      <c r="C284" s="751"/>
      <c r="D284" s="752"/>
      <c r="E284" s="764"/>
      <c r="F284" s="435"/>
      <c r="G284" s="456"/>
      <c r="H284" s="456"/>
      <c r="I284" s="162"/>
      <c r="J284" s="145"/>
      <c r="K284" s="145"/>
      <c r="L284" s="145"/>
      <c r="M284" s="145"/>
    </row>
    <row r="285" spans="1:13" s="147" customFormat="1" ht="18.75" customHeight="1">
      <c r="A285" s="863"/>
      <c r="B285" s="763"/>
      <c r="C285" s="751"/>
      <c r="D285" s="752"/>
      <c r="E285" s="764"/>
      <c r="F285" s="435"/>
      <c r="G285" s="456"/>
      <c r="H285" s="456"/>
      <c r="I285" s="162"/>
      <c r="J285" s="145"/>
      <c r="K285" s="145"/>
      <c r="L285" s="145"/>
      <c r="M285" s="145"/>
    </row>
    <row r="286" spans="1:13" s="147" customFormat="1" ht="18.75" customHeight="1">
      <c r="A286" s="863"/>
      <c r="B286" s="763"/>
      <c r="C286" s="751"/>
      <c r="D286" s="752"/>
      <c r="E286" s="764"/>
      <c r="F286" s="435"/>
      <c r="G286" s="456"/>
      <c r="H286" s="456"/>
      <c r="I286" s="162"/>
      <c r="J286" s="145"/>
      <c r="K286" s="145"/>
      <c r="L286" s="145"/>
      <c r="M286" s="145"/>
    </row>
    <row r="287" spans="1:13" s="147" customFormat="1" ht="18.75" customHeight="1">
      <c r="A287" s="863"/>
      <c r="B287" s="763"/>
      <c r="C287" s="751"/>
      <c r="D287" s="752"/>
      <c r="E287" s="764"/>
      <c r="F287" s="435"/>
      <c r="G287" s="456"/>
      <c r="H287" s="456"/>
      <c r="I287" s="162"/>
      <c r="J287" s="145"/>
      <c r="K287" s="145"/>
      <c r="L287" s="145"/>
      <c r="M287" s="145"/>
    </row>
    <row r="288" spans="1:13" s="147" customFormat="1" ht="18.75" customHeight="1">
      <c r="A288" s="863"/>
      <c r="B288" s="763"/>
      <c r="C288" s="751"/>
      <c r="D288" s="752"/>
      <c r="E288" s="764"/>
      <c r="F288" s="435"/>
      <c r="G288" s="456"/>
      <c r="H288" s="456"/>
      <c r="I288" s="162"/>
      <c r="J288" s="145"/>
      <c r="K288" s="145"/>
      <c r="L288" s="145"/>
      <c r="M288" s="145"/>
    </row>
    <row r="289" spans="1:13" s="147" customFormat="1" ht="18.75" customHeight="1">
      <c r="A289" s="863"/>
      <c r="B289" s="763"/>
      <c r="C289" s="751"/>
      <c r="D289" s="752"/>
      <c r="E289" s="764"/>
      <c r="F289" s="435"/>
      <c r="G289" s="456"/>
      <c r="H289" s="456"/>
      <c r="I289" s="162"/>
      <c r="J289" s="145"/>
      <c r="K289" s="145"/>
      <c r="L289" s="145"/>
      <c r="M289" s="145"/>
    </row>
    <row r="290" spans="1:13" s="147" customFormat="1" ht="18.75" customHeight="1">
      <c r="A290" s="863"/>
      <c r="B290" s="763"/>
      <c r="C290" s="751"/>
      <c r="D290" s="752"/>
      <c r="E290" s="764"/>
      <c r="F290" s="435"/>
      <c r="G290" s="456"/>
      <c r="H290" s="456"/>
      <c r="I290" s="162"/>
      <c r="J290" s="145"/>
      <c r="K290" s="145"/>
      <c r="L290" s="145"/>
      <c r="M290" s="145"/>
    </row>
    <row r="291" spans="1:13" s="147" customFormat="1" ht="18.75" customHeight="1">
      <c r="A291" s="863"/>
      <c r="B291" s="763"/>
      <c r="C291" s="751"/>
      <c r="D291" s="752"/>
      <c r="E291" s="764"/>
      <c r="F291" s="435"/>
      <c r="G291" s="456"/>
      <c r="H291" s="456"/>
      <c r="I291" s="162"/>
      <c r="J291" s="145"/>
      <c r="K291" s="145"/>
      <c r="L291" s="145"/>
      <c r="M291" s="145"/>
    </row>
    <row r="292" spans="1:13" s="147" customFormat="1" ht="18.75" customHeight="1">
      <c r="A292" s="863"/>
      <c r="B292" s="763"/>
      <c r="C292" s="751"/>
      <c r="D292" s="752"/>
      <c r="E292" s="764"/>
      <c r="F292" s="435"/>
      <c r="G292" s="456"/>
      <c r="H292" s="456"/>
      <c r="I292" s="162"/>
      <c r="J292" s="145"/>
      <c r="K292" s="145"/>
      <c r="L292" s="145"/>
      <c r="M292" s="145"/>
    </row>
    <row r="293" spans="1:13" s="147" customFormat="1" ht="18.75" customHeight="1">
      <c r="A293" s="863"/>
      <c r="B293" s="763"/>
      <c r="C293" s="751"/>
      <c r="D293" s="752"/>
      <c r="E293" s="764"/>
      <c r="F293" s="435"/>
      <c r="G293" s="456"/>
      <c r="H293" s="456"/>
      <c r="I293" s="162"/>
      <c r="J293" s="145"/>
      <c r="K293" s="145"/>
      <c r="L293" s="145"/>
      <c r="M293" s="145"/>
    </row>
    <row r="294" spans="1:13" s="147" customFormat="1" ht="18.75" customHeight="1">
      <c r="A294" s="863"/>
      <c r="B294" s="763"/>
      <c r="C294" s="751"/>
      <c r="D294" s="752"/>
      <c r="E294" s="764"/>
      <c r="F294" s="435"/>
      <c r="G294" s="456"/>
      <c r="H294" s="456"/>
      <c r="I294" s="162"/>
      <c r="J294" s="145"/>
      <c r="K294" s="145"/>
      <c r="L294" s="145"/>
      <c r="M294" s="145"/>
    </row>
    <row r="295" spans="1:13" s="147" customFormat="1" ht="18.75" customHeight="1">
      <c r="A295" s="863"/>
      <c r="B295" s="763"/>
      <c r="C295" s="751"/>
      <c r="D295" s="752"/>
      <c r="E295" s="764"/>
      <c r="F295" s="435"/>
      <c r="G295" s="456"/>
      <c r="H295" s="456"/>
      <c r="I295" s="162"/>
      <c r="J295" s="145"/>
      <c r="K295" s="145"/>
      <c r="L295" s="145"/>
      <c r="M295" s="145"/>
    </row>
    <row r="296" spans="1:13" s="147" customFormat="1" ht="18.75" customHeight="1">
      <c r="A296" s="863"/>
      <c r="B296" s="763"/>
      <c r="C296" s="751"/>
      <c r="D296" s="752"/>
      <c r="E296" s="764"/>
      <c r="F296" s="435"/>
      <c r="G296" s="456"/>
      <c r="H296" s="456"/>
      <c r="I296" s="162"/>
      <c r="J296" s="145"/>
      <c r="K296" s="145"/>
      <c r="L296" s="145"/>
      <c r="M296" s="145"/>
    </row>
    <row r="297" spans="1:13" s="147" customFormat="1" ht="18.75" customHeight="1">
      <c r="A297" s="863"/>
      <c r="B297" s="763"/>
      <c r="C297" s="751"/>
      <c r="D297" s="752"/>
      <c r="E297" s="764"/>
      <c r="F297" s="435"/>
      <c r="G297" s="456"/>
      <c r="H297" s="456"/>
      <c r="I297" s="162"/>
      <c r="J297" s="145"/>
      <c r="K297" s="145"/>
      <c r="L297" s="145"/>
      <c r="M297" s="145"/>
    </row>
    <row r="298" spans="1:13" s="147" customFormat="1" ht="18.75" customHeight="1">
      <c r="A298" s="863"/>
      <c r="B298" s="763"/>
      <c r="C298" s="751"/>
      <c r="D298" s="752"/>
      <c r="E298" s="764"/>
      <c r="F298" s="435"/>
      <c r="G298" s="456"/>
      <c r="H298" s="456"/>
      <c r="I298" s="162"/>
      <c r="J298" s="145"/>
      <c r="K298" s="145"/>
      <c r="L298" s="145"/>
      <c r="M298" s="145"/>
    </row>
    <row r="299" spans="1:13" s="147" customFormat="1" ht="18.75" customHeight="1">
      <c r="A299" s="863"/>
      <c r="B299" s="763"/>
      <c r="C299" s="751"/>
      <c r="D299" s="752"/>
      <c r="E299" s="764"/>
      <c r="F299" s="435"/>
      <c r="G299" s="456"/>
      <c r="H299" s="456"/>
      <c r="I299" s="162"/>
      <c r="J299" s="145"/>
      <c r="K299" s="145"/>
      <c r="L299" s="145"/>
      <c r="M299" s="145"/>
    </row>
    <row r="300" spans="1:13" s="147" customFormat="1" ht="18.75" customHeight="1">
      <c r="A300" s="863"/>
      <c r="B300" s="763"/>
      <c r="C300" s="751"/>
      <c r="D300" s="752"/>
      <c r="E300" s="764"/>
      <c r="F300" s="435"/>
      <c r="G300" s="456"/>
      <c r="H300" s="456"/>
      <c r="I300" s="162"/>
      <c r="J300" s="145"/>
      <c r="K300" s="145"/>
      <c r="L300" s="145"/>
      <c r="M300" s="145"/>
    </row>
    <row r="301" spans="1:13" s="147" customFormat="1" ht="18.75" customHeight="1">
      <c r="A301" s="863"/>
      <c r="B301" s="763"/>
      <c r="C301" s="751"/>
      <c r="D301" s="752"/>
      <c r="E301" s="764"/>
      <c r="F301" s="435"/>
      <c r="G301" s="456"/>
      <c r="H301" s="456"/>
      <c r="I301" s="162"/>
      <c r="J301" s="145"/>
      <c r="K301" s="145"/>
      <c r="L301" s="145"/>
      <c r="M301" s="145"/>
    </row>
    <row r="302" spans="1:13" s="147" customFormat="1" ht="18.75" customHeight="1">
      <c r="A302" s="863"/>
      <c r="B302" s="763"/>
      <c r="C302" s="751"/>
      <c r="D302" s="752"/>
      <c r="E302" s="764"/>
      <c r="F302" s="435"/>
      <c r="G302" s="456"/>
      <c r="H302" s="456"/>
      <c r="I302" s="162"/>
      <c r="J302" s="145"/>
      <c r="K302" s="145"/>
      <c r="L302" s="145"/>
      <c r="M302" s="145"/>
    </row>
    <row r="303" spans="1:13" s="147" customFormat="1" ht="18.75" customHeight="1">
      <c r="A303" s="863"/>
      <c r="B303" s="763"/>
      <c r="C303" s="751"/>
      <c r="D303" s="752"/>
      <c r="E303" s="764"/>
      <c r="F303" s="435"/>
      <c r="G303" s="456"/>
      <c r="H303" s="456"/>
      <c r="I303" s="162"/>
      <c r="J303" s="145"/>
      <c r="K303" s="145"/>
      <c r="L303" s="145"/>
      <c r="M303" s="145"/>
    </row>
    <row r="304" spans="1:13" s="147" customFormat="1" ht="18.75" customHeight="1">
      <c r="A304" s="863"/>
      <c r="B304" s="763"/>
      <c r="C304" s="751"/>
      <c r="D304" s="752"/>
      <c r="E304" s="764"/>
      <c r="F304" s="435"/>
      <c r="G304" s="456"/>
      <c r="H304" s="456"/>
      <c r="I304" s="162"/>
      <c r="J304" s="145"/>
      <c r="K304" s="145"/>
      <c r="L304" s="145"/>
      <c r="M304" s="145"/>
    </row>
    <row r="305" spans="1:13" s="147" customFormat="1" ht="18.75" customHeight="1">
      <c r="A305" s="863"/>
      <c r="B305" s="763"/>
      <c r="C305" s="751"/>
      <c r="D305" s="752"/>
      <c r="E305" s="764"/>
      <c r="F305" s="435"/>
      <c r="G305" s="456"/>
      <c r="H305" s="456"/>
      <c r="I305" s="162"/>
      <c r="J305" s="145"/>
      <c r="K305" s="145"/>
      <c r="L305" s="145"/>
      <c r="M305" s="145"/>
    </row>
    <row r="306" spans="1:13" s="147" customFormat="1" ht="18.75" customHeight="1">
      <c r="A306" s="863"/>
      <c r="B306" s="763"/>
      <c r="C306" s="751"/>
      <c r="D306" s="752"/>
      <c r="E306" s="764"/>
      <c r="F306" s="435"/>
      <c r="G306" s="456"/>
      <c r="H306" s="456"/>
      <c r="I306" s="162"/>
      <c r="J306" s="145"/>
      <c r="K306" s="145"/>
      <c r="L306" s="145"/>
      <c r="M306" s="145"/>
    </row>
    <row r="307" spans="1:13" s="147" customFormat="1" ht="18.75" customHeight="1">
      <c r="A307" s="863"/>
      <c r="B307" s="763"/>
      <c r="C307" s="751"/>
      <c r="D307" s="752"/>
      <c r="E307" s="764"/>
      <c r="F307" s="435"/>
      <c r="G307" s="456"/>
      <c r="H307" s="456"/>
      <c r="I307" s="162"/>
      <c r="J307" s="145"/>
      <c r="K307" s="145"/>
      <c r="L307" s="145"/>
      <c r="M307" s="145"/>
    </row>
    <row r="308" spans="1:13" s="147" customFormat="1" ht="18.75" customHeight="1">
      <c r="A308" s="863"/>
      <c r="B308" s="763"/>
      <c r="C308" s="751"/>
      <c r="D308" s="752"/>
      <c r="E308" s="764"/>
      <c r="F308" s="435"/>
      <c r="G308" s="456"/>
      <c r="H308" s="456"/>
      <c r="I308" s="162"/>
      <c r="J308" s="145"/>
      <c r="K308" s="145"/>
      <c r="L308" s="145"/>
      <c r="M308" s="145"/>
    </row>
    <row r="309" spans="1:13" s="147" customFormat="1" ht="18.75" customHeight="1">
      <c r="A309" s="863"/>
      <c r="B309" s="763"/>
      <c r="C309" s="751"/>
      <c r="D309" s="752"/>
      <c r="E309" s="764"/>
      <c r="F309" s="435"/>
      <c r="G309" s="456"/>
      <c r="H309" s="456"/>
      <c r="I309" s="162"/>
      <c r="J309" s="145"/>
      <c r="K309" s="145"/>
      <c r="L309" s="145"/>
      <c r="M309" s="145"/>
    </row>
    <row r="310" spans="1:13" s="147" customFormat="1" ht="18.75" customHeight="1">
      <c r="A310" s="863"/>
      <c r="B310" s="763"/>
      <c r="C310" s="751"/>
      <c r="D310" s="752"/>
      <c r="E310" s="764"/>
      <c r="F310" s="435"/>
      <c r="G310" s="456"/>
      <c r="H310" s="456"/>
      <c r="I310" s="162"/>
      <c r="J310" s="145"/>
      <c r="K310" s="145"/>
      <c r="L310" s="145"/>
      <c r="M310" s="145"/>
    </row>
    <row r="311" spans="1:13" s="147" customFormat="1" ht="18.75" customHeight="1">
      <c r="A311" s="863"/>
      <c r="B311" s="763"/>
      <c r="C311" s="751"/>
      <c r="D311" s="752"/>
      <c r="E311" s="764"/>
      <c r="F311" s="435"/>
      <c r="G311" s="456"/>
      <c r="H311" s="456"/>
      <c r="I311" s="162"/>
      <c r="J311" s="145"/>
      <c r="K311" s="145"/>
      <c r="L311" s="145"/>
      <c r="M311" s="145"/>
    </row>
    <row r="312" spans="1:13" s="147" customFormat="1" ht="18.75" customHeight="1">
      <c r="A312" s="863"/>
      <c r="B312" s="763"/>
      <c r="C312" s="751"/>
      <c r="D312" s="752"/>
      <c r="E312" s="764"/>
      <c r="F312" s="435"/>
      <c r="G312" s="456"/>
      <c r="H312" s="456"/>
      <c r="I312" s="162"/>
      <c r="J312" s="145"/>
      <c r="K312" s="145"/>
      <c r="L312" s="145"/>
      <c r="M312" s="145"/>
    </row>
    <row r="313" spans="1:13" s="147" customFormat="1" ht="18.75" customHeight="1">
      <c r="A313" s="863"/>
      <c r="B313" s="763"/>
      <c r="C313" s="751"/>
      <c r="D313" s="752"/>
      <c r="E313" s="764"/>
      <c r="F313" s="435"/>
      <c r="G313" s="456"/>
      <c r="H313" s="456"/>
      <c r="I313" s="162"/>
      <c r="J313" s="145"/>
      <c r="K313" s="145"/>
      <c r="L313" s="145"/>
      <c r="M313" s="145"/>
    </row>
    <row r="314" spans="1:13" s="147" customFormat="1" ht="18.75" customHeight="1">
      <c r="A314" s="863"/>
      <c r="B314" s="763"/>
      <c r="C314" s="751"/>
      <c r="D314" s="752"/>
      <c r="E314" s="764"/>
      <c r="F314" s="435"/>
      <c r="G314" s="456"/>
      <c r="H314" s="456"/>
      <c r="I314" s="162"/>
      <c r="J314" s="145"/>
      <c r="K314" s="145"/>
      <c r="L314" s="145"/>
      <c r="M314" s="145"/>
    </row>
    <row r="315" spans="1:13" s="147" customFormat="1" ht="18.75" customHeight="1">
      <c r="A315" s="863"/>
      <c r="B315" s="763"/>
      <c r="C315" s="751"/>
      <c r="D315" s="752"/>
      <c r="E315" s="764"/>
      <c r="F315" s="435"/>
      <c r="G315" s="456"/>
      <c r="H315" s="456"/>
      <c r="I315" s="162"/>
      <c r="J315" s="145"/>
      <c r="K315" s="145"/>
      <c r="L315" s="145"/>
      <c r="M315" s="145"/>
    </row>
    <row r="316" spans="1:13" s="147" customFormat="1" ht="18.75" customHeight="1">
      <c r="A316" s="863"/>
      <c r="B316" s="763"/>
      <c r="C316" s="751"/>
      <c r="D316" s="752"/>
      <c r="E316" s="764"/>
      <c r="F316" s="435"/>
      <c r="G316" s="456"/>
      <c r="H316" s="456"/>
      <c r="I316" s="162"/>
      <c r="J316" s="145"/>
      <c r="K316" s="145"/>
      <c r="L316" s="145"/>
      <c r="M316" s="145"/>
    </row>
    <row r="317" spans="1:13" s="147" customFormat="1" ht="18.75" customHeight="1">
      <c r="A317" s="863"/>
      <c r="B317" s="763"/>
      <c r="C317" s="751"/>
      <c r="D317" s="752"/>
      <c r="E317" s="764"/>
      <c r="F317" s="435"/>
      <c r="G317" s="456"/>
      <c r="H317" s="456"/>
      <c r="I317" s="162"/>
      <c r="J317" s="145"/>
      <c r="K317" s="145"/>
      <c r="L317" s="145"/>
      <c r="M317" s="145"/>
    </row>
    <row r="318" spans="1:13" s="147" customFormat="1" ht="18.75" customHeight="1">
      <c r="A318" s="863"/>
      <c r="B318" s="763"/>
      <c r="C318" s="751"/>
      <c r="D318" s="752"/>
      <c r="E318" s="764"/>
      <c r="F318" s="435"/>
      <c r="G318" s="456"/>
      <c r="H318" s="456"/>
      <c r="I318" s="162"/>
      <c r="J318" s="145"/>
      <c r="K318" s="145"/>
      <c r="L318" s="145"/>
      <c r="M318" s="145"/>
    </row>
    <row r="319" spans="1:13" s="147" customFormat="1" ht="18.75" customHeight="1">
      <c r="A319" s="863"/>
      <c r="B319" s="763"/>
      <c r="C319" s="751"/>
      <c r="D319" s="752"/>
      <c r="E319" s="764"/>
      <c r="F319" s="435"/>
      <c r="G319" s="456"/>
      <c r="H319" s="456"/>
      <c r="I319" s="162"/>
      <c r="J319" s="145"/>
      <c r="K319" s="145"/>
      <c r="L319" s="145"/>
      <c r="M319" s="145"/>
    </row>
    <row r="320" spans="1:13" s="147" customFormat="1" ht="18.75" customHeight="1">
      <c r="A320" s="863"/>
      <c r="B320" s="763"/>
      <c r="C320" s="751"/>
      <c r="D320" s="752"/>
      <c r="E320" s="764"/>
      <c r="F320" s="435"/>
      <c r="G320" s="456"/>
      <c r="H320" s="456"/>
      <c r="I320" s="162"/>
      <c r="J320" s="145"/>
      <c r="K320" s="145"/>
      <c r="L320" s="145"/>
      <c r="M320" s="145"/>
    </row>
    <row r="321" spans="1:13" s="147" customFormat="1" ht="18.75" customHeight="1">
      <c r="A321" s="863"/>
      <c r="B321" s="763"/>
      <c r="C321" s="751"/>
      <c r="D321" s="752"/>
      <c r="E321" s="764"/>
      <c r="F321" s="435"/>
      <c r="G321" s="456"/>
      <c r="H321" s="456"/>
      <c r="I321" s="162"/>
      <c r="J321" s="145"/>
      <c r="K321" s="145"/>
      <c r="L321" s="145"/>
      <c r="M321" s="145"/>
    </row>
    <row r="322" spans="1:13" s="147" customFormat="1" ht="18.75" customHeight="1">
      <c r="A322" s="863"/>
      <c r="B322" s="763"/>
      <c r="C322" s="751"/>
      <c r="D322" s="752"/>
      <c r="E322" s="764"/>
      <c r="F322" s="435"/>
      <c r="G322" s="456"/>
      <c r="H322" s="456"/>
      <c r="I322" s="162"/>
      <c r="J322" s="145"/>
      <c r="K322" s="145"/>
      <c r="L322" s="145"/>
      <c r="M322" s="145"/>
    </row>
    <row r="323" spans="1:13" s="147" customFormat="1" ht="18.75" customHeight="1">
      <c r="A323" s="863"/>
      <c r="B323" s="763"/>
      <c r="C323" s="751"/>
      <c r="D323" s="752"/>
      <c r="E323" s="764"/>
      <c r="F323" s="435"/>
      <c r="G323" s="456"/>
      <c r="H323" s="456"/>
      <c r="I323" s="162"/>
      <c r="J323" s="145"/>
      <c r="K323" s="145"/>
      <c r="L323" s="145"/>
      <c r="M323" s="145"/>
    </row>
    <row r="324" spans="1:13" s="147" customFormat="1" ht="18.75" customHeight="1">
      <c r="A324" s="863"/>
      <c r="B324" s="763"/>
      <c r="C324" s="751"/>
      <c r="D324" s="752"/>
      <c r="E324" s="764"/>
      <c r="F324" s="435"/>
      <c r="G324" s="456"/>
      <c r="H324" s="456"/>
      <c r="I324" s="162"/>
      <c r="J324" s="145"/>
      <c r="K324" s="145"/>
      <c r="L324" s="145"/>
      <c r="M324" s="145"/>
    </row>
    <row r="325" spans="1:13" s="147" customFormat="1" ht="18.75" customHeight="1">
      <c r="A325" s="863"/>
      <c r="B325" s="763"/>
      <c r="C325" s="751"/>
      <c r="D325" s="752"/>
      <c r="E325" s="764"/>
      <c r="F325" s="435"/>
      <c r="G325" s="456"/>
      <c r="H325" s="456"/>
      <c r="I325" s="162"/>
      <c r="J325" s="145"/>
      <c r="K325" s="145"/>
      <c r="L325" s="145"/>
      <c r="M325" s="145"/>
    </row>
    <row r="326" spans="1:13" s="147" customFormat="1" ht="18.75" customHeight="1">
      <c r="A326" s="863"/>
      <c r="B326" s="763"/>
      <c r="C326" s="751"/>
      <c r="D326" s="752"/>
      <c r="E326" s="764"/>
      <c r="F326" s="435"/>
      <c r="G326" s="456"/>
      <c r="H326" s="456"/>
      <c r="I326" s="162"/>
      <c r="J326" s="145"/>
      <c r="K326" s="145"/>
      <c r="L326" s="145"/>
      <c r="M326" s="145"/>
    </row>
    <row r="327" spans="1:13" s="147" customFormat="1" ht="18.75" customHeight="1">
      <c r="A327" s="863"/>
      <c r="B327" s="763"/>
      <c r="C327" s="751"/>
      <c r="D327" s="752"/>
      <c r="E327" s="764"/>
      <c r="F327" s="435"/>
      <c r="G327" s="456"/>
      <c r="H327" s="456"/>
      <c r="I327" s="162"/>
      <c r="J327" s="145"/>
      <c r="K327" s="145"/>
      <c r="L327" s="145"/>
      <c r="M327" s="145"/>
    </row>
    <row r="328" spans="1:13" s="147" customFormat="1" ht="18.75" customHeight="1">
      <c r="A328" s="863"/>
      <c r="B328" s="763"/>
      <c r="C328" s="751"/>
      <c r="D328" s="752"/>
      <c r="E328" s="764"/>
      <c r="F328" s="435"/>
      <c r="G328" s="456"/>
      <c r="H328" s="456"/>
      <c r="I328" s="162"/>
      <c r="J328" s="145"/>
      <c r="K328" s="145"/>
      <c r="L328" s="145"/>
      <c r="M328" s="145"/>
    </row>
    <row r="329" spans="1:13" s="147" customFormat="1" ht="18.75" customHeight="1">
      <c r="A329" s="863"/>
      <c r="B329" s="763"/>
      <c r="C329" s="751"/>
      <c r="D329" s="752"/>
      <c r="E329" s="764"/>
      <c r="F329" s="435"/>
      <c r="G329" s="456"/>
      <c r="H329" s="456"/>
      <c r="I329" s="162"/>
      <c r="J329" s="145"/>
      <c r="K329" s="145"/>
      <c r="L329" s="145"/>
      <c r="M329" s="145"/>
    </row>
    <row r="330" spans="1:13" s="147" customFormat="1" ht="18.75" customHeight="1">
      <c r="A330" s="863"/>
      <c r="B330" s="763"/>
      <c r="C330" s="751"/>
      <c r="D330" s="752"/>
      <c r="E330" s="764"/>
      <c r="F330" s="435"/>
      <c r="G330" s="456"/>
      <c r="H330" s="456"/>
      <c r="I330" s="162"/>
      <c r="J330" s="145"/>
      <c r="K330" s="145"/>
      <c r="L330" s="145"/>
      <c r="M330" s="145"/>
    </row>
    <row r="331" spans="1:13" s="147" customFormat="1" ht="18.75" customHeight="1">
      <c r="A331" s="863"/>
      <c r="B331" s="763"/>
      <c r="C331" s="751"/>
      <c r="D331" s="752"/>
      <c r="E331" s="764"/>
      <c r="F331" s="435"/>
      <c r="G331" s="456"/>
      <c r="H331" s="456"/>
      <c r="I331" s="162"/>
      <c r="J331" s="145"/>
      <c r="K331" s="145"/>
      <c r="L331" s="145"/>
      <c r="M331" s="145"/>
    </row>
    <row r="332" spans="1:13" s="147" customFormat="1" ht="18.75" customHeight="1">
      <c r="A332" s="863"/>
      <c r="B332" s="763"/>
      <c r="C332" s="751"/>
      <c r="D332" s="752"/>
      <c r="E332" s="764"/>
      <c r="F332" s="435"/>
      <c r="G332" s="456"/>
      <c r="H332" s="456"/>
      <c r="I332" s="162"/>
      <c r="J332" s="145"/>
      <c r="K332" s="145"/>
      <c r="L332" s="145"/>
      <c r="M332" s="145"/>
    </row>
    <row r="333" spans="1:13" s="147" customFormat="1" ht="18.75" customHeight="1">
      <c r="A333" s="863"/>
      <c r="B333" s="763"/>
      <c r="C333" s="751"/>
      <c r="D333" s="752"/>
      <c r="E333" s="764"/>
      <c r="F333" s="435"/>
      <c r="G333" s="456"/>
      <c r="H333" s="456"/>
      <c r="I333" s="162"/>
      <c r="J333" s="145"/>
      <c r="K333" s="145"/>
      <c r="L333" s="145"/>
      <c r="M333" s="145"/>
    </row>
    <row r="334" spans="1:13" s="147" customFormat="1" ht="18.75" customHeight="1">
      <c r="A334" s="863"/>
      <c r="B334" s="763"/>
      <c r="C334" s="751"/>
      <c r="D334" s="752"/>
      <c r="E334" s="764"/>
      <c r="F334" s="435"/>
      <c r="G334" s="456"/>
      <c r="H334" s="456"/>
      <c r="I334" s="162"/>
      <c r="J334" s="145"/>
      <c r="K334" s="145"/>
      <c r="L334" s="145"/>
      <c r="M334" s="145"/>
    </row>
    <row r="335" spans="1:13" s="147" customFormat="1" ht="18.75" customHeight="1">
      <c r="A335" s="863"/>
      <c r="B335" s="763"/>
      <c r="C335" s="751"/>
      <c r="D335" s="752"/>
      <c r="E335" s="764"/>
      <c r="F335" s="435"/>
      <c r="G335" s="456"/>
      <c r="H335" s="456"/>
      <c r="I335" s="162"/>
      <c r="J335" s="145"/>
      <c r="K335" s="145"/>
      <c r="L335" s="145"/>
      <c r="M335" s="145"/>
    </row>
    <row r="336" spans="1:13" s="147" customFormat="1" ht="18.75" customHeight="1">
      <c r="A336" s="863"/>
      <c r="B336" s="763"/>
      <c r="C336" s="751"/>
      <c r="D336" s="752"/>
      <c r="E336" s="764"/>
      <c r="F336" s="435"/>
      <c r="G336" s="456"/>
      <c r="H336" s="456"/>
      <c r="I336" s="162"/>
      <c r="J336" s="145"/>
      <c r="K336" s="145"/>
      <c r="L336" s="145"/>
      <c r="M336" s="145"/>
    </row>
    <row r="337" spans="1:13" s="147" customFormat="1" ht="18.75" customHeight="1">
      <c r="A337" s="863"/>
      <c r="B337" s="763"/>
      <c r="C337" s="751"/>
      <c r="D337" s="752"/>
      <c r="E337" s="764"/>
      <c r="F337" s="435"/>
      <c r="G337" s="456"/>
      <c r="H337" s="456"/>
      <c r="I337" s="162"/>
      <c r="J337" s="145"/>
      <c r="K337" s="145"/>
      <c r="L337" s="145"/>
      <c r="M337" s="331"/>
    </row>
    <row r="338" spans="1:13" s="147" customFormat="1" ht="18.75" customHeight="1">
      <c r="A338" s="863"/>
      <c r="B338" s="763"/>
      <c r="C338" s="751"/>
      <c r="D338" s="752"/>
      <c r="E338" s="764"/>
      <c r="F338" s="435"/>
      <c r="G338" s="456"/>
      <c r="H338" s="456"/>
      <c r="I338" s="162"/>
      <c r="J338" s="145"/>
      <c r="K338" s="145"/>
      <c r="L338" s="145"/>
      <c r="M338" s="331"/>
    </row>
    <row r="339" spans="1:13" s="147" customFormat="1" ht="18.75" customHeight="1">
      <c r="A339" s="863"/>
      <c r="B339" s="763"/>
      <c r="C339" s="751"/>
      <c r="D339" s="752"/>
      <c r="E339" s="764"/>
      <c r="F339" s="435"/>
      <c r="G339" s="456"/>
      <c r="H339" s="456"/>
      <c r="I339" s="162"/>
      <c r="J339" s="145"/>
      <c r="K339" s="145"/>
      <c r="L339" s="145"/>
      <c r="M339" s="331"/>
    </row>
    <row r="340" spans="1:13" s="147" customFormat="1" ht="18.75" customHeight="1">
      <c r="A340" s="863"/>
      <c r="B340" s="763"/>
      <c r="C340" s="751"/>
      <c r="D340" s="752"/>
      <c r="E340" s="764"/>
      <c r="F340" s="435"/>
      <c r="G340" s="456"/>
      <c r="H340" s="456"/>
      <c r="I340" s="162"/>
      <c r="J340" s="145"/>
      <c r="K340" s="145"/>
      <c r="L340" s="145"/>
      <c r="M340" s="331"/>
    </row>
    <row r="341" spans="1:13" s="147" customFormat="1" ht="18.75" customHeight="1">
      <c r="A341" s="863"/>
      <c r="B341" s="763"/>
      <c r="C341" s="751"/>
      <c r="D341" s="752"/>
      <c r="E341" s="764"/>
      <c r="F341" s="435"/>
      <c r="G341" s="456"/>
      <c r="H341" s="456"/>
      <c r="I341" s="162"/>
      <c r="J341" s="145"/>
      <c r="K341" s="145"/>
      <c r="L341" s="145"/>
      <c r="M341" s="331"/>
    </row>
    <row r="342" spans="1:13" s="147" customFormat="1" ht="18.75" customHeight="1">
      <c r="A342" s="863"/>
      <c r="B342" s="763"/>
      <c r="C342" s="751"/>
      <c r="D342" s="752"/>
      <c r="E342" s="764"/>
      <c r="F342" s="435"/>
      <c r="G342" s="456"/>
      <c r="H342" s="456"/>
      <c r="I342" s="162"/>
      <c r="J342" s="145"/>
      <c r="K342" s="145"/>
      <c r="L342" s="145"/>
      <c r="M342" s="331"/>
    </row>
    <row r="343" spans="1:13" s="147" customFormat="1" ht="18.75" customHeight="1">
      <c r="A343" s="863"/>
      <c r="B343" s="763"/>
      <c r="C343" s="751"/>
      <c r="D343" s="752"/>
      <c r="E343" s="764"/>
      <c r="F343" s="435"/>
      <c r="G343" s="456"/>
      <c r="H343" s="456"/>
      <c r="I343" s="162"/>
      <c r="J343" s="145"/>
      <c r="K343" s="145"/>
      <c r="L343" s="145"/>
      <c r="M343" s="331"/>
    </row>
    <row r="344" spans="1:13" s="147" customFormat="1" ht="18" customHeight="1">
      <c r="A344" s="863"/>
      <c r="B344" s="756"/>
      <c r="C344" s="155"/>
      <c r="D344" s="162"/>
      <c r="E344" s="155"/>
      <c r="F344" s="155"/>
      <c r="H344" s="430"/>
      <c r="I344" s="162"/>
      <c r="J344" s="145"/>
      <c r="K344" s="145"/>
      <c r="L344" s="145"/>
      <c r="M344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32" r:id="rId1" xr:uid="{78185C98-CE40-45B9-94EC-69C7D6D8F583}"/>
    <hyperlink ref="C232" r:id="rId2" xr:uid="{33CFA7CB-EEA5-483A-80EE-9B275246FDE1}"/>
    <hyperlink ref="H237" r:id="rId3" xr:uid="{BEBF9EEC-39C2-4554-8148-F6DBEA55340E}"/>
    <hyperlink ref="H236" r:id="rId4" xr:uid="{209EB6D8-1EAD-44F4-9F82-490CEFB9D72B}"/>
    <hyperlink ref="C235" r:id="rId5" xr:uid="{8DB48C81-7385-41A4-9869-6C5C6AC865F8}"/>
    <hyperlink ref="C233" r:id="rId6" xr:uid="{B6925AD6-3032-4EE8-A361-1113B94A700D}"/>
    <hyperlink ref="C239" r:id="rId7" xr:uid="{F6E1BB6B-DCC6-401C-8112-72776BC9ACBB}"/>
    <hyperlink ref="H235" r:id="rId8" xr:uid="{BEC5F07E-7F3C-4A91-A8B5-F6136C2C06A8}"/>
    <hyperlink ref="H238" r:id="rId9" xr:uid="{CF47D7BF-0BEF-4DB7-9BC5-3916AE6F9252}"/>
    <hyperlink ref="F232" r:id="rId10" xr:uid="{CD46A59B-D06C-4B06-AADD-45CDC79ABB4B}"/>
    <hyperlink ref="F237" r:id="rId11" xr:uid="{0A63FE8C-4BAE-4711-B490-D4B8C73D2EB2}"/>
    <hyperlink ref="F233" r:id="rId12" xr:uid="{860052C6-7C2A-4779-9F3D-E36454E88CAA}"/>
    <hyperlink ref="F234" r:id="rId13" xr:uid="{2DCB52C8-CDCC-45DC-9D38-6A9030457DEC}"/>
    <hyperlink ref="F235" r:id="rId14" xr:uid="{D4A99D4D-6845-4A4B-8987-B51CC034A940}"/>
    <hyperlink ref="F236" r:id="rId15" xr:uid="{7AF81332-71D0-4D51-AAD4-0C4A3287BEE5}"/>
    <hyperlink ref="H233" r:id="rId16" xr:uid="{7FF8BA96-9224-4F74-8995-1291E5E44678}"/>
    <hyperlink ref="H234" r:id="rId17" xr:uid="{AE9F37AB-1992-4880-A669-6E2024061EE3}"/>
    <hyperlink ref="F238" r:id="rId18" xr:uid="{58773456-8701-4CD6-AAAC-A11E6F336B16}"/>
    <hyperlink ref="C234" r:id="rId19" xr:uid="{8FDB1F5C-1D2B-496C-923F-661E9B3E8599}"/>
    <hyperlink ref="C236" r:id="rId20" xr:uid="{D1B18B5B-F250-45B1-AE57-F3F380924895}"/>
    <hyperlink ref="C237" r:id="rId21" xr:uid="{0BD6050E-464B-4673-9B2F-867469DE8CF3}"/>
    <hyperlink ref="C238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42"/>
  <sheetViews>
    <sheetView showGridLines="0" topLeftCell="A264" zoomScaleNormal="100" zoomScaleSheetLayoutView="85" workbookViewId="0">
      <selection activeCell="D264" sqref="D264"/>
    </sheetView>
  </sheetViews>
  <sheetFormatPr defaultColWidth="9.140625" defaultRowHeight="18" customHeight="1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17.28515625" style="11" customWidth="1"/>
    <col min="9" max="9" width="15.285156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>
      <c r="A1" s="861"/>
    </row>
    <row r="2" spans="1:11" s="122" customFormat="1" ht="20.100000000000001" customHeight="1" thickBot="1">
      <c r="A2" s="861"/>
      <c r="B2" s="1198" t="s">
        <v>116</v>
      </c>
      <c r="C2" s="1198"/>
      <c r="D2" s="1198"/>
      <c r="E2" s="1198"/>
      <c r="F2" s="1198"/>
      <c r="H2" s="956" t="s">
        <v>350</v>
      </c>
    </row>
    <row r="3" spans="1:11" s="122" customFormat="1" ht="18" customHeight="1" thickBot="1">
      <c r="A3" s="861"/>
      <c r="B3" s="123"/>
      <c r="H3" s="746"/>
    </row>
    <row r="4" spans="1:11" s="145" customFormat="1" ht="30" customHeight="1" thickBot="1">
      <c r="A4" s="148"/>
      <c r="B4" s="1193" t="s">
        <v>120</v>
      </c>
      <c r="C4" s="1194"/>
      <c r="D4" s="1194"/>
      <c r="E4" s="1194"/>
      <c r="F4" s="1195"/>
      <c r="G4" s="438"/>
    </row>
    <row r="5" spans="1:11" s="145" customFormat="1" ht="18" customHeight="1">
      <c r="A5" s="861"/>
      <c r="B5" s="148"/>
      <c r="C5" s="148"/>
      <c r="D5" s="148"/>
      <c r="E5" s="148"/>
      <c r="F5" s="148"/>
      <c r="G5" s="148"/>
    </row>
    <row r="6" spans="1:11" s="147" customFormat="1" ht="30" hidden="1" customHeight="1">
      <c r="A6" s="805"/>
      <c r="C6" s="615"/>
      <c r="D6" s="1189" t="s">
        <v>353</v>
      </c>
      <c r="E6" s="941" t="s">
        <v>816</v>
      </c>
      <c r="F6" s="195"/>
      <c r="G6" s="881"/>
      <c r="J6" s="145"/>
      <c r="K6" s="145"/>
    </row>
    <row r="7" spans="1:11" s="147" customFormat="1" ht="18" hidden="1" customHeight="1">
      <c r="A7" s="805"/>
      <c r="B7" s="944" t="s">
        <v>355</v>
      </c>
      <c r="C7" s="944" t="s">
        <v>356</v>
      </c>
      <c r="D7" s="1190"/>
      <c r="E7" s="940" t="s">
        <v>223</v>
      </c>
      <c r="F7" s="195"/>
      <c r="G7" s="943" t="s">
        <v>357</v>
      </c>
      <c r="H7" s="145"/>
      <c r="I7" s="145"/>
      <c r="J7" s="145"/>
      <c r="K7" s="145"/>
    </row>
    <row r="8" spans="1:11" s="145" customFormat="1" ht="18" hidden="1" customHeight="1">
      <c r="A8" s="805" t="s">
        <v>817</v>
      </c>
      <c r="B8" s="618" t="s">
        <v>818</v>
      </c>
      <c r="C8" s="758" t="s">
        <v>819</v>
      </c>
      <c r="D8" s="618">
        <v>45204</v>
      </c>
      <c r="E8" s="758">
        <f t="shared" ref="E8:E34" si="0">D8+6</f>
        <v>45210</v>
      </c>
      <c r="F8" s="331"/>
      <c r="G8" s="758">
        <v>45205</v>
      </c>
      <c r="I8" s="430"/>
    </row>
    <row r="9" spans="1:11" s="145" customFormat="1" ht="18" hidden="1" customHeight="1">
      <c r="A9" s="805" t="s">
        <v>820</v>
      </c>
      <c r="B9" s="742" t="s">
        <v>821</v>
      </c>
      <c r="C9" s="758" t="s">
        <v>822</v>
      </c>
      <c r="D9" s="618">
        <v>45211</v>
      </c>
      <c r="E9" s="758">
        <f t="shared" si="0"/>
        <v>45217</v>
      </c>
      <c r="F9" s="331"/>
      <c r="G9" s="758">
        <f t="shared" ref="G9:G12" si="1">G8+7</f>
        <v>45212</v>
      </c>
      <c r="I9" s="430"/>
    </row>
    <row r="10" spans="1:11" s="145" customFormat="1" ht="18" hidden="1" customHeight="1">
      <c r="A10" s="805" t="s">
        <v>823</v>
      </c>
      <c r="B10" s="795" t="s">
        <v>824</v>
      </c>
      <c r="C10" s="758" t="s">
        <v>825</v>
      </c>
      <c r="D10" s="618">
        <v>45221</v>
      </c>
      <c r="E10" s="758">
        <f t="shared" si="0"/>
        <v>45227</v>
      </c>
      <c r="F10" s="331"/>
      <c r="G10" s="758">
        <f t="shared" si="1"/>
        <v>45219</v>
      </c>
      <c r="I10" s="430"/>
    </row>
    <row r="11" spans="1:11" s="145" customFormat="1" ht="18" hidden="1" customHeight="1">
      <c r="A11" s="805" t="s">
        <v>826</v>
      </c>
      <c r="B11" s="742" t="s">
        <v>818</v>
      </c>
      <c r="C11" s="758" t="s">
        <v>827</v>
      </c>
      <c r="D11" s="618">
        <v>45225</v>
      </c>
      <c r="E11" s="758">
        <f t="shared" si="0"/>
        <v>45231</v>
      </c>
      <c r="F11" s="331"/>
      <c r="G11" s="758">
        <f t="shared" si="1"/>
        <v>45226</v>
      </c>
      <c r="I11" s="430"/>
    </row>
    <row r="12" spans="1:11" s="145" customFormat="1" ht="18" hidden="1" customHeight="1">
      <c r="A12" s="805" t="s">
        <v>828</v>
      </c>
      <c r="B12" s="618" t="s">
        <v>821</v>
      </c>
      <c r="C12" s="758" t="s">
        <v>829</v>
      </c>
      <c r="D12" s="618">
        <v>45234</v>
      </c>
      <c r="E12" s="758">
        <f t="shared" si="0"/>
        <v>45240</v>
      </c>
      <c r="F12" s="331"/>
      <c r="G12" s="758">
        <f t="shared" si="1"/>
        <v>45233</v>
      </c>
      <c r="I12" s="430"/>
    </row>
    <row r="13" spans="1:11" s="145" customFormat="1" ht="18" hidden="1" customHeight="1">
      <c r="A13" s="805" t="s">
        <v>830</v>
      </c>
      <c r="B13" s="795" t="s">
        <v>824</v>
      </c>
      <c r="C13" s="758" t="s">
        <v>831</v>
      </c>
      <c r="D13" s="618">
        <v>45239</v>
      </c>
      <c r="E13" s="758">
        <f t="shared" si="0"/>
        <v>45245</v>
      </c>
      <c r="F13" s="331"/>
      <c r="G13" s="758">
        <v>45240</v>
      </c>
      <c r="I13" s="430"/>
    </row>
    <row r="14" spans="1:11" s="145" customFormat="1" ht="18" hidden="1" customHeight="1">
      <c r="A14" s="805" t="s">
        <v>832</v>
      </c>
      <c r="B14" s="742" t="s">
        <v>818</v>
      </c>
      <c r="C14" s="758" t="s">
        <v>833</v>
      </c>
      <c r="D14" s="618">
        <v>45246</v>
      </c>
      <c r="E14" s="758">
        <f t="shared" si="0"/>
        <v>45252</v>
      </c>
      <c r="F14" s="331"/>
      <c r="G14" s="758">
        <v>45247</v>
      </c>
      <c r="I14" s="430"/>
    </row>
    <row r="15" spans="1:11" s="145" customFormat="1" ht="18" hidden="1" customHeight="1">
      <c r="A15" s="805" t="s">
        <v>834</v>
      </c>
      <c r="B15" s="618" t="s">
        <v>821</v>
      </c>
      <c r="C15" s="758" t="s">
        <v>835</v>
      </c>
      <c r="D15" s="618">
        <v>45253</v>
      </c>
      <c r="E15" s="758">
        <f t="shared" si="0"/>
        <v>45259</v>
      </c>
      <c r="F15" s="331"/>
      <c r="G15" s="758">
        <v>45254</v>
      </c>
      <c r="I15" s="430"/>
    </row>
    <row r="16" spans="1:11" s="145" customFormat="1" ht="18" hidden="1" customHeight="1">
      <c r="A16" s="805" t="s">
        <v>828</v>
      </c>
      <c r="B16" s="795" t="s">
        <v>824</v>
      </c>
      <c r="C16" s="758" t="s">
        <v>836</v>
      </c>
      <c r="D16" s="618">
        <f t="shared" ref="D16:D29" si="2">D15+7</f>
        <v>45260</v>
      </c>
      <c r="E16" s="758">
        <f t="shared" si="0"/>
        <v>45266</v>
      </c>
      <c r="F16" s="331"/>
      <c r="G16" s="758">
        <f t="shared" ref="G16:G81" si="3">G15+7</f>
        <v>45261</v>
      </c>
      <c r="I16" s="430"/>
    </row>
    <row r="17" spans="1:9" s="145" customFormat="1" ht="18" hidden="1" customHeight="1">
      <c r="A17" s="805" t="s">
        <v>830</v>
      </c>
      <c r="B17" s="742" t="s">
        <v>818</v>
      </c>
      <c r="C17" s="758" t="s">
        <v>837</v>
      </c>
      <c r="D17" s="618">
        <f t="shared" si="2"/>
        <v>45267</v>
      </c>
      <c r="E17" s="758">
        <f t="shared" si="0"/>
        <v>45273</v>
      </c>
      <c r="F17" s="331"/>
      <c r="G17" s="758">
        <f t="shared" si="3"/>
        <v>45268</v>
      </c>
      <c r="I17" s="430"/>
    </row>
    <row r="18" spans="1:9" s="145" customFormat="1" ht="18" hidden="1" customHeight="1">
      <c r="A18" s="805" t="s">
        <v>828</v>
      </c>
      <c r="B18" s="618" t="s">
        <v>821</v>
      </c>
      <c r="C18" s="758" t="s">
        <v>838</v>
      </c>
      <c r="D18" s="618">
        <f t="shared" si="2"/>
        <v>45274</v>
      </c>
      <c r="E18" s="758">
        <f t="shared" si="0"/>
        <v>45280</v>
      </c>
      <c r="F18" s="331"/>
      <c r="G18" s="758">
        <f t="shared" si="3"/>
        <v>45275</v>
      </c>
      <c r="I18" s="430"/>
    </row>
    <row r="19" spans="1:9" s="145" customFormat="1" ht="18" hidden="1" customHeight="1">
      <c r="A19" s="805" t="s">
        <v>839</v>
      </c>
      <c r="B19" s="795" t="s">
        <v>824</v>
      </c>
      <c r="C19" s="758" t="s">
        <v>840</v>
      </c>
      <c r="D19" s="618">
        <f t="shared" si="2"/>
        <v>45281</v>
      </c>
      <c r="E19" s="758">
        <f t="shared" si="0"/>
        <v>45287</v>
      </c>
      <c r="F19" s="331"/>
      <c r="G19" s="758">
        <f t="shared" si="3"/>
        <v>45282</v>
      </c>
      <c r="I19" s="430"/>
    </row>
    <row r="20" spans="1:9" s="145" customFormat="1" ht="18" hidden="1" customHeight="1">
      <c r="A20" s="805" t="s">
        <v>830</v>
      </c>
      <c r="B20" s="742" t="s">
        <v>818</v>
      </c>
      <c r="C20" s="758" t="s">
        <v>841</v>
      </c>
      <c r="D20" s="618">
        <f t="shared" si="2"/>
        <v>45288</v>
      </c>
      <c r="E20" s="758">
        <f t="shared" si="0"/>
        <v>45294</v>
      </c>
      <c r="F20" s="331"/>
      <c r="G20" s="758">
        <f t="shared" si="3"/>
        <v>45289</v>
      </c>
      <c r="I20" s="430"/>
    </row>
    <row r="21" spans="1:9" s="145" customFormat="1" ht="18" hidden="1" customHeight="1">
      <c r="A21" s="805"/>
      <c r="B21" s="618" t="s">
        <v>821</v>
      </c>
      <c r="C21" s="758" t="s">
        <v>842</v>
      </c>
      <c r="D21" s="618">
        <f t="shared" si="2"/>
        <v>45295</v>
      </c>
      <c r="E21" s="758">
        <f t="shared" si="0"/>
        <v>45301</v>
      </c>
      <c r="F21" s="331"/>
      <c r="G21" s="758">
        <f t="shared" si="3"/>
        <v>45296</v>
      </c>
      <c r="I21" s="430"/>
    </row>
    <row r="22" spans="1:9" s="145" customFormat="1" ht="18" hidden="1" customHeight="1">
      <c r="A22" s="805"/>
      <c r="B22" s="795" t="s">
        <v>824</v>
      </c>
      <c r="C22" s="758" t="s">
        <v>843</v>
      </c>
      <c r="D22" s="618">
        <f t="shared" si="2"/>
        <v>45302</v>
      </c>
      <c r="E22" s="758">
        <f t="shared" si="0"/>
        <v>45308</v>
      </c>
      <c r="F22" s="331"/>
      <c r="G22" s="758">
        <f t="shared" si="3"/>
        <v>45303</v>
      </c>
      <c r="I22" s="430"/>
    </row>
    <row r="23" spans="1:9" s="145" customFormat="1" ht="18" hidden="1" customHeight="1">
      <c r="A23" s="805"/>
      <c r="B23" s="742" t="s">
        <v>818</v>
      </c>
      <c r="C23" s="758" t="s">
        <v>844</v>
      </c>
      <c r="D23" s="618">
        <f t="shared" si="2"/>
        <v>45309</v>
      </c>
      <c r="E23" s="758">
        <f t="shared" si="0"/>
        <v>45315</v>
      </c>
      <c r="F23" s="331"/>
      <c r="G23" s="758">
        <f t="shared" si="3"/>
        <v>45310</v>
      </c>
      <c r="I23" s="430"/>
    </row>
    <row r="24" spans="1:9" s="145" customFormat="1" ht="18" hidden="1" customHeight="1">
      <c r="A24" s="805"/>
      <c r="B24" s="618" t="s">
        <v>821</v>
      </c>
      <c r="C24" s="758" t="s">
        <v>845</v>
      </c>
      <c r="D24" s="618">
        <f t="shared" si="2"/>
        <v>45316</v>
      </c>
      <c r="E24" s="758">
        <f t="shared" si="0"/>
        <v>45322</v>
      </c>
      <c r="F24" s="331"/>
      <c r="G24" s="758">
        <f t="shared" si="3"/>
        <v>45317</v>
      </c>
      <c r="I24" s="430"/>
    </row>
    <row r="25" spans="1:9" s="145" customFormat="1" ht="18" hidden="1" customHeight="1">
      <c r="A25" s="805"/>
      <c r="B25" s="795" t="s">
        <v>824</v>
      </c>
      <c r="C25" s="758" t="s">
        <v>846</v>
      </c>
      <c r="D25" s="618">
        <f t="shared" si="2"/>
        <v>45323</v>
      </c>
      <c r="E25" s="760">
        <f t="shared" si="0"/>
        <v>45329</v>
      </c>
      <c r="F25" s="331"/>
      <c r="G25" s="758">
        <f t="shared" si="3"/>
        <v>45324</v>
      </c>
      <c r="I25" s="430"/>
    </row>
    <row r="26" spans="1:9" s="145" customFormat="1" ht="18" hidden="1" customHeight="1">
      <c r="A26" s="805"/>
      <c r="B26" s="742" t="s">
        <v>818</v>
      </c>
      <c r="C26" s="758" t="s">
        <v>847</v>
      </c>
      <c r="D26" s="618">
        <f t="shared" si="2"/>
        <v>45330</v>
      </c>
      <c r="E26" s="758">
        <f t="shared" si="0"/>
        <v>45336</v>
      </c>
      <c r="F26" s="331"/>
      <c r="G26" s="758">
        <f t="shared" si="3"/>
        <v>45331</v>
      </c>
      <c r="I26" s="430"/>
    </row>
    <row r="27" spans="1:9" s="145" customFormat="1" ht="18" hidden="1" customHeight="1">
      <c r="A27" s="805"/>
      <c r="B27" s="618" t="s">
        <v>821</v>
      </c>
      <c r="C27" s="758" t="s">
        <v>848</v>
      </c>
      <c r="D27" s="618">
        <f t="shared" si="2"/>
        <v>45337</v>
      </c>
      <c r="E27" s="758">
        <f t="shared" si="0"/>
        <v>45343</v>
      </c>
      <c r="F27" s="331"/>
      <c r="G27" s="758">
        <f t="shared" si="3"/>
        <v>45338</v>
      </c>
      <c r="I27" s="430"/>
    </row>
    <row r="28" spans="1:9" s="145" customFormat="1" ht="18" hidden="1" customHeight="1">
      <c r="A28" s="805"/>
      <c r="B28" s="795" t="s">
        <v>824</v>
      </c>
      <c r="C28" s="758" t="s">
        <v>849</v>
      </c>
      <c r="D28" s="618">
        <f t="shared" si="2"/>
        <v>45344</v>
      </c>
      <c r="E28" s="758">
        <f t="shared" si="0"/>
        <v>45350</v>
      </c>
      <c r="F28" s="331"/>
      <c r="G28" s="758">
        <f t="shared" si="3"/>
        <v>45345</v>
      </c>
      <c r="I28" s="430"/>
    </row>
    <row r="29" spans="1:9" s="145" customFormat="1" ht="18" hidden="1" customHeight="1">
      <c r="A29" s="805"/>
      <c r="B29" s="742" t="s">
        <v>818</v>
      </c>
      <c r="C29" s="758" t="s">
        <v>850</v>
      </c>
      <c r="D29" s="618">
        <f t="shared" si="2"/>
        <v>45351</v>
      </c>
      <c r="E29" s="758">
        <f t="shared" si="0"/>
        <v>45357</v>
      </c>
      <c r="F29" s="331"/>
      <c r="G29" s="758">
        <f t="shared" si="3"/>
        <v>45352</v>
      </c>
      <c r="I29" s="430"/>
    </row>
    <row r="30" spans="1:9" s="145" customFormat="1" ht="18" hidden="1" customHeight="1">
      <c r="A30" s="805"/>
      <c r="B30" s="618" t="s">
        <v>821</v>
      </c>
      <c r="C30" s="758" t="s">
        <v>851</v>
      </c>
      <c r="D30" s="618">
        <v>45360</v>
      </c>
      <c r="E30" s="758">
        <f t="shared" si="0"/>
        <v>45366</v>
      </c>
      <c r="F30" s="331"/>
      <c r="G30" s="758">
        <v>45359</v>
      </c>
      <c r="I30" s="430"/>
    </row>
    <row r="31" spans="1:9" s="145" customFormat="1" ht="18" hidden="1" customHeight="1">
      <c r="A31" s="805"/>
      <c r="B31" s="795" t="s">
        <v>824</v>
      </c>
      <c r="C31" s="758" t="s">
        <v>852</v>
      </c>
      <c r="D31" s="618">
        <v>45365</v>
      </c>
      <c r="E31" s="758">
        <f t="shared" si="0"/>
        <v>45371</v>
      </c>
      <c r="F31" s="331"/>
      <c r="G31" s="758">
        <f t="shared" si="3"/>
        <v>45366</v>
      </c>
      <c r="I31" s="430"/>
    </row>
    <row r="32" spans="1:9" s="145" customFormat="1" ht="18" hidden="1" customHeight="1">
      <c r="A32" s="805"/>
      <c r="B32" s="742" t="s">
        <v>818</v>
      </c>
      <c r="C32" s="758" t="s">
        <v>853</v>
      </c>
      <c r="D32" s="758">
        <v>45372</v>
      </c>
      <c r="E32" s="758">
        <f t="shared" si="0"/>
        <v>45378</v>
      </c>
      <c r="F32" s="331"/>
      <c r="G32" s="758">
        <f t="shared" si="3"/>
        <v>45373</v>
      </c>
      <c r="I32" s="430"/>
    </row>
    <row r="33" spans="1:9" s="145" customFormat="1" ht="18" hidden="1" customHeight="1">
      <c r="A33" s="805" t="s">
        <v>830</v>
      </c>
      <c r="B33" s="880" t="s">
        <v>389</v>
      </c>
      <c r="C33" s="955" t="s">
        <v>854</v>
      </c>
      <c r="D33" s="939">
        <v>45383</v>
      </c>
      <c r="E33" s="939">
        <f t="shared" si="0"/>
        <v>45389</v>
      </c>
      <c r="F33" s="331"/>
      <c r="G33" s="758">
        <f t="shared" si="3"/>
        <v>45380</v>
      </c>
      <c r="I33" s="430"/>
    </row>
    <row r="34" spans="1:9" s="145" customFormat="1" ht="18" hidden="1" customHeight="1">
      <c r="A34" s="805"/>
      <c r="B34" s="955" t="s">
        <v>824</v>
      </c>
      <c r="C34" s="955" t="s">
        <v>855</v>
      </c>
      <c r="D34" s="955">
        <v>45385</v>
      </c>
      <c r="E34" s="758">
        <f t="shared" si="0"/>
        <v>45391</v>
      </c>
      <c r="F34" s="331"/>
      <c r="G34" s="758">
        <v>45387</v>
      </c>
      <c r="I34" s="430"/>
    </row>
    <row r="35" spans="1:9" s="145" customFormat="1" ht="18" hidden="1" customHeight="1">
      <c r="A35" s="805"/>
      <c r="B35" s="955" t="s">
        <v>818</v>
      </c>
      <c r="C35" s="955" t="s">
        <v>856</v>
      </c>
      <c r="D35" s="955">
        <v>45396</v>
      </c>
      <c r="E35" s="758">
        <v>45401</v>
      </c>
      <c r="F35" s="331"/>
      <c r="G35" s="758">
        <f t="shared" si="3"/>
        <v>45394</v>
      </c>
      <c r="I35" s="430"/>
    </row>
    <row r="36" spans="1:9" s="145" customFormat="1" ht="18" hidden="1" customHeight="1">
      <c r="A36" s="805"/>
      <c r="B36" s="955" t="s">
        <v>821</v>
      </c>
      <c r="C36" s="955" t="s">
        <v>857</v>
      </c>
      <c r="D36" s="955">
        <v>45401</v>
      </c>
      <c r="E36" s="758">
        <f>D36+6</f>
        <v>45407</v>
      </c>
      <c r="F36" s="331"/>
      <c r="G36" s="758">
        <f t="shared" si="3"/>
        <v>45401</v>
      </c>
      <c r="I36" s="430"/>
    </row>
    <row r="37" spans="1:9" s="145" customFormat="1" ht="18" hidden="1" customHeight="1">
      <c r="A37" s="805"/>
      <c r="B37" s="955" t="s">
        <v>824</v>
      </c>
      <c r="C37" s="955" t="s">
        <v>858</v>
      </c>
      <c r="D37" s="955">
        <v>45410</v>
      </c>
      <c r="E37" s="758">
        <f>D37+7</f>
        <v>45417</v>
      </c>
      <c r="F37" s="331"/>
      <c r="G37" s="758">
        <f t="shared" si="3"/>
        <v>45408</v>
      </c>
      <c r="I37" s="430"/>
    </row>
    <row r="38" spans="1:9" s="145" customFormat="1" ht="18" hidden="1" customHeight="1">
      <c r="A38" s="805"/>
      <c r="B38" s="955" t="s">
        <v>818</v>
      </c>
      <c r="C38" s="955" t="s">
        <v>859</v>
      </c>
      <c r="D38" s="955">
        <v>45416</v>
      </c>
      <c r="E38" s="758">
        <f>D38+7</f>
        <v>45423</v>
      </c>
      <c r="F38" s="331"/>
      <c r="G38" s="758">
        <f t="shared" si="3"/>
        <v>45415</v>
      </c>
      <c r="I38" s="430"/>
    </row>
    <row r="39" spans="1:9" s="145" customFormat="1" ht="18" hidden="1" customHeight="1">
      <c r="A39" s="805"/>
      <c r="B39" s="955" t="s">
        <v>821</v>
      </c>
      <c r="C39" s="955" t="s">
        <v>860</v>
      </c>
      <c r="D39" s="955">
        <v>45422</v>
      </c>
      <c r="E39" s="758">
        <f>D39+7</f>
        <v>45429</v>
      </c>
      <c r="F39" s="331"/>
      <c r="G39" s="758">
        <f t="shared" si="3"/>
        <v>45422</v>
      </c>
      <c r="I39" s="430"/>
    </row>
    <row r="40" spans="1:9" s="145" customFormat="1" ht="18" hidden="1" customHeight="1">
      <c r="A40" s="805"/>
      <c r="B40" s="955" t="s">
        <v>824</v>
      </c>
      <c r="C40" s="955" t="s">
        <v>861</v>
      </c>
      <c r="D40" s="955">
        <v>45431</v>
      </c>
      <c r="E40" s="880" t="s">
        <v>389</v>
      </c>
      <c r="F40" s="331"/>
      <c r="G40" s="758">
        <f t="shared" si="3"/>
        <v>45429</v>
      </c>
      <c r="I40" s="430"/>
    </row>
    <row r="41" spans="1:9" s="145" customFormat="1" ht="18" hidden="1" customHeight="1">
      <c r="A41" s="805"/>
      <c r="B41" s="955" t="s">
        <v>818</v>
      </c>
      <c r="C41" s="955" t="s">
        <v>862</v>
      </c>
      <c r="D41" s="955">
        <v>45435</v>
      </c>
      <c r="E41" s="758">
        <f t="shared" ref="E41:E70" si="4">D41+7</f>
        <v>45442</v>
      </c>
      <c r="F41" s="331"/>
      <c r="G41" s="758">
        <f t="shared" si="3"/>
        <v>45436</v>
      </c>
      <c r="I41" s="430"/>
    </row>
    <row r="42" spans="1:9" s="145" customFormat="1" ht="18" hidden="1" customHeight="1">
      <c r="A42" s="805"/>
      <c r="B42" s="955" t="s">
        <v>821</v>
      </c>
      <c r="C42" s="955" t="s">
        <v>863</v>
      </c>
      <c r="D42" s="955">
        <v>45441</v>
      </c>
      <c r="E42" s="758">
        <f t="shared" si="4"/>
        <v>45448</v>
      </c>
      <c r="F42" s="331"/>
      <c r="G42" s="758">
        <f t="shared" si="3"/>
        <v>45443</v>
      </c>
      <c r="I42" s="430"/>
    </row>
    <row r="43" spans="1:9" s="145" customFormat="1" ht="18" hidden="1" customHeight="1">
      <c r="A43" s="805"/>
      <c r="B43" s="955" t="s">
        <v>824</v>
      </c>
      <c r="C43" s="955" t="s">
        <v>864</v>
      </c>
      <c r="D43" s="955">
        <v>45446</v>
      </c>
      <c r="E43" s="758">
        <f t="shared" si="4"/>
        <v>45453</v>
      </c>
      <c r="F43" s="331"/>
      <c r="G43" s="758">
        <f t="shared" si="3"/>
        <v>45450</v>
      </c>
      <c r="I43" s="430"/>
    </row>
    <row r="44" spans="1:9" s="145" customFormat="1" ht="18" hidden="1" customHeight="1">
      <c r="A44" s="805"/>
      <c r="B44" s="955" t="s">
        <v>818</v>
      </c>
      <c r="C44" s="955" t="s">
        <v>865</v>
      </c>
      <c r="D44" s="955">
        <v>45462</v>
      </c>
      <c r="E44" s="758">
        <f t="shared" si="4"/>
        <v>45469</v>
      </c>
      <c r="F44" s="331"/>
      <c r="G44" s="758">
        <f t="shared" si="3"/>
        <v>45457</v>
      </c>
      <c r="I44" s="430"/>
    </row>
    <row r="45" spans="1:9" s="145" customFormat="1" ht="18" hidden="1" customHeight="1">
      <c r="A45" s="805"/>
      <c r="B45" s="955" t="s">
        <v>821</v>
      </c>
      <c r="C45" s="955" t="s">
        <v>866</v>
      </c>
      <c r="D45" s="955">
        <v>45464</v>
      </c>
      <c r="E45" s="758">
        <f t="shared" si="4"/>
        <v>45471</v>
      </c>
      <c r="F45" s="331"/>
      <c r="G45" s="758">
        <f t="shared" si="3"/>
        <v>45464</v>
      </c>
      <c r="I45" s="430"/>
    </row>
    <row r="46" spans="1:9" s="145" customFormat="1" ht="18" hidden="1" customHeight="1">
      <c r="A46" s="805"/>
      <c r="B46" s="955" t="s">
        <v>824</v>
      </c>
      <c r="C46" s="955" t="s">
        <v>867</v>
      </c>
      <c r="D46" s="955">
        <v>45474</v>
      </c>
      <c r="E46" s="758">
        <f t="shared" si="4"/>
        <v>45481</v>
      </c>
      <c r="F46" s="331"/>
      <c r="G46" s="758">
        <f t="shared" si="3"/>
        <v>45471</v>
      </c>
      <c r="I46" s="430"/>
    </row>
    <row r="47" spans="1:9" s="145" customFormat="1" ht="18" hidden="1" customHeight="1">
      <c r="A47" s="805"/>
      <c r="B47" s="955" t="s">
        <v>818</v>
      </c>
      <c r="C47" s="955" t="s">
        <v>868</v>
      </c>
      <c r="D47" s="955">
        <v>45476</v>
      </c>
      <c r="E47" s="758">
        <f t="shared" si="4"/>
        <v>45483</v>
      </c>
      <c r="F47" s="331"/>
      <c r="G47" s="758">
        <f t="shared" si="3"/>
        <v>45478</v>
      </c>
      <c r="I47" s="430"/>
    </row>
    <row r="48" spans="1:9" s="145" customFormat="1" ht="18" hidden="1" customHeight="1">
      <c r="A48" s="805"/>
      <c r="B48" s="955" t="s">
        <v>821</v>
      </c>
      <c r="C48" s="955" t="s">
        <v>869</v>
      </c>
      <c r="D48" s="955">
        <v>45483</v>
      </c>
      <c r="E48" s="758">
        <f t="shared" si="4"/>
        <v>45490</v>
      </c>
      <c r="F48" s="331"/>
      <c r="G48" s="758">
        <f t="shared" si="3"/>
        <v>45485</v>
      </c>
      <c r="I48" s="430"/>
    </row>
    <row r="49" spans="1:9" s="145" customFormat="1" ht="18" hidden="1" customHeight="1">
      <c r="A49" s="805"/>
      <c r="B49" s="955" t="s">
        <v>824</v>
      </c>
      <c r="C49" s="955" t="s">
        <v>870</v>
      </c>
      <c r="D49" s="955">
        <v>45492</v>
      </c>
      <c r="E49" s="758">
        <f t="shared" si="4"/>
        <v>45499</v>
      </c>
      <c r="F49" s="331"/>
      <c r="G49" s="758">
        <f t="shared" si="3"/>
        <v>45492</v>
      </c>
      <c r="I49" s="430"/>
    </row>
    <row r="50" spans="1:9" s="145" customFormat="1" ht="18" hidden="1" customHeight="1">
      <c r="A50" s="805"/>
      <c r="B50" s="955" t="s">
        <v>818</v>
      </c>
      <c r="C50" s="955" t="s">
        <v>871</v>
      </c>
      <c r="D50" s="955">
        <v>45496</v>
      </c>
      <c r="E50" s="758">
        <f t="shared" si="4"/>
        <v>45503</v>
      </c>
      <c r="F50" s="331"/>
      <c r="G50" s="758">
        <f t="shared" si="3"/>
        <v>45499</v>
      </c>
      <c r="I50" s="430"/>
    </row>
    <row r="51" spans="1:9" s="145" customFormat="1" ht="18" hidden="1" customHeight="1">
      <c r="A51" s="805"/>
      <c r="B51" s="955" t="s">
        <v>821</v>
      </c>
      <c r="C51" s="955" t="s">
        <v>872</v>
      </c>
      <c r="D51" s="955">
        <v>45505</v>
      </c>
      <c r="E51" s="758">
        <f t="shared" si="4"/>
        <v>45512</v>
      </c>
      <c r="F51" s="331"/>
      <c r="G51" s="758">
        <f t="shared" si="3"/>
        <v>45506</v>
      </c>
      <c r="I51" s="430"/>
    </row>
    <row r="52" spans="1:9" s="145" customFormat="1" ht="18" hidden="1" customHeight="1">
      <c r="A52" s="805"/>
      <c r="B52" s="955" t="s">
        <v>824</v>
      </c>
      <c r="C52" s="955" t="s">
        <v>873</v>
      </c>
      <c r="D52" s="955">
        <v>45512</v>
      </c>
      <c r="E52" s="758">
        <f t="shared" si="4"/>
        <v>45519</v>
      </c>
      <c r="F52" s="331"/>
      <c r="G52" s="758">
        <f t="shared" si="3"/>
        <v>45513</v>
      </c>
      <c r="I52" s="430"/>
    </row>
    <row r="53" spans="1:9" s="145" customFormat="1" ht="18" hidden="1" customHeight="1">
      <c r="A53" s="805"/>
      <c r="B53" s="955" t="s">
        <v>818</v>
      </c>
      <c r="C53" s="955" t="s">
        <v>874</v>
      </c>
      <c r="D53" s="955">
        <v>45518</v>
      </c>
      <c r="E53" s="758">
        <f t="shared" si="4"/>
        <v>45525</v>
      </c>
      <c r="F53" s="331"/>
      <c r="G53" s="758">
        <f t="shared" si="3"/>
        <v>45520</v>
      </c>
      <c r="I53" s="430"/>
    </row>
    <row r="54" spans="1:9" s="145" customFormat="1" ht="18" hidden="1" customHeight="1">
      <c r="A54" s="805"/>
      <c r="B54" s="955" t="s">
        <v>821</v>
      </c>
      <c r="C54" s="955" t="s">
        <v>875</v>
      </c>
      <c r="D54" s="955">
        <v>45529</v>
      </c>
      <c r="E54" s="758">
        <f t="shared" si="4"/>
        <v>45536</v>
      </c>
      <c r="F54" s="331"/>
      <c r="G54" s="758">
        <f t="shared" si="3"/>
        <v>45527</v>
      </c>
      <c r="I54" s="430"/>
    </row>
    <row r="55" spans="1:9" s="145" customFormat="1" ht="18" hidden="1" customHeight="1">
      <c r="A55" s="805" t="s">
        <v>876</v>
      </c>
      <c r="B55" s="955" t="s">
        <v>818</v>
      </c>
      <c r="C55" s="955" t="s">
        <v>877</v>
      </c>
      <c r="D55" s="955">
        <v>45531</v>
      </c>
      <c r="E55" s="758">
        <f t="shared" si="4"/>
        <v>45538</v>
      </c>
      <c r="F55" s="331"/>
      <c r="G55" s="758">
        <f t="shared" si="3"/>
        <v>45534</v>
      </c>
      <c r="I55" s="430"/>
    </row>
    <row r="56" spans="1:9" s="145" customFormat="1" ht="18" hidden="1" customHeight="1">
      <c r="A56" s="805" t="s">
        <v>818</v>
      </c>
      <c r="B56" s="1026" t="s">
        <v>413</v>
      </c>
      <c r="C56" s="955" t="s">
        <v>878</v>
      </c>
      <c r="D56" s="800">
        <v>45543</v>
      </c>
      <c r="E56" s="800">
        <f t="shared" si="4"/>
        <v>45550</v>
      </c>
      <c r="F56" s="331"/>
      <c r="G56" s="758">
        <f t="shared" si="3"/>
        <v>45541</v>
      </c>
      <c r="I56" s="430"/>
    </row>
    <row r="57" spans="1:9" s="145" customFormat="1" ht="18" hidden="1" customHeight="1">
      <c r="A57" s="805"/>
      <c r="B57" s="955" t="s">
        <v>879</v>
      </c>
      <c r="C57" s="955" t="s">
        <v>880</v>
      </c>
      <c r="D57" s="955">
        <v>45543</v>
      </c>
      <c r="E57" s="758">
        <f t="shared" si="4"/>
        <v>45550</v>
      </c>
      <c r="F57" s="331"/>
      <c r="G57" s="758">
        <f t="shared" si="3"/>
        <v>45548</v>
      </c>
      <c r="I57" s="430"/>
    </row>
    <row r="58" spans="1:9" s="145" customFormat="1" ht="18" hidden="1" customHeight="1">
      <c r="A58" s="805" t="s">
        <v>881</v>
      </c>
      <c r="B58" s="955" t="s">
        <v>818</v>
      </c>
      <c r="C58" s="955" t="s">
        <v>882</v>
      </c>
      <c r="D58" s="955">
        <v>45553</v>
      </c>
      <c r="E58" s="758">
        <f t="shared" si="4"/>
        <v>45560</v>
      </c>
      <c r="F58" s="331"/>
      <c r="G58" s="758">
        <f t="shared" si="3"/>
        <v>45555</v>
      </c>
      <c r="I58" s="430"/>
    </row>
    <row r="59" spans="1:9" s="145" customFormat="1" ht="18" hidden="1" customHeight="1">
      <c r="A59" s="805"/>
      <c r="B59" s="955" t="s">
        <v>821</v>
      </c>
      <c r="C59" s="955" t="s">
        <v>883</v>
      </c>
      <c r="D59" s="955">
        <v>45559</v>
      </c>
      <c r="E59" s="758">
        <f t="shared" si="4"/>
        <v>45566</v>
      </c>
      <c r="F59" s="331"/>
      <c r="G59" s="758">
        <f t="shared" si="3"/>
        <v>45562</v>
      </c>
      <c r="I59" s="430"/>
    </row>
    <row r="60" spans="1:9" s="145" customFormat="1" ht="18" hidden="1" customHeight="1">
      <c r="A60" s="805"/>
      <c r="B60" s="955" t="s">
        <v>879</v>
      </c>
      <c r="C60" s="955" t="s">
        <v>884</v>
      </c>
      <c r="D60" s="955">
        <v>45569</v>
      </c>
      <c r="E60" s="758">
        <f t="shared" si="4"/>
        <v>45576</v>
      </c>
      <c r="F60" s="331"/>
      <c r="G60" s="758">
        <f t="shared" si="3"/>
        <v>45569</v>
      </c>
      <c r="I60" s="430"/>
    </row>
    <row r="61" spans="1:9" s="145" customFormat="1" ht="18" hidden="1" customHeight="1">
      <c r="A61" s="805" t="s">
        <v>818</v>
      </c>
      <c r="B61" s="955" t="s">
        <v>885</v>
      </c>
      <c r="C61" s="955" t="s">
        <v>886</v>
      </c>
      <c r="D61" s="955">
        <v>45576</v>
      </c>
      <c r="E61" s="758">
        <f t="shared" si="4"/>
        <v>45583</v>
      </c>
      <c r="F61" s="331"/>
      <c r="G61" s="758">
        <f t="shared" si="3"/>
        <v>45576</v>
      </c>
      <c r="I61" s="430"/>
    </row>
    <row r="62" spans="1:9" s="145" customFormat="1" ht="18" hidden="1" customHeight="1">
      <c r="A62" s="805" t="s">
        <v>887</v>
      </c>
      <c r="B62" s="955" t="s">
        <v>821</v>
      </c>
      <c r="C62" s="955" t="s">
        <v>888</v>
      </c>
      <c r="D62" s="955">
        <v>45581</v>
      </c>
      <c r="E62" s="758">
        <f t="shared" si="4"/>
        <v>45588</v>
      </c>
      <c r="F62" s="331"/>
      <c r="G62" s="758">
        <f t="shared" si="3"/>
        <v>45583</v>
      </c>
      <c r="I62" s="430"/>
    </row>
    <row r="63" spans="1:9" s="145" customFormat="1" ht="18" hidden="1" customHeight="1">
      <c r="A63" s="805"/>
      <c r="B63" s="955" t="s">
        <v>879</v>
      </c>
      <c r="C63" s="955" t="s">
        <v>889</v>
      </c>
      <c r="D63" s="955">
        <v>45588</v>
      </c>
      <c r="E63" s="758">
        <f t="shared" si="4"/>
        <v>45595</v>
      </c>
      <c r="F63" s="331"/>
      <c r="G63" s="758">
        <f t="shared" si="3"/>
        <v>45590</v>
      </c>
      <c r="I63" s="430"/>
    </row>
    <row r="64" spans="1:9" s="145" customFormat="1" ht="18" hidden="1" customHeight="1">
      <c r="A64" s="805" t="s">
        <v>818</v>
      </c>
      <c r="B64" s="955" t="s">
        <v>885</v>
      </c>
      <c r="C64" s="955" t="s">
        <v>890</v>
      </c>
      <c r="D64" s="955">
        <v>45594</v>
      </c>
      <c r="E64" s="758">
        <f t="shared" si="4"/>
        <v>45601</v>
      </c>
      <c r="F64" s="331"/>
      <c r="G64" s="758">
        <f t="shared" si="3"/>
        <v>45597</v>
      </c>
      <c r="I64" s="430"/>
    </row>
    <row r="65" spans="1:9" s="145" customFormat="1" ht="18" hidden="1" customHeight="1">
      <c r="A65" s="805" t="s">
        <v>891</v>
      </c>
      <c r="B65" s="955" t="s">
        <v>879</v>
      </c>
      <c r="C65" s="955" t="s">
        <v>892</v>
      </c>
      <c r="D65" s="955">
        <v>45603</v>
      </c>
      <c r="E65" s="758">
        <f t="shared" si="4"/>
        <v>45610</v>
      </c>
      <c r="F65" s="331"/>
      <c r="G65" s="758">
        <f t="shared" si="3"/>
        <v>45604</v>
      </c>
      <c r="I65" s="430"/>
    </row>
    <row r="66" spans="1:9" s="145" customFormat="1" ht="18" hidden="1" customHeight="1">
      <c r="A66" s="805"/>
      <c r="B66" s="955" t="s">
        <v>824</v>
      </c>
      <c r="C66" s="955" t="s">
        <v>893</v>
      </c>
      <c r="D66" s="955">
        <v>45611</v>
      </c>
      <c r="E66" s="758">
        <f t="shared" si="4"/>
        <v>45618</v>
      </c>
      <c r="F66" s="331"/>
      <c r="G66" s="758">
        <f t="shared" si="3"/>
        <v>45611</v>
      </c>
      <c r="I66" s="430"/>
    </row>
    <row r="67" spans="1:9" s="145" customFormat="1" ht="18" hidden="1" customHeight="1">
      <c r="A67" s="805" t="s">
        <v>894</v>
      </c>
      <c r="B67" s="955" t="s">
        <v>879</v>
      </c>
      <c r="C67" s="955" t="s">
        <v>895</v>
      </c>
      <c r="D67" s="955">
        <v>45617</v>
      </c>
      <c r="E67" s="758">
        <f t="shared" si="4"/>
        <v>45624</v>
      </c>
      <c r="F67" s="331"/>
      <c r="G67" s="758">
        <f t="shared" si="3"/>
        <v>45618</v>
      </c>
      <c r="I67" s="430"/>
    </row>
    <row r="68" spans="1:9" s="145" customFormat="1" ht="18" hidden="1" customHeight="1">
      <c r="A68" s="805" t="s">
        <v>821</v>
      </c>
      <c r="B68" s="955" t="s">
        <v>824</v>
      </c>
      <c r="C68" s="955" t="s">
        <v>896</v>
      </c>
      <c r="D68" s="955">
        <v>45627</v>
      </c>
      <c r="E68" s="758">
        <f t="shared" si="4"/>
        <v>45634</v>
      </c>
      <c r="F68" s="331"/>
      <c r="G68" s="758">
        <f t="shared" si="3"/>
        <v>45625</v>
      </c>
      <c r="I68" s="430"/>
    </row>
    <row r="69" spans="1:9" s="145" customFormat="1" ht="18" hidden="1" customHeight="1">
      <c r="A69" s="805"/>
      <c r="B69" s="955" t="s">
        <v>879</v>
      </c>
      <c r="C69" s="955" t="s">
        <v>897</v>
      </c>
      <c r="D69" s="955">
        <v>45630</v>
      </c>
      <c r="E69" s="758">
        <f t="shared" si="4"/>
        <v>45637</v>
      </c>
      <c r="F69" s="331"/>
      <c r="G69" s="758">
        <f t="shared" si="3"/>
        <v>45632</v>
      </c>
      <c r="I69" s="430"/>
    </row>
    <row r="70" spans="1:9" s="145" customFormat="1" ht="18" hidden="1" customHeight="1">
      <c r="A70" s="805" t="s">
        <v>898</v>
      </c>
      <c r="B70" s="955" t="s">
        <v>824</v>
      </c>
      <c r="C70" s="955" t="s">
        <v>899</v>
      </c>
      <c r="D70" s="955">
        <v>45639</v>
      </c>
      <c r="E70" s="758">
        <f t="shared" si="4"/>
        <v>45646</v>
      </c>
      <c r="F70" s="331"/>
      <c r="G70" s="758">
        <f t="shared" si="3"/>
        <v>45639</v>
      </c>
      <c r="I70" s="430"/>
    </row>
    <row r="71" spans="1:9" s="145" customFormat="1" ht="18" hidden="1" customHeight="1">
      <c r="A71" s="805" t="s">
        <v>879</v>
      </c>
      <c r="B71" s="1026" t="s">
        <v>413</v>
      </c>
      <c r="C71" s="955" t="s">
        <v>900</v>
      </c>
      <c r="D71" s="800"/>
      <c r="E71" s="800"/>
      <c r="F71" s="331"/>
      <c r="G71" s="758">
        <f t="shared" si="3"/>
        <v>45646</v>
      </c>
      <c r="I71" s="430"/>
    </row>
    <row r="72" spans="1:9" s="145" customFormat="1" ht="18" hidden="1" customHeight="1">
      <c r="A72" s="805" t="s">
        <v>901</v>
      </c>
      <c r="B72" s="955" t="s">
        <v>824</v>
      </c>
      <c r="C72" s="955" t="s">
        <v>902</v>
      </c>
      <c r="D72" s="955">
        <v>45653</v>
      </c>
      <c r="E72" s="758">
        <f t="shared" ref="E72:E77" si="5">D72+5</f>
        <v>45658</v>
      </c>
      <c r="F72" s="331"/>
      <c r="G72" s="758">
        <f t="shared" si="3"/>
        <v>45653</v>
      </c>
      <c r="I72" s="430"/>
    </row>
    <row r="73" spans="1:9" s="145" customFormat="1" ht="18" hidden="1" customHeight="1">
      <c r="A73" s="805" t="s">
        <v>901</v>
      </c>
      <c r="B73" s="955" t="s">
        <v>818</v>
      </c>
      <c r="C73" s="955" t="s">
        <v>903</v>
      </c>
      <c r="D73" s="955">
        <v>45295</v>
      </c>
      <c r="E73" s="758">
        <f t="shared" si="5"/>
        <v>45300</v>
      </c>
      <c r="F73" s="331"/>
      <c r="G73" s="758">
        <f t="shared" si="3"/>
        <v>45660</v>
      </c>
      <c r="I73" s="430"/>
    </row>
    <row r="74" spans="1:9" s="145" customFormat="1" ht="18" hidden="1" customHeight="1">
      <c r="A74" s="805" t="s">
        <v>120</v>
      </c>
      <c r="B74" s="955" t="s">
        <v>824</v>
      </c>
      <c r="C74" s="955" t="s">
        <v>904</v>
      </c>
      <c r="D74" s="955">
        <v>45669</v>
      </c>
      <c r="E74" s="758">
        <f t="shared" si="5"/>
        <v>45674</v>
      </c>
      <c r="F74" s="331"/>
      <c r="G74" s="758">
        <f t="shared" si="3"/>
        <v>45667</v>
      </c>
      <c r="I74" s="430"/>
    </row>
    <row r="75" spans="1:9" s="145" customFormat="1" ht="18" hidden="1" customHeight="1">
      <c r="A75" s="805"/>
      <c r="B75" s="955" t="s">
        <v>818</v>
      </c>
      <c r="C75" s="955" t="s">
        <v>905</v>
      </c>
      <c r="D75" s="955">
        <v>45307</v>
      </c>
      <c r="E75" s="758">
        <f t="shared" si="5"/>
        <v>45312</v>
      </c>
      <c r="F75" s="331"/>
      <c r="G75" s="758">
        <f t="shared" si="3"/>
        <v>45674</v>
      </c>
      <c r="I75" s="430"/>
    </row>
    <row r="76" spans="1:9" s="145" customFormat="1" ht="18" hidden="1" customHeight="1">
      <c r="A76" s="805"/>
      <c r="B76" s="955" t="s">
        <v>824</v>
      </c>
      <c r="C76" s="955" t="s">
        <v>906</v>
      </c>
      <c r="D76" s="955">
        <v>45687</v>
      </c>
      <c r="E76" s="758">
        <f t="shared" si="5"/>
        <v>45692</v>
      </c>
      <c r="F76" s="331"/>
      <c r="G76" s="758">
        <f t="shared" si="3"/>
        <v>45681</v>
      </c>
      <c r="I76" s="430"/>
    </row>
    <row r="77" spans="1:9" s="145" customFormat="1" ht="18" hidden="1" customHeight="1">
      <c r="A77" s="805"/>
      <c r="B77" s="955" t="s">
        <v>818</v>
      </c>
      <c r="C77" s="955" t="s">
        <v>907</v>
      </c>
      <c r="D77" s="955">
        <v>45688</v>
      </c>
      <c r="E77" s="758">
        <f t="shared" si="5"/>
        <v>45693</v>
      </c>
      <c r="F77" s="331"/>
      <c r="G77" s="758">
        <f t="shared" si="3"/>
        <v>45688</v>
      </c>
      <c r="I77" s="430"/>
    </row>
    <row r="78" spans="1:9" s="145" customFormat="1" ht="18" hidden="1" customHeight="1">
      <c r="A78" s="805" t="s">
        <v>394</v>
      </c>
      <c r="B78" s="1026" t="s">
        <v>413</v>
      </c>
      <c r="C78" s="955" t="s">
        <v>908</v>
      </c>
      <c r="D78" s="800"/>
      <c r="E78" s="800"/>
      <c r="F78" s="331"/>
      <c r="G78" s="758">
        <f t="shared" si="3"/>
        <v>45695</v>
      </c>
      <c r="I78" s="430"/>
    </row>
    <row r="79" spans="1:9" s="145" customFormat="1" ht="18" hidden="1" customHeight="1">
      <c r="A79" s="805" t="s">
        <v>818</v>
      </c>
      <c r="B79" s="955" t="s">
        <v>824</v>
      </c>
      <c r="C79" s="955" t="s">
        <v>909</v>
      </c>
      <c r="D79" s="955">
        <v>45704</v>
      </c>
      <c r="E79" s="758">
        <f>D79+7</f>
        <v>45711</v>
      </c>
      <c r="F79" s="331"/>
      <c r="G79" s="758">
        <f t="shared" si="3"/>
        <v>45702</v>
      </c>
      <c r="I79" s="430"/>
    </row>
    <row r="80" spans="1:9" s="145" customFormat="1" ht="18" hidden="1" customHeight="1">
      <c r="A80" s="805"/>
      <c r="B80" s="955" t="s">
        <v>818</v>
      </c>
      <c r="C80" s="955" t="s">
        <v>910</v>
      </c>
      <c r="D80" s="955">
        <v>45707</v>
      </c>
      <c r="E80" s="758">
        <f>D80+6</f>
        <v>45713</v>
      </c>
      <c r="F80" s="331"/>
      <c r="G80" s="758">
        <f t="shared" si="3"/>
        <v>45709</v>
      </c>
      <c r="I80" s="430"/>
    </row>
    <row r="81" spans="1:11" s="145" customFormat="1" ht="18" hidden="1" customHeight="1">
      <c r="A81" s="805"/>
      <c r="B81" s="1026" t="s">
        <v>413</v>
      </c>
      <c r="C81" s="955" t="s">
        <v>911</v>
      </c>
      <c r="D81" s="800"/>
      <c r="E81" s="800"/>
      <c r="F81" s="331"/>
      <c r="G81" s="758">
        <f t="shared" si="3"/>
        <v>45716</v>
      </c>
      <c r="I81" s="430"/>
    </row>
    <row r="82" spans="1:11" s="145" customFormat="1" ht="18" hidden="1" customHeight="1">
      <c r="A82" s="805" t="s">
        <v>912</v>
      </c>
      <c r="B82" s="955" t="s">
        <v>818</v>
      </c>
      <c r="C82" s="955" t="s">
        <v>913</v>
      </c>
      <c r="D82" s="955">
        <v>45720</v>
      </c>
      <c r="E82" s="758">
        <f t="shared" ref="E82:E85" si="6">D82+6</f>
        <v>45726</v>
      </c>
      <c r="F82" s="331"/>
      <c r="G82" s="758">
        <f t="shared" ref="G82:G85" si="7">G81+7</f>
        <v>45723</v>
      </c>
      <c r="I82" s="430"/>
    </row>
    <row r="83" spans="1:11" s="145" customFormat="1" ht="18" hidden="1" customHeight="1">
      <c r="A83" s="805"/>
      <c r="B83" s="955" t="s">
        <v>824</v>
      </c>
      <c r="C83" s="955" t="s">
        <v>914</v>
      </c>
      <c r="D83" s="955">
        <v>45736</v>
      </c>
      <c r="E83" s="758">
        <f t="shared" si="6"/>
        <v>45742</v>
      </c>
      <c r="F83" s="331"/>
      <c r="G83" s="758">
        <f t="shared" si="7"/>
        <v>45730</v>
      </c>
      <c r="I83" s="430"/>
    </row>
    <row r="84" spans="1:11" s="145" customFormat="1" ht="18" hidden="1" customHeight="1">
      <c r="A84" s="805"/>
      <c r="B84" s="955" t="s">
        <v>818</v>
      </c>
      <c r="C84" s="955" t="s">
        <v>915</v>
      </c>
      <c r="D84" s="955">
        <v>45735</v>
      </c>
      <c r="E84" s="758">
        <f t="shared" si="6"/>
        <v>45741</v>
      </c>
      <c r="F84" s="331"/>
      <c r="G84" s="758">
        <f t="shared" si="7"/>
        <v>45737</v>
      </c>
      <c r="I84" s="430"/>
    </row>
    <row r="85" spans="1:11" s="145" customFormat="1" ht="18" hidden="1" customHeight="1">
      <c r="A85" s="805"/>
      <c r="B85" s="955" t="s">
        <v>824</v>
      </c>
      <c r="C85" s="955" t="s">
        <v>916</v>
      </c>
      <c r="D85" s="955">
        <v>45748</v>
      </c>
      <c r="E85" s="758">
        <f t="shared" si="6"/>
        <v>45754</v>
      </c>
      <c r="F85" s="331"/>
      <c r="G85" s="758">
        <f t="shared" si="7"/>
        <v>45744</v>
      </c>
      <c r="I85" s="430"/>
    </row>
    <row r="86" spans="1:11" s="18" customFormat="1" ht="18" hidden="1" customHeight="1">
      <c r="A86" s="861"/>
      <c r="B86" s="195" t="s">
        <v>917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>
      <c r="A87" s="861"/>
      <c r="B87" s="147" t="s">
        <v>545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>
      <c r="A88" s="805"/>
      <c r="B88" s="946"/>
      <c r="C88" s="764"/>
      <c r="D88" s="752"/>
      <c r="E88" s="764"/>
      <c r="F88" s="764"/>
      <c r="G88" s="331"/>
      <c r="H88" s="796"/>
      <c r="J88" s="430"/>
    </row>
    <row r="89" spans="1:11" s="145" customFormat="1" ht="18" hidden="1" customHeight="1">
      <c r="A89" s="805"/>
      <c r="B89" s="946"/>
      <c r="C89" s="764"/>
      <c r="D89" s="752"/>
      <c r="E89" s="764"/>
      <c r="F89" s="764"/>
      <c r="G89" s="331"/>
      <c r="H89" s="796"/>
      <c r="J89" s="430"/>
    </row>
    <row r="90" spans="1:11" s="147" customFormat="1" ht="30" hidden="1" customHeight="1">
      <c r="A90" s="805"/>
      <c r="B90" s="881"/>
      <c r="C90" s="615"/>
      <c r="D90" s="1189" t="s">
        <v>353</v>
      </c>
      <c r="E90" s="941" t="s">
        <v>164</v>
      </c>
      <c r="F90" s="195"/>
      <c r="G90" s="881"/>
      <c r="J90" s="145"/>
      <c r="K90" s="145"/>
    </row>
    <row r="91" spans="1:11" s="145" customFormat="1" ht="18" hidden="1" customHeight="1">
      <c r="A91" s="805"/>
      <c r="B91" s="944" t="s">
        <v>355</v>
      </c>
      <c r="C91" s="944" t="s">
        <v>356</v>
      </c>
      <c r="D91" s="1190"/>
      <c r="E91" s="940" t="s">
        <v>252</v>
      </c>
      <c r="F91" s="331"/>
      <c r="G91" s="943" t="s">
        <v>357</v>
      </c>
      <c r="I91" s="430"/>
    </row>
    <row r="92" spans="1:11" ht="18" hidden="1" customHeight="1">
      <c r="B92" s="618" t="s">
        <v>818</v>
      </c>
      <c r="C92" s="758" t="s">
        <v>819</v>
      </c>
      <c r="D92" s="618">
        <v>45204</v>
      </c>
      <c r="E92" s="758">
        <f>D92+6</f>
        <v>45210</v>
      </c>
      <c r="F92" s="331"/>
      <c r="G92" s="758">
        <v>45205</v>
      </c>
      <c r="J92" s="331"/>
    </row>
    <row r="93" spans="1:11" ht="18" hidden="1" customHeight="1">
      <c r="B93" s="742" t="s">
        <v>821</v>
      </c>
      <c r="C93" s="758" t="s">
        <v>822</v>
      </c>
      <c r="D93" s="618">
        <v>45211</v>
      </c>
      <c r="E93" s="758">
        <f>D93+6</f>
        <v>45217</v>
      </c>
      <c r="F93" s="331"/>
      <c r="G93" s="758">
        <f t="shared" ref="G93:G95" si="8">G92+7</f>
        <v>45212</v>
      </c>
      <c r="J93" s="331"/>
    </row>
    <row r="94" spans="1:11" ht="18" hidden="1" customHeight="1">
      <c r="B94" s="795" t="s">
        <v>824</v>
      </c>
      <c r="C94" s="758" t="s">
        <v>825</v>
      </c>
      <c r="D94" s="618">
        <v>45221</v>
      </c>
      <c r="E94" s="758">
        <f>D94+6</f>
        <v>45227</v>
      </c>
      <c r="F94" s="331"/>
      <c r="G94" s="758">
        <f t="shared" si="8"/>
        <v>45219</v>
      </c>
      <c r="J94" s="331"/>
    </row>
    <row r="95" spans="1:11" ht="18" hidden="1" customHeight="1">
      <c r="B95" s="742" t="s">
        <v>818</v>
      </c>
      <c r="C95" s="758" t="s">
        <v>827</v>
      </c>
      <c r="D95" s="618">
        <v>45225</v>
      </c>
      <c r="E95" s="758">
        <f>D95+6</f>
        <v>45231</v>
      </c>
      <c r="F95" s="331"/>
      <c r="G95" s="758">
        <f t="shared" si="8"/>
        <v>45226</v>
      </c>
      <c r="J95" s="331"/>
    </row>
    <row r="96" spans="1:11" ht="18" hidden="1" customHeight="1">
      <c r="B96" s="618" t="s">
        <v>818</v>
      </c>
      <c r="C96" s="758" t="s">
        <v>918</v>
      </c>
      <c r="D96" s="618">
        <v>45238</v>
      </c>
      <c r="E96" s="758">
        <f t="shared" ref="E96:E117" si="9">D96+3</f>
        <v>45241</v>
      </c>
      <c r="F96" s="331"/>
      <c r="G96" s="758">
        <f>D96+1</f>
        <v>45239</v>
      </c>
      <c r="J96" s="331"/>
    </row>
    <row r="97" spans="2:10" ht="18" hidden="1" customHeight="1">
      <c r="B97" s="795" t="s">
        <v>821</v>
      </c>
      <c r="C97" s="758" t="s">
        <v>919</v>
      </c>
      <c r="D97" s="618">
        <f>D96+7</f>
        <v>45245</v>
      </c>
      <c r="E97" s="758">
        <f t="shared" si="9"/>
        <v>45248</v>
      </c>
      <c r="F97" s="331"/>
      <c r="G97" s="758">
        <f>G96+7</f>
        <v>45246</v>
      </c>
      <c r="J97" s="331"/>
    </row>
    <row r="98" spans="2:10" ht="18" hidden="1" customHeight="1">
      <c r="B98" s="742" t="s">
        <v>824</v>
      </c>
      <c r="C98" s="758" t="s">
        <v>920</v>
      </c>
      <c r="D98" s="618">
        <f t="shared" ref="D98:D112" si="10">D97+7</f>
        <v>45252</v>
      </c>
      <c r="E98" s="758">
        <f t="shared" si="9"/>
        <v>45255</v>
      </c>
      <c r="F98" s="331"/>
      <c r="G98" s="758">
        <f t="shared" ref="G98:G161" si="11">G97+7</f>
        <v>45253</v>
      </c>
      <c r="J98" s="331"/>
    </row>
    <row r="99" spans="2:10" ht="18" hidden="1" customHeight="1">
      <c r="B99" s="618" t="s">
        <v>818</v>
      </c>
      <c r="C99" s="758" t="s">
        <v>921</v>
      </c>
      <c r="D99" s="618">
        <f t="shared" si="10"/>
        <v>45259</v>
      </c>
      <c r="E99" s="758">
        <f t="shared" si="9"/>
        <v>45262</v>
      </c>
      <c r="F99" s="331"/>
      <c r="G99" s="758">
        <f t="shared" si="11"/>
        <v>45260</v>
      </c>
      <c r="J99" s="331"/>
    </row>
    <row r="100" spans="2:10" ht="18" hidden="1" customHeight="1">
      <c r="B100" s="795" t="s">
        <v>821</v>
      </c>
      <c r="C100" s="758" t="s">
        <v>922</v>
      </c>
      <c r="D100" s="618">
        <f t="shared" si="10"/>
        <v>45266</v>
      </c>
      <c r="E100" s="758">
        <f t="shared" si="9"/>
        <v>45269</v>
      </c>
      <c r="F100" s="331"/>
      <c r="G100" s="758">
        <f t="shared" si="11"/>
        <v>45267</v>
      </c>
      <c r="J100" s="331"/>
    </row>
    <row r="101" spans="2:10" ht="18" hidden="1" customHeight="1">
      <c r="B101" s="742" t="s">
        <v>824</v>
      </c>
      <c r="C101" s="758" t="s">
        <v>923</v>
      </c>
      <c r="D101" s="618">
        <f t="shared" si="10"/>
        <v>45273</v>
      </c>
      <c r="E101" s="758">
        <f t="shared" si="9"/>
        <v>45276</v>
      </c>
      <c r="F101" s="331"/>
      <c r="G101" s="758">
        <f t="shared" si="11"/>
        <v>45274</v>
      </c>
      <c r="J101" s="331"/>
    </row>
    <row r="102" spans="2:10" ht="18" hidden="1" customHeight="1">
      <c r="B102" s="618" t="s">
        <v>818</v>
      </c>
      <c r="C102" s="758" t="s">
        <v>924</v>
      </c>
      <c r="D102" s="618">
        <f t="shared" si="10"/>
        <v>45280</v>
      </c>
      <c r="E102" s="758">
        <f t="shared" si="9"/>
        <v>45283</v>
      </c>
      <c r="F102" s="331"/>
      <c r="G102" s="758">
        <f t="shared" si="11"/>
        <v>45281</v>
      </c>
      <c r="J102" s="331"/>
    </row>
    <row r="103" spans="2:10" ht="18" hidden="1" customHeight="1">
      <c r="B103" s="795" t="s">
        <v>821</v>
      </c>
      <c r="C103" s="758" t="s">
        <v>925</v>
      </c>
      <c r="D103" s="618">
        <f t="shared" si="10"/>
        <v>45287</v>
      </c>
      <c r="E103" s="758">
        <f t="shared" si="9"/>
        <v>45290</v>
      </c>
      <c r="F103" s="331"/>
      <c r="G103" s="758">
        <f t="shared" si="11"/>
        <v>45288</v>
      </c>
      <c r="J103" s="331"/>
    </row>
    <row r="104" spans="2:10" ht="18" hidden="1" customHeight="1">
      <c r="B104" s="742" t="s">
        <v>824</v>
      </c>
      <c r="C104" s="758" t="s">
        <v>926</v>
      </c>
      <c r="D104" s="618">
        <f t="shared" si="10"/>
        <v>45294</v>
      </c>
      <c r="E104" s="758">
        <f t="shared" si="9"/>
        <v>45297</v>
      </c>
      <c r="F104" s="331"/>
      <c r="G104" s="758">
        <f t="shared" si="11"/>
        <v>45295</v>
      </c>
      <c r="J104" s="331"/>
    </row>
    <row r="105" spans="2:10" ht="18" hidden="1" customHeight="1">
      <c r="B105" s="618" t="s">
        <v>818</v>
      </c>
      <c r="C105" s="758" t="s">
        <v>927</v>
      </c>
      <c r="D105" s="618">
        <f t="shared" si="10"/>
        <v>45301</v>
      </c>
      <c r="E105" s="758">
        <f t="shared" si="9"/>
        <v>45304</v>
      </c>
      <c r="F105" s="331"/>
      <c r="G105" s="758">
        <f t="shared" si="11"/>
        <v>45302</v>
      </c>
      <c r="J105" s="331"/>
    </row>
    <row r="106" spans="2:10" ht="18" hidden="1" customHeight="1">
      <c r="B106" s="795" t="s">
        <v>821</v>
      </c>
      <c r="C106" s="758" t="s">
        <v>928</v>
      </c>
      <c r="D106" s="618">
        <f t="shared" si="10"/>
        <v>45308</v>
      </c>
      <c r="E106" s="758">
        <f t="shared" si="9"/>
        <v>45311</v>
      </c>
      <c r="F106" s="331"/>
      <c r="G106" s="758">
        <f t="shared" si="11"/>
        <v>45309</v>
      </c>
      <c r="J106" s="331"/>
    </row>
    <row r="107" spans="2:10" ht="18" hidden="1" customHeight="1">
      <c r="B107" s="742" t="s">
        <v>824</v>
      </c>
      <c r="C107" s="758" t="s">
        <v>929</v>
      </c>
      <c r="D107" s="618">
        <f t="shared" si="10"/>
        <v>45315</v>
      </c>
      <c r="E107" s="758">
        <f t="shared" si="9"/>
        <v>45318</v>
      </c>
      <c r="F107" s="331"/>
      <c r="G107" s="758">
        <f t="shared" si="11"/>
        <v>45316</v>
      </c>
      <c r="J107" s="331"/>
    </row>
    <row r="108" spans="2:10" ht="18" hidden="1" customHeight="1">
      <c r="B108" s="618" t="s">
        <v>818</v>
      </c>
      <c r="C108" s="758" t="s">
        <v>930</v>
      </c>
      <c r="D108" s="618">
        <f t="shared" si="10"/>
        <v>45322</v>
      </c>
      <c r="E108" s="758">
        <f t="shared" si="9"/>
        <v>45325</v>
      </c>
      <c r="F108" s="331"/>
      <c r="G108" s="758">
        <f t="shared" si="11"/>
        <v>45323</v>
      </c>
      <c r="J108" s="331"/>
    </row>
    <row r="109" spans="2:10" ht="18" hidden="1" customHeight="1">
      <c r="B109" s="795" t="s">
        <v>821</v>
      </c>
      <c r="C109" s="758" t="s">
        <v>931</v>
      </c>
      <c r="D109" s="618">
        <f t="shared" si="10"/>
        <v>45329</v>
      </c>
      <c r="E109" s="758">
        <f t="shared" si="9"/>
        <v>45332</v>
      </c>
      <c r="F109" s="331"/>
      <c r="G109" s="758">
        <f t="shared" si="11"/>
        <v>45330</v>
      </c>
      <c r="J109" s="331"/>
    </row>
    <row r="110" spans="2:10" ht="18" hidden="1" customHeight="1">
      <c r="B110" s="742" t="s">
        <v>824</v>
      </c>
      <c r="C110" s="758" t="s">
        <v>932</v>
      </c>
      <c r="D110" s="618">
        <f t="shared" si="10"/>
        <v>45336</v>
      </c>
      <c r="E110" s="758">
        <f t="shared" si="9"/>
        <v>45339</v>
      </c>
      <c r="F110" s="331"/>
      <c r="G110" s="758">
        <f t="shared" si="11"/>
        <v>45337</v>
      </c>
      <c r="J110" s="331"/>
    </row>
    <row r="111" spans="2:10" ht="18" hidden="1" customHeight="1">
      <c r="B111" s="618" t="s">
        <v>818</v>
      </c>
      <c r="C111" s="758" t="s">
        <v>933</v>
      </c>
      <c r="D111" s="618">
        <f t="shared" si="10"/>
        <v>45343</v>
      </c>
      <c r="E111" s="758">
        <f t="shared" si="9"/>
        <v>45346</v>
      </c>
      <c r="F111" s="331"/>
      <c r="G111" s="758">
        <f t="shared" si="11"/>
        <v>45344</v>
      </c>
      <c r="J111" s="331"/>
    </row>
    <row r="112" spans="2:10" ht="18" hidden="1" customHeight="1">
      <c r="B112" s="795" t="s">
        <v>821</v>
      </c>
      <c r="C112" s="758" t="s">
        <v>934</v>
      </c>
      <c r="D112" s="618">
        <f t="shared" si="10"/>
        <v>45350</v>
      </c>
      <c r="E112" s="758">
        <f t="shared" si="9"/>
        <v>45353</v>
      </c>
      <c r="F112" s="331"/>
      <c r="G112" s="758">
        <f t="shared" si="11"/>
        <v>45351</v>
      </c>
      <c r="J112" s="331"/>
    </row>
    <row r="113" spans="1:10" ht="18" hidden="1" customHeight="1">
      <c r="B113" s="742" t="s">
        <v>824</v>
      </c>
      <c r="C113" s="758" t="s">
        <v>935</v>
      </c>
      <c r="D113" s="618">
        <v>45358</v>
      </c>
      <c r="E113" s="758">
        <f t="shared" si="9"/>
        <v>45361</v>
      </c>
      <c r="F113" s="331"/>
      <c r="G113" s="758">
        <v>45358</v>
      </c>
      <c r="J113" s="331"/>
    </row>
    <row r="114" spans="1:10" ht="18" hidden="1" customHeight="1">
      <c r="B114" s="618" t="s">
        <v>818</v>
      </c>
      <c r="C114" s="758" t="s">
        <v>936</v>
      </c>
      <c r="D114" s="618">
        <v>45366</v>
      </c>
      <c r="E114" s="758">
        <f t="shared" si="9"/>
        <v>45369</v>
      </c>
      <c r="F114" s="331"/>
      <c r="G114" s="758">
        <f t="shared" si="11"/>
        <v>45365</v>
      </c>
      <c r="J114" s="331"/>
    </row>
    <row r="115" spans="1:10" ht="18" hidden="1" customHeight="1">
      <c r="B115" s="795" t="s">
        <v>821</v>
      </c>
      <c r="C115" s="758" t="s">
        <v>937</v>
      </c>
      <c r="D115" s="618">
        <v>45375</v>
      </c>
      <c r="E115" s="758">
        <f t="shared" si="9"/>
        <v>45378</v>
      </c>
      <c r="F115" s="331"/>
      <c r="G115" s="758">
        <f t="shared" si="11"/>
        <v>45372</v>
      </c>
      <c r="J115" s="331"/>
    </row>
    <row r="116" spans="1:10" ht="18" hidden="1" customHeight="1">
      <c r="B116" s="742" t="s">
        <v>824</v>
      </c>
      <c r="C116" s="758" t="s">
        <v>938</v>
      </c>
      <c r="D116" s="618">
        <v>45378</v>
      </c>
      <c r="E116" s="758">
        <f t="shared" si="9"/>
        <v>45381</v>
      </c>
      <c r="F116" s="331"/>
      <c r="G116" s="758">
        <f t="shared" si="11"/>
        <v>45379</v>
      </c>
      <c r="J116" s="331"/>
    </row>
    <row r="117" spans="1:10" ht="18" hidden="1" customHeight="1">
      <c r="B117" s="955" t="s">
        <v>818</v>
      </c>
      <c r="C117" s="955" t="s">
        <v>939</v>
      </c>
      <c r="D117" s="955">
        <f t="shared" ref="D117:D118" si="12">D116+7</f>
        <v>45385</v>
      </c>
      <c r="E117" s="758">
        <f t="shared" si="9"/>
        <v>45388</v>
      </c>
      <c r="F117" s="331"/>
      <c r="G117" s="758">
        <f t="shared" si="11"/>
        <v>45386</v>
      </c>
      <c r="J117" s="331"/>
    </row>
    <row r="118" spans="1:10" ht="18" hidden="1" customHeight="1">
      <c r="B118" s="880" t="s">
        <v>389</v>
      </c>
      <c r="C118" s="955" t="s">
        <v>940</v>
      </c>
      <c r="D118" s="800">
        <f t="shared" si="12"/>
        <v>45392</v>
      </c>
      <c r="E118" s="984"/>
      <c r="F118" s="331"/>
      <c r="G118" s="758">
        <f t="shared" si="11"/>
        <v>45393</v>
      </c>
      <c r="J118" s="331"/>
    </row>
    <row r="119" spans="1:10" ht="18" hidden="1" customHeight="1">
      <c r="A119" s="861" t="s">
        <v>941</v>
      </c>
      <c r="B119" s="955" t="s">
        <v>824</v>
      </c>
      <c r="C119" s="955" t="s">
        <v>942</v>
      </c>
      <c r="D119" s="955">
        <v>45402</v>
      </c>
      <c r="E119" s="758">
        <f>D119+3</f>
        <v>45405</v>
      </c>
      <c r="F119" s="331"/>
      <c r="G119" s="758">
        <f t="shared" si="11"/>
        <v>45400</v>
      </c>
      <c r="J119" s="331"/>
    </row>
    <row r="120" spans="1:10" ht="18" hidden="1" customHeight="1">
      <c r="B120" s="955" t="s">
        <v>818</v>
      </c>
      <c r="C120" s="955" t="s">
        <v>943</v>
      </c>
      <c r="D120" s="955">
        <v>45408</v>
      </c>
      <c r="E120" s="758">
        <f>D120+3</f>
        <v>45411</v>
      </c>
      <c r="F120" s="331"/>
      <c r="G120" s="758">
        <f t="shared" si="11"/>
        <v>45407</v>
      </c>
      <c r="J120" s="331"/>
    </row>
    <row r="121" spans="1:10" ht="18" hidden="1" customHeight="1">
      <c r="A121" s="861" t="s">
        <v>944</v>
      </c>
      <c r="B121" s="955" t="s">
        <v>821</v>
      </c>
      <c r="C121" s="955" t="s">
        <v>945</v>
      </c>
      <c r="D121" s="955">
        <v>45418</v>
      </c>
      <c r="E121" s="758">
        <v>45420</v>
      </c>
      <c r="F121" s="331"/>
      <c r="G121" s="758">
        <f t="shared" si="11"/>
        <v>45414</v>
      </c>
      <c r="J121" s="331"/>
    </row>
    <row r="122" spans="1:10" ht="18" hidden="1" customHeight="1">
      <c r="B122" s="955" t="s">
        <v>824</v>
      </c>
      <c r="C122" s="955" t="s">
        <v>946</v>
      </c>
      <c r="D122" s="955">
        <v>45423</v>
      </c>
      <c r="E122" s="758">
        <f>D122+3</f>
        <v>45426</v>
      </c>
      <c r="F122" s="331"/>
      <c r="G122" s="758">
        <f t="shared" si="11"/>
        <v>45421</v>
      </c>
      <c r="J122" s="331"/>
    </row>
    <row r="123" spans="1:10" ht="18" hidden="1" customHeight="1">
      <c r="A123" s="861" t="s">
        <v>818</v>
      </c>
      <c r="B123" s="880" t="s">
        <v>389</v>
      </c>
      <c r="C123" s="955" t="s">
        <v>947</v>
      </c>
      <c r="D123" s="800">
        <v>45429</v>
      </c>
      <c r="E123" s="800">
        <f>D123+3</f>
        <v>45432</v>
      </c>
      <c r="F123" s="331"/>
      <c r="G123" s="758">
        <f t="shared" si="11"/>
        <v>45428</v>
      </c>
      <c r="J123" s="331"/>
    </row>
    <row r="124" spans="1:10" ht="18" hidden="1" customHeight="1">
      <c r="B124" s="955" t="s">
        <v>821</v>
      </c>
      <c r="C124" s="955" t="s">
        <v>948</v>
      </c>
      <c r="D124" s="955">
        <v>45436</v>
      </c>
      <c r="E124" s="880" t="s">
        <v>389</v>
      </c>
      <c r="F124" s="331"/>
      <c r="G124" s="758">
        <f t="shared" si="11"/>
        <v>45435</v>
      </c>
      <c r="J124" s="331"/>
    </row>
    <row r="125" spans="1:10" ht="18" hidden="1" customHeight="1">
      <c r="B125" s="955" t="s">
        <v>824</v>
      </c>
      <c r="C125" s="955" t="s">
        <v>949</v>
      </c>
      <c r="D125" s="955">
        <v>45444</v>
      </c>
      <c r="E125" s="880" t="s">
        <v>389</v>
      </c>
      <c r="F125" s="331"/>
      <c r="G125" s="758">
        <f t="shared" si="11"/>
        <v>45442</v>
      </c>
      <c r="J125" s="331"/>
    </row>
    <row r="126" spans="1:10" ht="18" hidden="1" customHeight="1">
      <c r="B126" s="955" t="s">
        <v>818</v>
      </c>
      <c r="C126" s="955" t="s">
        <v>950</v>
      </c>
      <c r="D126" s="955">
        <v>45450</v>
      </c>
      <c r="E126" s="880" t="s">
        <v>389</v>
      </c>
      <c r="F126" s="331"/>
      <c r="G126" s="758">
        <f t="shared" si="11"/>
        <v>45449</v>
      </c>
      <c r="J126" s="331"/>
    </row>
    <row r="127" spans="1:10" ht="18" hidden="1" customHeight="1">
      <c r="B127" s="955" t="s">
        <v>821</v>
      </c>
      <c r="C127" s="955" t="s">
        <v>951</v>
      </c>
      <c r="D127" s="955">
        <v>45455</v>
      </c>
      <c r="E127" s="880" t="s">
        <v>389</v>
      </c>
      <c r="F127" s="331"/>
      <c r="G127" s="758">
        <f t="shared" si="11"/>
        <v>45456</v>
      </c>
      <c r="J127" s="331"/>
    </row>
    <row r="128" spans="1:10" ht="18" hidden="1" customHeight="1">
      <c r="B128" s="955" t="s">
        <v>824</v>
      </c>
      <c r="C128" s="955" t="s">
        <v>952</v>
      </c>
      <c r="D128" s="955">
        <v>45462</v>
      </c>
      <c r="E128" s="880" t="s">
        <v>389</v>
      </c>
      <c r="F128" s="331"/>
      <c r="G128" s="758">
        <f t="shared" si="11"/>
        <v>45463</v>
      </c>
      <c r="J128" s="331"/>
    </row>
    <row r="129" spans="1:10" ht="18" hidden="1" customHeight="1">
      <c r="B129" s="955" t="s">
        <v>818</v>
      </c>
      <c r="C129" s="955" t="s">
        <v>953</v>
      </c>
      <c r="D129" s="955">
        <v>45471</v>
      </c>
      <c r="E129" s="880" t="s">
        <v>389</v>
      </c>
      <c r="F129" s="331"/>
      <c r="G129" s="758">
        <f t="shared" si="11"/>
        <v>45470</v>
      </c>
      <c r="J129" s="331"/>
    </row>
    <row r="130" spans="1:10" ht="18" hidden="1" customHeight="1">
      <c r="B130" s="955" t="s">
        <v>821</v>
      </c>
      <c r="C130" s="955" t="s">
        <v>954</v>
      </c>
      <c r="D130" s="955">
        <v>45476</v>
      </c>
      <c r="E130" s="880" t="s">
        <v>389</v>
      </c>
      <c r="F130" s="331"/>
      <c r="G130" s="758">
        <f t="shared" si="11"/>
        <v>45477</v>
      </c>
      <c r="J130" s="331"/>
    </row>
    <row r="131" spans="1:10" ht="18" hidden="1" customHeight="1">
      <c r="B131" s="955" t="s">
        <v>824</v>
      </c>
      <c r="C131" s="955" t="s">
        <v>955</v>
      </c>
      <c r="D131" s="955">
        <v>45483</v>
      </c>
      <c r="E131" s="880" t="s">
        <v>389</v>
      </c>
      <c r="F131" s="331"/>
      <c r="G131" s="758">
        <f t="shared" si="11"/>
        <v>45484</v>
      </c>
      <c r="J131" s="331"/>
    </row>
    <row r="132" spans="1:10" ht="18" hidden="1" customHeight="1">
      <c r="B132" s="955" t="s">
        <v>818</v>
      </c>
      <c r="C132" s="955" t="s">
        <v>956</v>
      </c>
      <c r="D132" s="955">
        <v>45490</v>
      </c>
      <c r="E132" s="880" t="s">
        <v>389</v>
      </c>
      <c r="F132" s="331"/>
      <c r="G132" s="758">
        <f t="shared" si="11"/>
        <v>45491</v>
      </c>
      <c r="J132" s="331"/>
    </row>
    <row r="133" spans="1:10" ht="18" hidden="1" customHeight="1">
      <c r="B133" s="955" t="s">
        <v>821</v>
      </c>
      <c r="C133" s="955" t="s">
        <v>957</v>
      </c>
      <c r="D133" s="955">
        <v>45497</v>
      </c>
      <c r="E133" s="880" t="s">
        <v>389</v>
      </c>
      <c r="F133" s="331"/>
      <c r="G133" s="758">
        <f t="shared" si="11"/>
        <v>45498</v>
      </c>
      <c r="J133" s="331"/>
    </row>
    <row r="134" spans="1:10" ht="18" hidden="1" customHeight="1">
      <c r="B134" s="955" t="s">
        <v>824</v>
      </c>
      <c r="C134" s="955" t="s">
        <v>958</v>
      </c>
      <c r="D134" s="955">
        <v>45504</v>
      </c>
      <c r="E134" s="880" t="s">
        <v>389</v>
      </c>
      <c r="F134" s="331"/>
      <c r="G134" s="758">
        <f t="shared" si="11"/>
        <v>45505</v>
      </c>
      <c r="J134" s="331"/>
    </row>
    <row r="135" spans="1:10" ht="18" hidden="1" customHeight="1">
      <c r="B135" s="955" t="s">
        <v>818</v>
      </c>
      <c r="C135" s="955" t="s">
        <v>959</v>
      </c>
      <c r="D135" s="955">
        <v>45514</v>
      </c>
      <c r="E135" s="758">
        <f>D135+3</f>
        <v>45517</v>
      </c>
      <c r="F135" s="331"/>
      <c r="G135" s="758">
        <f t="shared" si="11"/>
        <v>45512</v>
      </c>
      <c r="J135" s="331"/>
    </row>
    <row r="136" spans="1:10" ht="18" hidden="1" customHeight="1">
      <c r="B136" s="955" t="s">
        <v>821</v>
      </c>
      <c r="C136" s="955" t="s">
        <v>960</v>
      </c>
      <c r="D136" s="955">
        <v>45519</v>
      </c>
      <c r="E136" s="880" t="s">
        <v>389</v>
      </c>
      <c r="F136" s="331"/>
      <c r="G136" s="758">
        <f t="shared" si="11"/>
        <v>45519</v>
      </c>
      <c r="J136" s="331"/>
    </row>
    <row r="137" spans="1:10" ht="18" hidden="1" customHeight="1">
      <c r="B137" s="955" t="s">
        <v>824</v>
      </c>
      <c r="C137" s="955" t="s">
        <v>961</v>
      </c>
      <c r="D137" s="955">
        <v>45525</v>
      </c>
      <c r="E137" s="880" t="s">
        <v>389</v>
      </c>
      <c r="F137" s="331"/>
      <c r="G137" s="758">
        <f t="shared" si="11"/>
        <v>45526</v>
      </c>
      <c r="J137" s="331"/>
    </row>
    <row r="138" spans="1:10" ht="18" hidden="1" customHeight="1">
      <c r="B138" s="955" t="s">
        <v>818</v>
      </c>
      <c r="C138" s="955" t="s">
        <v>962</v>
      </c>
      <c r="D138" s="955">
        <v>45534</v>
      </c>
      <c r="E138" s="880" t="s">
        <v>389</v>
      </c>
      <c r="F138" s="331"/>
      <c r="G138" s="758">
        <f t="shared" si="11"/>
        <v>45533</v>
      </c>
      <c r="J138" s="331"/>
    </row>
    <row r="139" spans="1:10" ht="18" hidden="1" customHeight="1">
      <c r="B139" s="955" t="s">
        <v>821</v>
      </c>
      <c r="C139" s="955" t="s">
        <v>963</v>
      </c>
      <c r="D139" s="955">
        <v>45542</v>
      </c>
      <c r="E139" s="880" t="s">
        <v>389</v>
      </c>
      <c r="F139" s="331"/>
      <c r="G139" s="758">
        <f t="shared" si="11"/>
        <v>45540</v>
      </c>
      <c r="J139" s="331"/>
    </row>
    <row r="140" spans="1:10" ht="18" hidden="1" customHeight="1">
      <c r="B140" s="955" t="s">
        <v>818</v>
      </c>
      <c r="C140" s="955" t="s">
        <v>964</v>
      </c>
      <c r="D140" s="955">
        <v>45546</v>
      </c>
      <c r="E140" s="758">
        <f>D140+3</f>
        <v>45549</v>
      </c>
      <c r="F140" s="331"/>
      <c r="G140" s="758">
        <f t="shared" si="11"/>
        <v>45547</v>
      </c>
      <c r="J140" s="331"/>
    </row>
    <row r="141" spans="1:10" ht="18" hidden="1" customHeight="1">
      <c r="B141" s="1026" t="s">
        <v>413</v>
      </c>
      <c r="C141" s="955" t="s">
        <v>965</v>
      </c>
      <c r="D141" s="955">
        <v>45553</v>
      </c>
      <c r="E141" s="800">
        <f>D141+3</f>
        <v>45556</v>
      </c>
      <c r="F141" s="331"/>
      <c r="G141" s="758">
        <f t="shared" si="11"/>
        <v>45554</v>
      </c>
      <c r="J141" s="331"/>
    </row>
    <row r="142" spans="1:10" ht="18" hidden="1" customHeight="1">
      <c r="B142" s="955" t="s">
        <v>879</v>
      </c>
      <c r="C142" s="955" t="s">
        <v>966</v>
      </c>
      <c r="D142" s="955">
        <v>45560</v>
      </c>
      <c r="E142" s="758">
        <f>D142+3</f>
        <v>45563</v>
      </c>
      <c r="F142" s="331"/>
      <c r="G142" s="758">
        <f t="shared" si="11"/>
        <v>45561</v>
      </c>
      <c r="J142" s="331"/>
    </row>
    <row r="143" spans="1:10" ht="18" hidden="1" customHeight="1">
      <c r="A143" s="861" t="s">
        <v>818</v>
      </c>
      <c r="B143" s="955" t="s">
        <v>885</v>
      </c>
      <c r="C143" s="955" t="s">
        <v>967</v>
      </c>
      <c r="D143" s="955">
        <v>45569</v>
      </c>
      <c r="E143" s="758">
        <f>D143+3</f>
        <v>45572</v>
      </c>
      <c r="F143" s="331"/>
      <c r="G143" s="758">
        <f t="shared" si="11"/>
        <v>45568</v>
      </c>
      <c r="J143" s="331"/>
    </row>
    <row r="144" spans="1:10" ht="18" hidden="1" customHeight="1">
      <c r="B144" s="955" t="s">
        <v>821</v>
      </c>
      <c r="C144" s="955" t="s">
        <v>968</v>
      </c>
      <c r="D144" s="955">
        <v>45574</v>
      </c>
      <c r="E144" s="758">
        <f>D144+3</f>
        <v>45577</v>
      </c>
      <c r="F144" s="331"/>
      <c r="G144" s="758">
        <f t="shared" si="11"/>
        <v>45575</v>
      </c>
      <c r="J144" s="331"/>
    </row>
    <row r="145" spans="1:10" ht="18" hidden="1" customHeight="1">
      <c r="B145" s="955" t="s">
        <v>879</v>
      </c>
      <c r="C145" s="955" t="s">
        <v>969</v>
      </c>
      <c r="D145" s="955">
        <v>45581</v>
      </c>
      <c r="E145" s="880" t="s">
        <v>389</v>
      </c>
      <c r="F145" s="331"/>
      <c r="G145" s="758">
        <f t="shared" si="11"/>
        <v>45582</v>
      </c>
      <c r="J145" s="331"/>
    </row>
    <row r="146" spans="1:10" ht="18" hidden="1" customHeight="1">
      <c r="A146" s="861" t="s">
        <v>818</v>
      </c>
      <c r="B146" s="955" t="s">
        <v>885</v>
      </c>
      <c r="C146" s="955" t="s">
        <v>970</v>
      </c>
      <c r="D146" s="955">
        <v>45589</v>
      </c>
      <c r="E146" s="758">
        <f t="shared" ref="E146:E163" si="13">D146+3</f>
        <v>45592</v>
      </c>
      <c r="F146" s="331"/>
      <c r="G146" s="758">
        <f t="shared" si="11"/>
        <v>45589</v>
      </c>
      <c r="J146" s="331"/>
    </row>
    <row r="147" spans="1:10" ht="18" hidden="1" customHeight="1">
      <c r="B147" s="955" t="s">
        <v>821</v>
      </c>
      <c r="C147" s="955" t="s">
        <v>971</v>
      </c>
      <c r="D147" s="955">
        <v>45595</v>
      </c>
      <c r="E147" s="758">
        <f t="shared" si="13"/>
        <v>45598</v>
      </c>
      <c r="F147" s="331"/>
      <c r="G147" s="758">
        <f t="shared" si="11"/>
        <v>45596</v>
      </c>
      <c r="J147" s="331"/>
    </row>
    <row r="148" spans="1:10" ht="18" hidden="1" customHeight="1">
      <c r="B148" s="1026" t="s">
        <v>413</v>
      </c>
      <c r="C148" s="955" t="s">
        <v>972</v>
      </c>
      <c r="D148" s="800">
        <v>45603</v>
      </c>
      <c r="E148" s="800">
        <f t="shared" si="13"/>
        <v>45606</v>
      </c>
      <c r="F148" s="331"/>
      <c r="G148" s="758">
        <f t="shared" si="11"/>
        <v>45603</v>
      </c>
      <c r="J148" s="331"/>
    </row>
    <row r="149" spans="1:10" ht="18" hidden="1" customHeight="1">
      <c r="A149" s="861" t="s">
        <v>973</v>
      </c>
      <c r="B149" s="955" t="s">
        <v>394</v>
      </c>
      <c r="C149" s="955" t="s">
        <v>974</v>
      </c>
      <c r="D149" s="955">
        <v>45614</v>
      </c>
      <c r="E149" s="758">
        <f t="shared" si="13"/>
        <v>45617</v>
      </c>
      <c r="F149" s="331"/>
      <c r="G149" s="758">
        <f t="shared" si="11"/>
        <v>45610</v>
      </c>
      <c r="J149" s="331"/>
    </row>
    <row r="150" spans="1:10" ht="18" hidden="1" customHeight="1">
      <c r="A150" s="861" t="s">
        <v>821</v>
      </c>
      <c r="B150" s="955" t="s">
        <v>394</v>
      </c>
      <c r="C150" s="955" t="s">
        <v>975</v>
      </c>
      <c r="D150" s="955">
        <v>45620</v>
      </c>
      <c r="E150" s="758">
        <f t="shared" si="13"/>
        <v>45623</v>
      </c>
      <c r="F150" s="331"/>
      <c r="G150" s="758">
        <f t="shared" si="11"/>
        <v>45617</v>
      </c>
      <c r="J150" s="331"/>
    </row>
    <row r="151" spans="1:10" ht="18" hidden="1" customHeight="1">
      <c r="B151" s="955" t="s">
        <v>394</v>
      </c>
      <c r="C151" s="955" t="s">
        <v>976</v>
      </c>
      <c r="D151" s="955">
        <v>45627</v>
      </c>
      <c r="E151" s="758">
        <f t="shared" si="13"/>
        <v>45630</v>
      </c>
      <c r="F151" s="331"/>
      <c r="G151" s="758">
        <f t="shared" si="11"/>
        <v>45624</v>
      </c>
      <c r="J151" s="331"/>
    </row>
    <row r="152" spans="1:10" ht="18" hidden="1" customHeight="1">
      <c r="B152" s="955" t="s">
        <v>394</v>
      </c>
      <c r="C152" s="955" t="s">
        <v>977</v>
      </c>
      <c r="D152" s="955">
        <v>45633</v>
      </c>
      <c r="E152" s="758">
        <f t="shared" si="13"/>
        <v>45636</v>
      </c>
      <c r="F152" s="331"/>
      <c r="G152" s="758">
        <f t="shared" si="11"/>
        <v>45631</v>
      </c>
      <c r="J152" s="331"/>
    </row>
    <row r="153" spans="1:10" ht="18" hidden="1" customHeight="1">
      <c r="A153" s="861" t="s">
        <v>394</v>
      </c>
      <c r="B153" s="955" t="s">
        <v>394</v>
      </c>
      <c r="C153" s="955" t="s">
        <v>978</v>
      </c>
      <c r="D153" s="955">
        <v>45637</v>
      </c>
      <c r="E153" s="758">
        <f t="shared" si="13"/>
        <v>45640</v>
      </c>
      <c r="F153" s="331"/>
      <c r="G153" s="758">
        <f t="shared" si="11"/>
        <v>45638</v>
      </c>
      <c r="J153" s="331"/>
    </row>
    <row r="154" spans="1:10" ht="18" hidden="1" customHeight="1">
      <c r="A154" s="861" t="s">
        <v>394</v>
      </c>
      <c r="B154" s="955" t="s">
        <v>394</v>
      </c>
      <c r="C154" s="955" t="s">
        <v>979</v>
      </c>
      <c r="D154" s="955">
        <v>45644</v>
      </c>
      <c r="E154" s="758">
        <f t="shared" si="13"/>
        <v>45647</v>
      </c>
      <c r="F154" s="331"/>
      <c r="G154" s="758">
        <f t="shared" si="11"/>
        <v>45645</v>
      </c>
      <c r="J154" s="331"/>
    </row>
    <row r="155" spans="1:10" ht="18" hidden="1" customHeight="1">
      <c r="B155" s="955" t="s">
        <v>394</v>
      </c>
      <c r="C155" s="955" t="s">
        <v>980</v>
      </c>
      <c r="D155" s="955">
        <v>45650</v>
      </c>
      <c r="E155" s="758">
        <f t="shared" si="13"/>
        <v>45653</v>
      </c>
      <c r="F155" s="331"/>
      <c r="G155" s="758">
        <f t="shared" si="11"/>
        <v>45652</v>
      </c>
      <c r="J155" s="331"/>
    </row>
    <row r="156" spans="1:10" ht="18" hidden="1" customHeight="1">
      <c r="B156" s="955" t="s">
        <v>394</v>
      </c>
      <c r="C156" s="955" t="s">
        <v>981</v>
      </c>
      <c r="D156" s="955">
        <v>45657</v>
      </c>
      <c r="E156" s="758">
        <f t="shared" si="13"/>
        <v>45660</v>
      </c>
      <c r="F156" s="331"/>
      <c r="G156" s="758">
        <f t="shared" si="11"/>
        <v>45659</v>
      </c>
      <c r="J156" s="331"/>
    </row>
    <row r="157" spans="1:10" ht="18" hidden="1" customHeight="1">
      <c r="B157" s="955" t="s">
        <v>394</v>
      </c>
      <c r="C157" s="955" t="s">
        <v>982</v>
      </c>
      <c r="D157" s="955">
        <v>45664</v>
      </c>
      <c r="E157" s="758">
        <f t="shared" si="13"/>
        <v>45667</v>
      </c>
      <c r="F157" s="331"/>
      <c r="G157" s="758">
        <f t="shared" si="11"/>
        <v>45666</v>
      </c>
      <c r="J157" s="331"/>
    </row>
    <row r="158" spans="1:10" ht="18" hidden="1" customHeight="1">
      <c r="B158" s="955" t="s">
        <v>394</v>
      </c>
      <c r="C158" s="955" t="s">
        <v>983</v>
      </c>
      <c r="D158" s="955">
        <v>45671</v>
      </c>
      <c r="E158" s="758">
        <f t="shared" si="13"/>
        <v>45674</v>
      </c>
      <c r="F158" s="331"/>
      <c r="G158" s="758">
        <f t="shared" si="11"/>
        <v>45673</v>
      </c>
      <c r="J158" s="331"/>
    </row>
    <row r="159" spans="1:10" ht="18" hidden="1" customHeight="1">
      <c r="B159" s="955" t="s">
        <v>394</v>
      </c>
      <c r="C159" s="955" t="s">
        <v>984</v>
      </c>
      <c r="D159" s="955">
        <v>45313</v>
      </c>
      <c r="E159" s="758">
        <f t="shared" si="13"/>
        <v>45316</v>
      </c>
      <c r="F159" s="331"/>
      <c r="G159" s="758">
        <f t="shared" si="11"/>
        <v>45680</v>
      </c>
      <c r="J159" s="331"/>
    </row>
    <row r="160" spans="1:10" ht="18" hidden="1" customHeight="1">
      <c r="B160" s="955" t="s">
        <v>394</v>
      </c>
      <c r="C160" s="955" t="s">
        <v>985</v>
      </c>
      <c r="D160" s="955">
        <v>45320</v>
      </c>
      <c r="E160" s="758">
        <f t="shared" si="13"/>
        <v>45323</v>
      </c>
      <c r="F160" s="331"/>
      <c r="G160" s="758">
        <f t="shared" si="11"/>
        <v>45687</v>
      </c>
      <c r="J160" s="331"/>
    </row>
    <row r="161" spans="1:13" ht="18" hidden="1" customHeight="1">
      <c r="B161" s="955" t="s">
        <v>394</v>
      </c>
      <c r="C161" s="955" t="s">
        <v>986</v>
      </c>
      <c r="D161" s="955">
        <v>45327</v>
      </c>
      <c r="E161" s="758">
        <f t="shared" si="13"/>
        <v>45330</v>
      </c>
      <c r="F161" s="331"/>
      <c r="G161" s="758">
        <f t="shared" si="11"/>
        <v>45694</v>
      </c>
      <c r="J161" s="331"/>
    </row>
    <row r="162" spans="1:13" ht="18" hidden="1" customHeight="1">
      <c r="B162" s="955" t="s">
        <v>987</v>
      </c>
      <c r="C162" s="955" t="s">
        <v>988</v>
      </c>
      <c r="D162" s="955">
        <v>45700</v>
      </c>
      <c r="E162" s="758">
        <f t="shared" si="13"/>
        <v>45703</v>
      </c>
      <c r="F162" s="331"/>
      <c r="G162" s="758">
        <f t="shared" ref="G162:G173" si="14">G161+7</f>
        <v>45701</v>
      </c>
      <c r="J162" s="331"/>
    </row>
    <row r="163" spans="1:13" ht="18" hidden="1" customHeight="1">
      <c r="B163" s="955" t="s">
        <v>989</v>
      </c>
      <c r="C163" s="955" t="s">
        <v>990</v>
      </c>
      <c r="D163" s="955">
        <v>45706</v>
      </c>
      <c r="E163" s="758">
        <f t="shared" si="13"/>
        <v>45709</v>
      </c>
      <c r="F163" s="331"/>
      <c r="G163" s="758">
        <f t="shared" si="14"/>
        <v>45708</v>
      </c>
      <c r="J163" s="331"/>
    </row>
    <row r="164" spans="1:13" ht="18" hidden="1" customHeight="1">
      <c r="B164" s="955" t="s">
        <v>989</v>
      </c>
      <c r="C164" s="955" t="s">
        <v>991</v>
      </c>
      <c r="D164" s="955">
        <v>45715</v>
      </c>
      <c r="E164" s="758">
        <f t="shared" ref="E164:E166" si="15">D164+3</f>
        <v>45718</v>
      </c>
      <c r="F164" s="331"/>
      <c r="G164" s="758">
        <v>45714</v>
      </c>
      <c r="J164" s="331"/>
    </row>
    <row r="165" spans="1:13" ht="18" hidden="1" customHeight="1">
      <c r="B165" s="955" t="s">
        <v>818</v>
      </c>
      <c r="C165" s="955" t="s">
        <v>992</v>
      </c>
      <c r="D165" s="955">
        <v>45720</v>
      </c>
      <c r="E165" s="758">
        <f t="shared" si="15"/>
        <v>45723</v>
      </c>
      <c r="F165" s="331"/>
      <c r="G165" s="758">
        <f t="shared" si="14"/>
        <v>45721</v>
      </c>
      <c r="J165" s="331"/>
    </row>
    <row r="166" spans="1:13" ht="18" hidden="1" customHeight="1">
      <c r="B166" s="955" t="s">
        <v>824</v>
      </c>
      <c r="C166" s="955" t="s">
        <v>993</v>
      </c>
      <c r="D166" s="955">
        <v>45727</v>
      </c>
      <c r="E166" s="758">
        <f t="shared" si="15"/>
        <v>45730</v>
      </c>
      <c r="F166" s="331"/>
      <c r="G166" s="758">
        <f t="shared" si="14"/>
        <v>45728</v>
      </c>
      <c r="J166" s="331"/>
    </row>
    <row r="167" spans="1:13" ht="18" hidden="1" customHeight="1">
      <c r="B167" s="955" t="s">
        <v>989</v>
      </c>
      <c r="C167" s="955" t="s">
        <v>994</v>
      </c>
      <c r="D167" s="955">
        <v>45734</v>
      </c>
      <c r="E167" s="758">
        <f t="shared" ref="E167:E169" si="16">D167+3</f>
        <v>45737</v>
      </c>
      <c r="F167" s="331"/>
      <c r="G167" s="758">
        <f t="shared" si="14"/>
        <v>45735</v>
      </c>
      <c r="J167" s="331"/>
    </row>
    <row r="168" spans="1:13" ht="18" hidden="1" customHeight="1">
      <c r="B168" s="955" t="s">
        <v>818</v>
      </c>
      <c r="C168" s="955" t="s">
        <v>995</v>
      </c>
      <c r="D168" s="955">
        <v>45741</v>
      </c>
      <c r="E168" s="758">
        <f t="shared" si="16"/>
        <v>45744</v>
      </c>
      <c r="F168" s="331"/>
      <c r="G168" s="758">
        <f t="shared" si="14"/>
        <v>45742</v>
      </c>
      <c r="J168" s="331"/>
    </row>
    <row r="169" spans="1:13" ht="18" hidden="1" customHeight="1">
      <c r="B169" s="955" t="s">
        <v>824</v>
      </c>
      <c r="C169" s="955" t="s">
        <v>996</v>
      </c>
      <c r="D169" s="955">
        <v>45748</v>
      </c>
      <c r="E169" s="758">
        <f t="shared" si="16"/>
        <v>45751</v>
      </c>
      <c r="F169" s="331"/>
      <c r="G169" s="758">
        <f t="shared" si="14"/>
        <v>45749</v>
      </c>
      <c r="J169" s="331"/>
    </row>
    <row r="170" spans="1:13" ht="18" hidden="1" customHeight="1">
      <c r="B170" s="955" t="s">
        <v>989</v>
      </c>
      <c r="C170" s="955" t="s">
        <v>997</v>
      </c>
      <c r="D170" s="955">
        <v>45755</v>
      </c>
      <c r="E170" s="758">
        <f t="shared" ref="E170:E172" si="17">D170+3</f>
        <v>45758</v>
      </c>
      <c r="F170" s="331"/>
      <c r="G170" s="758">
        <f t="shared" si="14"/>
        <v>45756</v>
      </c>
      <c r="J170" s="331"/>
    </row>
    <row r="171" spans="1:13" ht="18" hidden="1" customHeight="1">
      <c r="B171" s="955" t="s">
        <v>818</v>
      </c>
      <c r="C171" s="955" t="s">
        <v>998</v>
      </c>
      <c r="D171" s="955">
        <v>45762</v>
      </c>
      <c r="E171" s="758">
        <f t="shared" si="17"/>
        <v>45765</v>
      </c>
      <c r="F171" s="331"/>
      <c r="G171" s="758">
        <f t="shared" si="14"/>
        <v>45763</v>
      </c>
      <c r="J171" s="331"/>
    </row>
    <row r="172" spans="1:13" ht="18" hidden="1" customHeight="1">
      <c r="B172" s="955" t="s">
        <v>824</v>
      </c>
      <c r="C172" s="955" t="s">
        <v>999</v>
      </c>
      <c r="D172" s="955">
        <v>45769</v>
      </c>
      <c r="E172" s="758">
        <f t="shared" si="17"/>
        <v>45772</v>
      </c>
      <c r="F172" s="331"/>
      <c r="G172" s="758">
        <f t="shared" si="14"/>
        <v>45770</v>
      </c>
      <c r="J172" s="331"/>
    </row>
    <row r="173" spans="1:13" ht="18" hidden="1" customHeight="1">
      <c r="B173" s="955" t="s">
        <v>989</v>
      </c>
      <c r="C173" s="955" t="s">
        <v>1000</v>
      </c>
      <c r="D173" s="955">
        <v>45776</v>
      </c>
      <c r="E173" s="758">
        <f t="shared" ref="E173" si="18">D173+3</f>
        <v>45779</v>
      </c>
      <c r="F173" s="331"/>
      <c r="G173" s="758">
        <f t="shared" si="14"/>
        <v>45777</v>
      </c>
      <c r="J173" s="331"/>
    </row>
    <row r="174" spans="1:13" ht="18" customHeight="1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>
      <c r="A175" s="1033"/>
      <c r="B175" s="1185" t="s">
        <v>351</v>
      </c>
      <c r="C175" s="1185"/>
      <c r="D175" s="1185"/>
      <c r="E175" s="1185"/>
      <c r="F175" s="1185"/>
      <c r="G175" s="1037"/>
      <c r="H175" s="145"/>
      <c r="I175" s="145"/>
      <c r="J175" s="145"/>
      <c r="K175" s="145"/>
      <c r="L175" s="145"/>
      <c r="M175" s="145"/>
    </row>
    <row r="176" spans="1:13" s="149" customFormat="1" ht="20.100000000000001" customHeight="1">
      <c r="A176" s="1033"/>
      <c r="B176" s="1034"/>
      <c r="C176" s="1034"/>
      <c r="D176" s="1034"/>
      <c r="E176" s="1034"/>
      <c r="F176" s="1034"/>
      <c r="G176" s="1034"/>
      <c r="H176" s="145"/>
      <c r="I176" s="145"/>
      <c r="J176" s="145"/>
      <c r="K176" s="145"/>
      <c r="L176" s="145"/>
      <c r="M176" s="145"/>
    </row>
    <row r="177" spans="1:11" s="147" customFormat="1" ht="30" customHeight="1">
      <c r="A177" s="805"/>
      <c r="B177" s="1187" t="s">
        <v>120</v>
      </c>
      <c r="C177" s="1188"/>
      <c r="D177" s="1189" t="s">
        <v>353</v>
      </c>
      <c r="E177" s="941" t="s">
        <v>816</v>
      </c>
      <c r="F177" s="195"/>
      <c r="G177" s="881"/>
      <c r="J177" s="145"/>
      <c r="K177" s="145"/>
    </row>
    <row r="178" spans="1:11" s="147" customFormat="1" ht="18" customHeight="1">
      <c r="A178" s="805"/>
      <c r="B178" s="944" t="s">
        <v>355</v>
      </c>
      <c r="C178" s="944" t="s">
        <v>356</v>
      </c>
      <c r="D178" s="1190"/>
      <c r="E178" s="940" t="s">
        <v>223</v>
      </c>
      <c r="F178" s="195"/>
      <c r="G178" s="943" t="s">
        <v>495</v>
      </c>
      <c r="H178" s="943" t="s">
        <v>357</v>
      </c>
      <c r="I178" s="1046" t="s">
        <v>358</v>
      </c>
      <c r="J178" s="145"/>
      <c r="K178" s="145"/>
    </row>
    <row r="179" spans="1:11" s="145" customFormat="1" ht="18" hidden="1" customHeight="1">
      <c r="A179" s="805" t="s">
        <v>830</v>
      </c>
      <c r="B179" s="880" t="s">
        <v>389</v>
      </c>
      <c r="C179" s="955" t="s">
        <v>854</v>
      </c>
      <c r="D179" s="939">
        <v>45383</v>
      </c>
      <c r="E179" s="939">
        <f t="shared" ref="E179:E180" si="19">D179+6</f>
        <v>45389</v>
      </c>
      <c r="F179" s="331"/>
      <c r="G179" s="758" t="e">
        <f>#REF!+7</f>
        <v>#REF!</v>
      </c>
      <c r="H179" s="758" t="e">
        <f>#REF!+7</f>
        <v>#REF!</v>
      </c>
    </row>
    <row r="180" spans="1:11" s="145" customFormat="1" ht="18" hidden="1" customHeight="1">
      <c r="A180" s="805"/>
      <c r="B180" s="955" t="s">
        <v>824</v>
      </c>
      <c r="C180" s="955" t="s">
        <v>855</v>
      </c>
      <c r="D180" s="955">
        <v>45385</v>
      </c>
      <c r="E180" s="758">
        <f t="shared" si="19"/>
        <v>45391</v>
      </c>
      <c r="F180" s="331"/>
      <c r="G180" s="758">
        <v>45387</v>
      </c>
      <c r="H180" s="758">
        <v>45387</v>
      </c>
    </row>
    <row r="181" spans="1:11" s="145" customFormat="1" ht="18" hidden="1" customHeight="1">
      <c r="A181" s="805"/>
      <c r="B181" s="955" t="s">
        <v>818</v>
      </c>
      <c r="C181" s="955" t="s">
        <v>856</v>
      </c>
      <c r="D181" s="955">
        <v>45396</v>
      </c>
      <c r="E181" s="758">
        <v>45401</v>
      </c>
      <c r="F181" s="331"/>
      <c r="G181" s="758">
        <f t="shared" ref="G181:H225" si="20">G180+7</f>
        <v>45394</v>
      </c>
      <c r="H181" s="758">
        <f t="shared" si="20"/>
        <v>45394</v>
      </c>
    </row>
    <row r="182" spans="1:11" s="145" customFormat="1" ht="18" hidden="1" customHeight="1">
      <c r="A182" s="805"/>
      <c r="B182" s="955" t="s">
        <v>821</v>
      </c>
      <c r="C182" s="955" t="s">
        <v>857</v>
      </c>
      <c r="D182" s="955">
        <v>45401</v>
      </c>
      <c r="E182" s="758">
        <f>D182+6</f>
        <v>45407</v>
      </c>
      <c r="F182" s="331"/>
      <c r="G182" s="758">
        <f t="shared" si="20"/>
        <v>45401</v>
      </c>
      <c r="H182" s="758">
        <f t="shared" si="20"/>
        <v>45401</v>
      </c>
    </row>
    <row r="183" spans="1:11" s="145" customFormat="1" ht="18" hidden="1" customHeight="1">
      <c r="A183" s="805"/>
      <c r="B183" s="955" t="s">
        <v>824</v>
      </c>
      <c r="C183" s="955" t="s">
        <v>858</v>
      </c>
      <c r="D183" s="955">
        <v>45410</v>
      </c>
      <c r="E183" s="758">
        <f>D183+7</f>
        <v>45417</v>
      </c>
      <c r="F183" s="331"/>
      <c r="G183" s="758">
        <f t="shared" si="20"/>
        <v>45408</v>
      </c>
      <c r="H183" s="758">
        <f t="shared" si="20"/>
        <v>45408</v>
      </c>
    </row>
    <row r="184" spans="1:11" s="145" customFormat="1" ht="18" hidden="1" customHeight="1">
      <c r="A184" s="805"/>
      <c r="B184" s="955" t="s">
        <v>818</v>
      </c>
      <c r="C184" s="955" t="s">
        <v>859</v>
      </c>
      <c r="D184" s="955">
        <v>45416</v>
      </c>
      <c r="E184" s="758">
        <f>D184+7</f>
        <v>45423</v>
      </c>
      <c r="F184" s="331"/>
      <c r="G184" s="758">
        <f t="shared" si="20"/>
        <v>45415</v>
      </c>
      <c r="H184" s="758">
        <f t="shared" si="20"/>
        <v>45415</v>
      </c>
    </row>
    <row r="185" spans="1:11" s="145" customFormat="1" ht="18" hidden="1" customHeight="1">
      <c r="A185" s="805"/>
      <c r="B185" s="955" t="s">
        <v>821</v>
      </c>
      <c r="C185" s="955" t="s">
        <v>860</v>
      </c>
      <c r="D185" s="955">
        <v>45422</v>
      </c>
      <c r="E185" s="758">
        <f>D185+7</f>
        <v>45429</v>
      </c>
      <c r="F185" s="331"/>
      <c r="G185" s="758">
        <f t="shared" si="20"/>
        <v>45422</v>
      </c>
      <c r="H185" s="758">
        <f t="shared" si="20"/>
        <v>45422</v>
      </c>
    </row>
    <row r="186" spans="1:11" s="145" customFormat="1" ht="18" hidden="1" customHeight="1">
      <c r="A186" s="805"/>
      <c r="B186" s="955" t="s">
        <v>824</v>
      </c>
      <c r="C186" s="955" t="s">
        <v>861</v>
      </c>
      <c r="D186" s="955">
        <v>45431</v>
      </c>
      <c r="E186" s="880" t="s">
        <v>389</v>
      </c>
      <c r="F186" s="331"/>
      <c r="G186" s="758">
        <f t="shared" si="20"/>
        <v>45429</v>
      </c>
      <c r="H186" s="758">
        <f t="shared" si="20"/>
        <v>45429</v>
      </c>
    </row>
    <row r="187" spans="1:11" s="145" customFormat="1" ht="18" hidden="1" customHeight="1">
      <c r="A187" s="805"/>
      <c r="B187" s="955" t="s">
        <v>818</v>
      </c>
      <c r="C187" s="955" t="s">
        <v>862</v>
      </c>
      <c r="D187" s="955">
        <v>45435</v>
      </c>
      <c r="E187" s="758">
        <f t="shared" ref="E187:E216" si="21">D187+7</f>
        <v>45442</v>
      </c>
      <c r="F187" s="331"/>
      <c r="G187" s="758">
        <f t="shared" si="20"/>
        <v>45436</v>
      </c>
      <c r="H187" s="758">
        <f t="shared" si="20"/>
        <v>45436</v>
      </c>
    </row>
    <row r="188" spans="1:11" s="145" customFormat="1" ht="18" hidden="1" customHeight="1">
      <c r="A188" s="805"/>
      <c r="B188" s="955" t="s">
        <v>821</v>
      </c>
      <c r="C188" s="955" t="s">
        <v>863</v>
      </c>
      <c r="D188" s="955">
        <v>45441</v>
      </c>
      <c r="E188" s="758">
        <f t="shared" si="21"/>
        <v>45448</v>
      </c>
      <c r="F188" s="331"/>
      <c r="G188" s="758">
        <f t="shared" si="20"/>
        <v>45443</v>
      </c>
      <c r="H188" s="758">
        <f t="shared" si="20"/>
        <v>45443</v>
      </c>
    </row>
    <row r="189" spans="1:11" s="145" customFormat="1" ht="18" hidden="1" customHeight="1">
      <c r="A189" s="805"/>
      <c r="B189" s="955" t="s">
        <v>824</v>
      </c>
      <c r="C189" s="955" t="s">
        <v>864</v>
      </c>
      <c r="D189" s="955">
        <v>45446</v>
      </c>
      <c r="E189" s="758">
        <f t="shared" si="21"/>
        <v>45453</v>
      </c>
      <c r="F189" s="331"/>
      <c r="G189" s="758">
        <f t="shared" si="20"/>
        <v>45450</v>
      </c>
      <c r="H189" s="758">
        <f t="shared" si="20"/>
        <v>45450</v>
      </c>
    </row>
    <row r="190" spans="1:11" s="145" customFormat="1" ht="18" hidden="1" customHeight="1">
      <c r="A190" s="805"/>
      <c r="B190" s="955" t="s">
        <v>818</v>
      </c>
      <c r="C190" s="955" t="s">
        <v>865</v>
      </c>
      <c r="D190" s="955">
        <v>45462</v>
      </c>
      <c r="E190" s="758">
        <f t="shared" si="21"/>
        <v>45469</v>
      </c>
      <c r="F190" s="331"/>
      <c r="G190" s="758">
        <f t="shared" si="20"/>
        <v>45457</v>
      </c>
      <c r="H190" s="758">
        <f t="shared" si="20"/>
        <v>45457</v>
      </c>
    </row>
    <row r="191" spans="1:11" s="145" customFormat="1" ht="18" hidden="1" customHeight="1">
      <c r="A191" s="805"/>
      <c r="B191" s="955" t="s">
        <v>821</v>
      </c>
      <c r="C191" s="955" t="s">
        <v>866</v>
      </c>
      <c r="D191" s="955">
        <v>45464</v>
      </c>
      <c r="E191" s="758">
        <f t="shared" si="21"/>
        <v>45471</v>
      </c>
      <c r="F191" s="331"/>
      <c r="G191" s="758">
        <f t="shared" si="20"/>
        <v>45464</v>
      </c>
      <c r="H191" s="758">
        <f t="shared" si="20"/>
        <v>45464</v>
      </c>
    </row>
    <row r="192" spans="1:11" s="145" customFormat="1" ht="18" hidden="1" customHeight="1">
      <c r="A192" s="805"/>
      <c r="B192" s="955" t="s">
        <v>824</v>
      </c>
      <c r="C192" s="955" t="s">
        <v>867</v>
      </c>
      <c r="D192" s="955">
        <v>45474</v>
      </c>
      <c r="E192" s="758">
        <f t="shared" si="21"/>
        <v>45481</v>
      </c>
      <c r="F192" s="331"/>
      <c r="G192" s="758">
        <f t="shared" si="20"/>
        <v>45471</v>
      </c>
      <c r="H192" s="758">
        <f t="shared" si="20"/>
        <v>45471</v>
      </c>
    </row>
    <row r="193" spans="1:8" s="145" customFormat="1" ht="18" hidden="1" customHeight="1">
      <c r="A193" s="805"/>
      <c r="B193" s="955" t="s">
        <v>818</v>
      </c>
      <c r="C193" s="955" t="s">
        <v>868</v>
      </c>
      <c r="D193" s="955">
        <v>45476</v>
      </c>
      <c r="E193" s="758">
        <f t="shared" si="21"/>
        <v>45483</v>
      </c>
      <c r="F193" s="331"/>
      <c r="G193" s="758">
        <f t="shared" si="20"/>
        <v>45478</v>
      </c>
      <c r="H193" s="758">
        <f t="shared" si="20"/>
        <v>45478</v>
      </c>
    </row>
    <row r="194" spans="1:8" s="145" customFormat="1" ht="18" hidden="1" customHeight="1">
      <c r="A194" s="805"/>
      <c r="B194" s="955" t="s">
        <v>821</v>
      </c>
      <c r="C194" s="955" t="s">
        <v>869</v>
      </c>
      <c r="D194" s="955">
        <v>45483</v>
      </c>
      <c r="E194" s="758">
        <f t="shared" si="21"/>
        <v>45490</v>
      </c>
      <c r="F194" s="331"/>
      <c r="G194" s="758">
        <f t="shared" si="20"/>
        <v>45485</v>
      </c>
      <c r="H194" s="758">
        <f t="shared" si="20"/>
        <v>45485</v>
      </c>
    </row>
    <row r="195" spans="1:8" s="145" customFormat="1" ht="18" hidden="1" customHeight="1">
      <c r="A195" s="805"/>
      <c r="B195" s="955" t="s">
        <v>824</v>
      </c>
      <c r="C195" s="955" t="s">
        <v>870</v>
      </c>
      <c r="D195" s="955">
        <v>45492</v>
      </c>
      <c r="E195" s="758">
        <f t="shared" si="21"/>
        <v>45499</v>
      </c>
      <c r="F195" s="331"/>
      <c r="G195" s="758">
        <f t="shared" si="20"/>
        <v>45492</v>
      </c>
      <c r="H195" s="758">
        <f t="shared" si="20"/>
        <v>45492</v>
      </c>
    </row>
    <row r="196" spans="1:8" s="145" customFormat="1" ht="18" hidden="1" customHeight="1">
      <c r="A196" s="805"/>
      <c r="B196" s="955" t="s">
        <v>818</v>
      </c>
      <c r="C196" s="955" t="s">
        <v>871</v>
      </c>
      <c r="D196" s="955">
        <v>45496</v>
      </c>
      <c r="E196" s="758">
        <f t="shared" si="21"/>
        <v>45503</v>
      </c>
      <c r="F196" s="331"/>
      <c r="G196" s="758">
        <f t="shared" si="20"/>
        <v>45499</v>
      </c>
      <c r="H196" s="758">
        <f t="shared" si="20"/>
        <v>45499</v>
      </c>
    </row>
    <row r="197" spans="1:8" s="145" customFormat="1" ht="18" hidden="1" customHeight="1">
      <c r="A197" s="805"/>
      <c r="B197" s="955" t="s">
        <v>821</v>
      </c>
      <c r="C197" s="955" t="s">
        <v>872</v>
      </c>
      <c r="D197" s="955">
        <v>45505</v>
      </c>
      <c r="E197" s="758">
        <f t="shared" si="21"/>
        <v>45512</v>
      </c>
      <c r="F197" s="331"/>
      <c r="G197" s="758">
        <f t="shared" si="20"/>
        <v>45506</v>
      </c>
      <c r="H197" s="758">
        <f t="shared" si="20"/>
        <v>45506</v>
      </c>
    </row>
    <row r="198" spans="1:8" s="145" customFormat="1" ht="18" hidden="1" customHeight="1">
      <c r="A198" s="805"/>
      <c r="B198" s="955" t="s">
        <v>824</v>
      </c>
      <c r="C198" s="955" t="s">
        <v>873</v>
      </c>
      <c r="D198" s="955">
        <v>45512</v>
      </c>
      <c r="E198" s="758">
        <f t="shared" si="21"/>
        <v>45519</v>
      </c>
      <c r="F198" s="331"/>
      <c r="G198" s="758">
        <f t="shared" si="20"/>
        <v>45513</v>
      </c>
      <c r="H198" s="758">
        <f t="shared" si="20"/>
        <v>45513</v>
      </c>
    </row>
    <row r="199" spans="1:8" s="145" customFormat="1" ht="18" hidden="1" customHeight="1">
      <c r="A199" s="805"/>
      <c r="B199" s="955" t="s">
        <v>818</v>
      </c>
      <c r="C199" s="955" t="s">
        <v>874</v>
      </c>
      <c r="D199" s="955">
        <v>45518</v>
      </c>
      <c r="E199" s="758">
        <f t="shared" si="21"/>
        <v>45525</v>
      </c>
      <c r="F199" s="331"/>
      <c r="G199" s="758">
        <f t="shared" si="20"/>
        <v>45520</v>
      </c>
      <c r="H199" s="758">
        <f t="shared" si="20"/>
        <v>45520</v>
      </c>
    </row>
    <row r="200" spans="1:8" s="145" customFormat="1" ht="18" hidden="1" customHeight="1">
      <c r="A200" s="805"/>
      <c r="B200" s="955" t="s">
        <v>821</v>
      </c>
      <c r="C200" s="955" t="s">
        <v>875</v>
      </c>
      <c r="D200" s="955">
        <v>45529</v>
      </c>
      <c r="E200" s="758">
        <f t="shared" si="21"/>
        <v>45536</v>
      </c>
      <c r="F200" s="331"/>
      <c r="G200" s="758">
        <f t="shared" si="20"/>
        <v>45527</v>
      </c>
      <c r="H200" s="758">
        <f t="shared" si="20"/>
        <v>45527</v>
      </c>
    </row>
    <row r="201" spans="1:8" s="145" customFormat="1" ht="18" hidden="1" customHeight="1">
      <c r="A201" s="805" t="s">
        <v>876</v>
      </c>
      <c r="B201" s="955" t="s">
        <v>818</v>
      </c>
      <c r="C201" s="955" t="s">
        <v>877</v>
      </c>
      <c r="D201" s="955">
        <v>45531</v>
      </c>
      <c r="E201" s="758">
        <f t="shared" si="21"/>
        <v>45538</v>
      </c>
      <c r="F201" s="331"/>
      <c r="G201" s="758">
        <f t="shared" si="20"/>
        <v>45534</v>
      </c>
      <c r="H201" s="758">
        <f t="shared" si="20"/>
        <v>45534</v>
      </c>
    </row>
    <row r="202" spans="1:8" s="145" customFormat="1" ht="18" hidden="1" customHeight="1">
      <c r="A202" s="805" t="s">
        <v>818</v>
      </c>
      <c r="B202" s="1026" t="s">
        <v>413</v>
      </c>
      <c r="C202" s="955" t="s">
        <v>878</v>
      </c>
      <c r="D202" s="800">
        <v>45543</v>
      </c>
      <c r="E202" s="800">
        <f t="shared" si="21"/>
        <v>45550</v>
      </c>
      <c r="F202" s="331"/>
      <c r="G202" s="758">
        <f t="shared" si="20"/>
        <v>45541</v>
      </c>
      <c r="H202" s="758">
        <f t="shared" si="20"/>
        <v>45541</v>
      </c>
    </row>
    <row r="203" spans="1:8" s="145" customFormat="1" ht="18" hidden="1" customHeight="1">
      <c r="A203" s="805"/>
      <c r="B203" s="955" t="s">
        <v>879</v>
      </c>
      <c r="C203" s="955" t="s">
        <v>880</v>
      </c>
      <c r="D203" s="955">
        <v>45543</v>
      </c>
      <c r="E203" s="758">
        <f t="shared" si="21"/>
        <v>45550</v>
      </c>
      <c r="F203" s="331"/>
      <c r="G203" s="758">
        <f t="shared" si="20"/>
        <v>45548</v>
      </c>
      <c r="H203" s="758">
        <f t="shared" si="20"/>
        <v>45548</v>
      </c>
    </row>
    <row r="204" spans="1:8" s="145" customFormat="1" ht="18" hidden="1" customHeight="1">
      <c r="A204" s="805" t="s">
        <v>881</v>
      </c>
      <c r="B204" s="955" t="s">
        <v>818</v>
      </c>
      <c r="C204" s="955" t="s">
        <v>882</v>
      </c>
      <c r="D204" s="955">
        <v>45553</v>
      </c>
      <c r="E204" s="758">
        <f t="shared" si="21"/>
        <v>45560</v>
      </c>
      <c r="F204" s="331"/>
      <c r="G204" s="758">
        <f t="shared" si="20"/>
        <v>45555</v>
      </c>
      <c r="H204" s="758">
        <f t="shared" si="20"/>
        <v>45555</v>
      </c>
    </row>
    <row r="205" spans="1:8" s="145" customFormat="1" ht="18" hidden="1" customHeight="1">
      <c r="A205" s="805"/>
      <c r="B205" s="955" t="s">
        <v>821</v>
      </c>
      <c r="C205" s="955" t="s">
        <v>883</v>
      </c>
      <c r="D205" s="955">
        <v>45559</v>
      </c>
      <c r="E205" s="758">
        <f t="shared" si="21"/>
        <v>45566</v>
      </c>
      <c r="F205" s="331"/>
      <c r="G205" s="758">
        <f t="shared" si="20"/>
        <v>45562</v>
      </c>
      <c r="H205" s="758">
        <f t="shared" si="20"/>
        <v>45562</v>
      </c>
    </row>
    <row r="206" spans="1:8" s="145" customFormat="1" ht="18" hidden="1" customHeight="1">
      <c r="A206" s="805"/>
      <c r="B206" s="955" t="s">
        <v>879</v>
      </c>
      <c r="C206" s="955" t="s">
        <v>884</v>
      </c>
      <c r="D206" s="955">
        <v>45569</v>
      </c>
      <c r="E206" s="758">
        <f t="shared" si="21"/>
        <v>45576</v>
      </c>
      <c r="F206" s="331"/>
      <c r="G206" s="758">
        <f t="shared" si="20"/>
        <v>45569</v>
      </c>
      <c r="H206" s="758">
        <f t="shared" si="20"/>
        <v>45569</v>
      </c>
    </row>
    <row r="207" spans="1:8" s="145" customFormat="1" ht="18" hidden="1" customHeight="1">
      <c r="A207" s="805" t="s">
        <v>818</v>
      </c>
      <c r="B207" s="955" t="s">
        <v>885</v>
      </c>
      <c r="C207" s="955" t="s">
        <v>886</v>
      </c>
      <c r="D207" s="955">
        <v>45576</v>
      </c>
      <c r="E207" s="758">
        <f t="shared" si="21"/>
        <v>45583</v>
      </c>
      <c r="F207" s="331"/>
      <c r="G207" s="758">
        <f t="shared" si="20"/>
        <v>45576</v>
      </c>
      <c r="H207" s="758">
        <f t="shared" si="20"/>
        <v>45576</v>
      </c>
    </row>
    <row r="208" spans="1:8" s="145" customFormat="1" ht="18" hidden="1" customHeight="1">
      <c r="A208" s="805" t="s">
        <v>887</v>
      </c>
      <c r="B208" s="955" t="s">
        <v>821</v>
      </c>
      <c r="C208" s="955" t="s">
        <v>888</v>
      </c>
      <c r="D208" s="955">
        <v>45581</v>
      </c>
      <c r="E208" s="758">
        <f t="shared" si="21"/>
        <v>45588</v>
      </c>
      <c r="F208" s="331"/>
      <c r="G208" s="758">
        <f t="shared" si="20"/>
        <v>45583</v>
      </c>
      <c r="H208" s="758">
        <f t="shared" si="20"/>
        <v>45583</v>
      </c>
    </row>
    <row r="209" spans="1:8" s="145" customFormat="1" ht="18" hidden="1" customHeight="1">
      <c r="A209" s="805"/>
      <c r="B209" s="955" t="s">
        <v>879</v>
      </c>
      <c r="C209" s="955" t="s">
        <v>889</v>
      </c>
      <c r="D209" s="955">
        <v>45588</v>
      </c>
      <c r="E209" s="758">
        <f t="shared" si="21"/>
        <v>45595</v>
      </c>
      <c r="F209" s="331"/>
      <c r="G209" s="758">
        <f t="shared" si="20"/>
        <v>45590</v>
      </c>
      <c r="H209" s="758">
        <f t="shared" si="20"/>
        <v>45590</v>
      </c>
    </row>
    <row r="210" spans="1:8" s="145" customFormat="1" ht="18" hidden="1" customHeight="1">
      <c r="A210" s="805" t="s">
        <v>818</v>
      </c>
      <c r="B210" s="955" t="s">
        <v>885</v>
      </c>
      <c r="C210" s="955" t="s">
        <v>890</v>
      </c>
      <c r="D210" s="955">
        <v>45594</v>
      </c>
      <c r="E210" s="758">
        <f t="shared" si="21"/>
        <v>45601</v>
      </c>
      <c r="F210" s="331"/>
      <c r="G210" s="758">
        <f t="shared" si="20"/>
        <v>45597</v>
      </c>
      <c r="H210" s="758">
        <f t="shared" si="20"/>
        <v>45597</v>
      </c>
    </row>
    <row r="211" spans="1:8" s="145" customFormat="1" ht="18" hidden="1" customHeight="1">
      <c r="A211" s="805" t="s">
        <v>891</v>
      </c>
      <c r="B211" s="955" t="s">
        <v>879</v>
      </c>
      <c r="C211" s="955" t="s">
        <v>892</v>
      </c>
      <c r="D211" s="955">
        <v>45603</v>
      </c>
      <c r="E211" s="758">
        <f t="shared" si="21"/>
        <v>45610</v>
      </c>
      <c r="F211" s="331"/>
      <c r="G211" s="758">
        <f t="shared" si="20"/>
        <v>45604</v>
      </c>
      <c r="H211" s="758">
        <f t="shared" si="20"/>
        <v>45604</v>
      </c>
    </row>
    <row r="212" spans="1:8" s="145" customFormat="1" ht="18" hidden="1" customHeight="1">
      <c r="A212" s="805"/>
      <c r="B212" s="955" t="s">
        <v>824</v>
      </c>
      <c r="C212" s="955" t="s">
        <v>893</v>
      </c>
      <c r="D212" s="955">
        <v>45611</v>
      </c>
      <c r="E212" s="758">
        <f t="shared" si="21"/>
        <v>45618</v>
      </c>
      <c r="F212" s="331"/>
      <c r="G212" s="758">
        <f t="shared" si="20"/>
        <v>45611</v>
      </c>
      <c r="H212" s="758">
        <f t="shared" si="20"/>
        <v>45611</v>
      </c>
    </row>
    <row r="213" spans="1:8" s="145" customFormat="1" ht="18" hidden="1" customHeight="1">
      <c r="A213" s="805" t="s">
        <v>894</v>
      </c>
      <c r="B213" s="955" t="s">
        <v>879</v>
      </c>
      <c r="C213" s="955" t="s">
        <v>895</v>
      </c>
      <c r="D213" s="955">
        <v>45617</v>
      </c>
      <c r="E213" s="758">
        <f t="shared" si="21"/>
        <v>45624</v>
      </c>
      <c r="F213" s="331"/>
      <c r="G213" s="758">
        <f t="shared" si="20"/>
        <v>45618</v>
      </c>
      <c r="H213" s="758">
        <f t="shared" si="20"/>
        <v>45618</v>
      </c>
    </row>
    <row r="214" spans="1:8" s="145" customFormat="1" ht="18" hidden="1" customHeight="1">
      <c r="A214" s="805" t="s">
        <v>821</v>
      </c>
      <c r="B214" s="955" t="s">
        <v>824</v>
      </c>
      <c r="C214" s="955" t="s">
        <v>896</v>
      </c>
      <c r="D214" s="955">
        <v>45627</v>
      </c>
      <c r="E214" s="758">
        <f t="shared" si="21"/>
        <v>45634</v>
      </c>
      <c r="F214" s="331"/>
      <c r="G214" s="758">
        <f t="shared" si="20"/>
        <v>45625</v>
      </c>
      <c r="H214" s="758">
        <f t="shared" si="20"/>
        <v>45625</v>
      </c>
    </row>
    <row r="215" spans="1:8" s="145" customFormat="1" ht="18" hidden="1" customHeight="1">
      <c r="A215" s="805"/>
      <c r="B215" s="955" t="s">
        <v>879</v>
      </c>
      <c r="C215" s="955" t="s">
        <v>897</v>
      </c>
      <c r="D215" s="955">
        <v>45630</v>
      </c>
      <c r="E215" s="758">
        <f t="shared" si="21"/>
        <v>45637</v>
      </c>
      <c r="F215" s="331"/>
      <c r="G215" s="758">
        <f t="shared" si="20"/>
        <v>45632</v>
      </c>
      <c r="H215" s="758">
        <f t="shared" si="20"/>
        <v>45632</v>
      </c>
    </row>
    <row r="216" spans="1:8" s="145" customFormat="1" ht="18" hidden="1" customHeight="1">
      <c r="A216" s="805" t="s">
        <v>898</v>
      </c>
      <c r="B216" s="955" t="s">
        <v>824</v>
      </c>
      <c r="C216" s="955" t="s">
        <v>899</v>
      </c>
      <c r="D216" s="955">
        <v>45639</v>
      </c>
      <c r="E216" s="758">
        <f t="shared" si="21"/>
        <v>45646</v>
      </c>
      <c r="F216" s="331"/>
      <c r="G216" s="758">
        <f t="shared" si="20"/>
        <v>45639</v>
      </c>
      <c r="H216" s="758">
        <f t="shared" si="20"/>
        <v>45639</v>
      </c>
    </row>
    <row r="217" spans="1:8" s="145" customFormat="1" ht="18" hidden="1" customHeight="1">
      <c r="A217" s="805" t="s">
        <v>879</v>
      </c>
      <c r="B217" s="1026" t="s">
        <v>413</v>
      </c>
      <c r="C217" s="955" t="s">
        <v>900</v>
      </c>
      <c r="D217" s="800"/>
      <c r="E217" s="800"/>
      <c r="F217" s="331"/>
      <c r="G217" s="758">
        <f t="shared" si="20"/>
        <v>45646</v>
      </c>
      <c r="H217" s="758">
        <f t="shared" si="20"/>
        <v>45646</v>
      </c>
    </row>
    <row r="218" spans="1:8" s="145" customFormat="1" ht="18" hidden="1" customHeight="1">
      <c r="A218" s="805" t="s">
        <v>901</v>
      </c>
      <c r="B218" s="955" t="s">
        <v>824</v>
      </c>
      <c r="C218" s="955" t="s">
        <v>902</v>
      </c>
      <c r="D218" s="955">
        <v>45653</v>
      </c>
      <c r="E218" s="758">
        <f t="shared" ref="E218:E223" si="22">D218+5</f>
        <v>45658</v>
      </c>
      <c r="F218" s="331"/>
      <c r="G218" s="758">
        <f t="shared" si="20"/>
        <v>45653</v>
      </c>
      <c r="H218" s="758">
        <f t="shared" si="20"/>
        <v>45653</v>
      </c>
    </row>
    <row r="219" spans="1:8" s="145" customFormat="1" ht="18" hidden="1" customHeight="1">
      <c r="A219" s="805" t="s">
        <v>901</v>
      </c>
      <c r="B219" s="955" t="s">
        <v>818</v>
      </c>
      <c r="C219" s="955" t="s">
        <v>903</v>
      </c>
      <c r="D219" s="955">
        <v>45295</v>
      </c>
      <c r="E219" s="758">
        <f t="shared" si="22"/>
        <v>45300</v>
      </c>
      <c r="F219" s="331"/>
      <c r="G219" s="758">
        <f t="shared" si="20"/>
        <v>45660</v>
      </c>
      <c r="H219" s="758">
        <f t="shared" si="20"/>
        <v>45660</v>
      </c>
    </row>
    <row r="220" spans="1:8" s="145" customFormat="1" ht="18" hidden="1" customHeight="1">
      <c r="A220" s="805" t="s">
        <v>120</v>
      </c>
      <c r="B220" s="955" t="s">
        <v>824</v>
      </c>
      <c r="C220" s="955" t="s">
        <v>904</v>
      </c>
      <c r="D220" s="955">
        <v>45669</v>
      </c>
      <c r="E220" s="758">
        <f t="shared" si="22"/>
        <v>45674</v>
      </c>
      <c r="F220" s="331"/>
      <c r="G220" s="758">
        <f t="shared" si="20"/>
        <v>45667</v>
      </c>
      <c r="H220" s="758">
        <f t="shared" si="20"/>
        <v>45667</v>
      </c>
    </row>
    <row r="221" spans="1:8" s="145" customFormat="1" ht="18" hidden="1" customHeight="1">
      <c r="A221" s="805"/>
      <c r="B221" s="955" t="s">
        <v>818</v>
      </c>
      <c r="C221" s="955" t="s">
        <v>905</v>
      </c>
      <c r="D221" s="955">
        <v>45307</v>
      </c>
      <c r="E221" s="758">
        <f t="shared" si="22"/>
        <v>45312</v>
      </c>
      <c r="F221" s="331"/>
      <c r="G221" s="758">
        <f t="shared" si="20"/>
        <v>45674</v>
      </c>
      <c r="H221" s="758">
        <f t="shared" si="20"/>
        <v>45674</v>
      </c>
    </row>
    <row r="222" spans="1:8" s="145" customFormat="1" ht="18" hidden="1" customHeight="1">
      <c r="A222" s="805"/>
      <c r="B222" s="955" t="s">
        <v>824</v>
      </c>
      <c r="C222" s="955" t="s">
        <v>906</v>
      </c>
      <c r="D222" s="955">
        <v>45687</v>
      </c>
      <c r="E222" s="758">
        <f t="shared" si="22"/>
        <v>45692</v>
      </c>
      <c r="F222" s="331"/>
      <c r="G222" s="758">
        <f t="shared" si="20"/>
        <v>45681</v>
      </c>
      <c r="H222" s="758">
        <f t="shared" si="20"/>
        <v>45681</v>
      </c>
    </row>
    <row r="223" spans="1:8" s="145" customFormat="1" ht="18" hidden="1" customHeight="1">
      <c r="A223" s="805"/>
      <c r="B223" s="955" t="s">
        <v>818</v>
      </c>
      <c r="C223" s="955" t="s">
        <v>907</v>
      </c>
      <c r="D223" s="955">
        <v>45688</v>
      </c>
      <c r="E223" s="758">
        <f t="shared" si="22"/>
        <v>45693</v>
      </c>
      <c r="F223" s="331"/>
      <c r="G223" s="758">
        <f t="shared" si="20"/>
        <v>45688</v>
      </c>
      <c r="H223" s="758">
        <f t="shared" si="20"/>
        <v>45688</v>
      </c>
    </row>
    <row r="224" spans="1:8" s="145" customFormat="1" ht="18" hidden="1" customHeight="1">
      <c r="A224" s="805" t="s">
        <v>394</v>
      </c>
      <c r="B224" s="1026" t="s">
        <v>413</v>
      </c>
      <c r="C224" s="955" t="s">
        <v>908</v>
      </c>
      <c r="D224" s="800"/>
      <c r="E224" s="800"/>
      <c r="F224" s="331"/>
      <c r="G224" s="758">
        <f t="shared" si="20"/>
        <v>45695</v>
      </c>
      <c r="H224" s="758">
        <f t="shared" si="20"/>
        <v>45695</v>
      </c>
    </row>
    <row r="225" spans="1:8" s="145" customFormat="1" ht="18" hidden="1" customHeight="1">
      <c r="A225" s="805" t="s">
        <v>818</v>
      </c>
      <c r="B225" s="955" t="s">
        <v>824</v>
      </c>
      <c r="C225" s="955" t="s">
        <v>909</v>
      </c>
      <c r="D225" s="955">
        <v>45704</v>
      </c>
      <c r="E225" s="758">
        <f>D225+7</f>
        <v>45711</v>
      </c>
      <c r="F225" s="331"/>
      <c r="G225" s="758">
        <f t="shared" si="20"/>
        <v>45702</v>
      </c>
      <c r="H225" s="758">
        <f t="shared" si="20"/>
        <v>45702</v>
      </c>
    </row>
    <row r="226" spans="1:8" s="145" customFormat="1" ht="18" hidden="1" customHeight="1">
      <c r="A226" s="805"/>
      <c r="B226" s="955" t="s">
        <v>818</v>
      </c>
      <c r="C226" s="955" t="s">
        <v>910</v>
      </c>
      <c r="D226" s="955">
        <v>45707</v>
      </c>
      <c r="E226" s="758">
        <f>D226+6</f>
        <v>45713</v>
      </c>
      <c r="F226" s="331"/>
      <c r="G226" s="758">
        <f t="shared" ref="G226:H230" si="23">G225+7</f>
        <v>45709</v>
      </c>
      <c r="H226" s="758">
        <f t="shared" si="23"/>
        <v>45709</v>
      </c>
    </row>
    <row r="227" spans="1:8" s="145" customFormat="1" ht="18" hidden="1" customHeight="1">
      <c r="A227" s="805"/>
      <c r="B227" s="1026" t="s">
        <v>413</v>
      </c>
      <c r="C227" s="955" t="s">
        <v>911</v>
      </c>
      <c r="D227" s="800"/>
      <c r="E227" s="800"/>
      <c r="F227" s="331"/>
      <c r="G227" s="758">
        <f t="shared" si="23"/>
        <v>45716</v>
      </c>
      <c r="H227" s="758">
        <f t="shared" si="23"/>
        <v>45716</v>
      </c>
    </row>
    <row r="228" spans="1:8" s="145" customFormat="1" ht="18" hidden="1" customHeight="1">
      <c r="A228" s="805" t="s">
        <v>912</v>
      </c>
      <c r="B228" s="955" t="s">
        <v>818</v>
      </c>
      <c r="C228" s="955" t="s">
        <v>913</v>
      </c>
      <c r="D228" s="955">
        <v>45720</v>
      </c>
      <c r="E228" s="758">
        <f t="shared" ref="E228:E239" si="24">D228+6</f>
        <v>45726</v>
      </c>
      <c r="F228" s="331"/>
      <c r="G228" s="758">
        <f t="shared" si="23"/>
        <v>45723</v>
      </c>
      <c r="H228" s="758">
        <f t="shared" si="23"/>
        <v>45723</v>
      </c>
    </row>
    <row r="229" spans="1:8" s="145" customFormat="1" ht="18" hidden="1" customHeight="1">
      <c r="A229" s="805"/>
      <c r="B229" s="955" t="s">
        <v>824</v>
      </c>
      <c r="C229" s="955" t="s">
        <v>914</v>
      </c>
      <c r="D229" s="955">
        <v>45736</v>
      </c>
      <c r="E229" s="758">
        <f t="shared" si="24"/>
        <v>45742</v>
      </c>
      <c r="F229" s="331"/>
      <c r="G229" s="758">
        <f t="shared" si="23"/>
        <v>45730</v>
      </c>
      <c r="H229" s="758">
        <f t="shared" si="23"/>
        <v>45730</v>
      </c>
    </row>
    <row r="230" spans="1:8" s="145" customFormat="1" ht="18" hidden="1" customHeight="1">
      <c r="A230" s="805"/>
      <c r="B230" s="955" t="s">
        <v>818</v>
      </c>
      <c r="C230" s="955" t="s">
        <v>915</v>
      </c>
      <c r="D230" s="955">
        <v>45735</v>
      </c>
      <c r="E230" s="758">
        <f t="shared" si="24"/>
        <v>45741</v>
      </c>
      <c r="F230" s="331"/>
      <c r="G230" s="758">
        <f t="shared" si="23"/>
        <v>45737</v>
      </c>
      <c r="H230" s="758">
        <f t="shared" si="23"/>
        <v>45737</v>
      </c>
    </row>
    <row r="231" spans="1:8" s="145" customFormat="1" ht="18" hidden="1" customHeight="1">
      <c r="A231" s="805"/>
      <c r="B231" s="955" t="s">
        <v>818</v>
      </c>
      <c r="C231" s="955" t="s">
        <v>1001</v>
      </c>
      <c r="D231" s="955">
        <v>45750</v>
      </c>
      <c r="E231" s="758">
        <f t="shared" si="24"/>
        <v>45756</v>
      </c>
      <c r="F231" s="331"/>
      <c r="G231" s="758">
        <v>45751</v>
      </c>
      <c r="H231" s="758">
        <v>45751</v>
      </c>
    </row>
    <row r="232" spans="1:8" s="145" customFormat="1" ht="18" hidden="1" customHeight="1">
      <c r="A232" s="805"/>
      <c r="B232" s="955" t="s">
        <v>824</v>
      </c>
      <c r="C232" s="955" t="s">
        <v>1002</v>
      </c>
      <c r="D232" s="880" t="s">
        <v>389</v>
      </c>
      <c r="E232" s="800"/>
      <c r="F232" s="331"/>
      <c r="G232" s="758">
        <f>G231+7</f>
        <v>45758</v>
      </c>
      <c r="H232" s="758">
        <f>H231+7</f>
        <v>45758</v>
      </c>
    </row>
    <row r="233" spans="1:8" s="145" customFormat="1" ht="18" hidden="1" customHeight="1">
      <c r="A233" s="805"/>
      <c r="B233" s="955" t="s">
        <v>879</v>
      </c>
      <c r="C233" s="955" t="s">
        <v>1003</v>
      </c>
      <c r="D233" s="955">
        <v>45765</v>
      </c>
      <c r="E233" s="758">
        <f t="shared" si="24"/>
        <v>45771</v>
      </c>
      <c r="F233" s="331"/>
      <c r="G233" s="758">
        <f t="shared" ref="G233:H268" si="25">G232+7</f>
        <v>45765</v>
      </c>
      <c r="H233" s="758">
        <f t="shared" si="25"/>
        <v>45765</v>
      </c>
    </row>
    <row r="234" spans="1:8" s="145" customFormat="1" ht="18" hidden="1" customHeight="1">
      <c r="A234" s="805"/>
      <c r="B234" s="955" t="s">
        <v>818</v>
      </c>
      <c r="C234" s="955" t="s">
        <v>1004</v>
      </c>
      <c r="D234" s="955">
        <v>45773</v>
      </c>
      <c r="E234" s="758">
        <f t="shared" si="24"/>
        <v>45779</v>
      </c>
      <c r="F234" s="331"/>
      <c r="G234" s="758">
        <f t="shared" si="25"/>
        <v>45772</v>
      </c>
      <c r="H234" s="758">
        <f t="shared" si="25"/>
        <v>45772</v>
      </c>
    </row>
    <row r="235" spans="1:8" s="145" customFormat="1" ht="18" hidden="1" customHeight="1">
      <c r="A235" s="805"/>
      <c r="B235" s="955" t="s">
        <v>824</v>
      </c>
      <c r="C235" s="955" t="s">
        <v>1005</v>
      </c>
      <c r="D235" s="955">
        <v>45777</v>
      </c>
      <c r="E235" s="758">
        <f t="shared" si="24"/>
        <v>45783</v>
      </c>
      <c r="F235" s="331"/>
      <c r="G235" s="758">
        <f t="shared" si="25"/>
        <v>45779</v>
      </c>
      <c r="H235" s="758">
        <f t="shared" si="25"/>
        <v>45779</v>
      </c>
    </row>
    <row r="236" spans="1:8" s="145" customFormat="1" ht="18" hidden="1" customHeight="1">
      <c r="A236" s="805"/>
      <c r="B236" s="955" t="s">
        <v>879</v>
      </c>
      <c r="C236" s="955" t="s">
        <v>1006</v>
      </c>
      <c r="D236" s="955">
        <v>45785</v>
      </c>
      <c r="E236" s="758">
        <f t="shared" si="24"/>
        <v>45791</v>
      </c>
      <c r="F236" s="331"/>
      <c r="G236" s="758">
        <f t="shared" si="25"/>
        <v>45786</v>
      </c>
      <c r="H236" s="758">
        <f t="shared" si="25"/>
        <v>45786</v>
      </c>
    </row>
    <row r="237" spans="1:8" s="145" customFormat="1" ht="18" hidden="1" customHeight="1">
      <c r="A237" s="805"/>
      <c r="B237" s="955" t="s">
        <v>818</v>
      </c>
      <c r="C237" s="955" t="s">
        <v>1007</v>
      </c>
      <c r="D237" s="955">
        <v>45793</v>
      </c>
      <c r="E237" s="758">
        <f t="shared" si="24"/>
        <v>45799</v>
      </c>
      <c r="F237" s="331"/>
      <c r="G237" s="758">
        <f t="shared" si="25"/>
        <v>45793</v>
      </c>
      <c r="H237" s="758">
        <f t="shared" si="25"/>
        <v>45793</v>
      </c>
    </row>
    <row r="238" spans="1:8" s="145" customFormat="1" ht="18" hidden="1" customHeight="1">
      <c r="A238" s="805"/>
      <c r="B238" s="955" t="s">
        <v>824</v>
      </c>
      <c r="C238" s="955" t="s">
        <v>1008</v>
      </c>
      <c r="D238" s="955">
        <v>45804</v>
      </c>
      <c r="E238" s="758">
        <f t="shared" si="24"/>
        <v>45810</v>
      </c>
      <c r="F238" s="331"/>
      <c r="G238" s="758">
        <f t="shared" si="25"/>
        <v>45800</v>
      </c>
      <c r="H238" s="758">
        <f t="shared" si="25"/>
        <v>45800</v>
      </c>
    </row>
    <row r="239" spans="1:8" s="145" customFormat="1" ht="18" hidden="1" customHeight="1">
      <c r="A239" s="805"/>
      <c r="B239" s="955" t="s">
        <v>879</v>
      </c>
      <c r="C239" s="955" t="s">
        <v>1009</v>
      </c>
      <c r="D239" s="955">
        <v>45807</v>
      </c>
      <c r="E239" s="758">
        <f t="shared" si="24"/>
        <v>45813</v>
      </c>
      <c r="F239" s="331"/>
      <c r="G239" s="758">
        <f t="shared" si="25"/>
        <v>45807</v>
      </c>
      <c r="H239" s="758">
        <f t="shared" si="25"/>
        <v>45807</v>
      </c>
    </row>
    <row r="240" spans="1:8" s="145" customFormat="1" ht="18" hidden="1" customHeight="1">
      <c r="A240" s="805"/>
      <c r="B240" s="955" t="s">
        <v>818</v>
      </c>
      <c r="C240" s="955" t="s">
        <v>1010</v>
      </c>
      <c r="D240" s="955">
        <v>45815</v>
      </c>
      <c r="E240" s="758">
        <f t="shared" ref="E240:E242" si="26">D240+6</f>
        <v>45821</v>
      </c>
      <c r="F240" s="331"/>
      <c r="G240" s="758">
        <f t="shared" si="25"/>
        <v>45814</v>
      </c>
      <c r="H240" s="758">
        <f t="shared" si="25"/>
        <v>45814</v>
      </c>
    </row>
    <row r="241" spans="1:8" s="145" customFormat="1" ht="18" hidden="1" customHeight="1">
      <c r="A241" s="805"/>
      <c r="B241" s="955" t="s">
        <v>824</v>
      </c>
      <c r="C241" s="955" t="s">
        <v>1011</v>
      </c>
      <c r="D241" s="955">
        <v>45818</v>
      </c>
      <c r="E241" s="758">
        <f t="shared" si="26"/>
        <v>45824</v>
      </c>
      <c r="F241" s="331"/>
      <c r="G241" s="758">
        <f t="shared" si="25"/>
        <v>45821</v>
      </c>
      <c r="H241" s="758">
        <f t="shared" si="25"/>
        <v>45821</v>
      </c>
    </row>
    <row r="242" spans="1:8" s="145" customFormat="1" ht="18" hidden="1" customHeight="1">
      <c r="A242" s="805"/>
      <c r="B242" s="955" t="s">
        <v>879</v>
      </c>
      <c r="C242" s="955" t="s">
        <v>1012</v>
      </c>
      <c r="D242" s="955">
        <v>45826</v>
      </c>
      <c r="E242" s="758">
        <f t="shared" si="26"/>
        <v>45832</v>
      </c>
      <c r="F242" s="331"/>
      <c r="G242" s="758">
        <f t="shared" si="25"/>
        <v>45828</v>
      </c>
      <c r="H242" s="758">
        <f t="shared" si="25"/>
        <v>45828</v>
      </c>
    </row>
    <row r="243" spans="1:8" s="145" customFormat="1" ht="18" hidden="1" customHeight="1">
      <c r="A243" s="805"/>
      <c r="B243" s="955" t="s">
        <v>818</v>
      </c>
      <c r="C243" s="955" t="s">
        <v>1013</v>
      </c>
      <c r="D243" s="972" t="s">
        <v>389</v>
      </c>
      <c r="E243" s="800"/>
      <c r="F243" s="331"/>
      <c r="G243" s="758">
        <f t="shared" si="25"/>
        <v>45835</v>
      </c>
      <c r="H243" s="758">
        <f t="shared" si="25"/>
        <v>45835</v>
      </c>
    </row>
    <row r="244" spans="1:8" s="145" customFormat="1" ht="18" hidden="1" customHeight="1">
      <c r="A244" s="207"/>
      <c r="B244" s="953" t="s">
        <v>879</v>
      </c>
      <c r="C244" s="953" t="s">
        <v>1014</v>
      </c>
      <c r="D244" s="953">
        <v>45840</v>
      </c>
      <c r="E244" s="802">
        <f t="shared" ref="E244:E247" si="27">D244+6</f>
        <v>45846</v>
      </c>
      <c r="F244" s="193"/>
      <c r="G244" s="802">
        <f t="shared" si="25"/>
        <v>45842</v>
      </c>
      <c r="H244" s="802">
        <f t="shared" si="25"/>
        <v>45842</v>
      </c>
    </row>
    <row r="245" spans="1:8" s="145" customFormat="1" ht="18" hidden="1" customHeight="1">
      <c r="A245" s="207"/>
      <c r="B245" s="953" t="s">
        <v>818</v>
      </c>
      <c r="C245" s="953" t="s">
        <v>1015</v>
      </c>
      <c r="D245" s="953">
        <v>45846</v>
      </c>
      <c r="E245" s="802">
        <f t="shared" si="27"/>
        <v>45852</v>
      </c>
      <c r="F245" s="193"/>
      <c r="G245" s="802">
        <f t="shared" si="25"/>
        <v>45849</v>
      </c>
      <c r="H245" s="802">
        <f t="shared" si="25"/>
        <v>45849</v>
      </c>
    </row>
    <row r="246" spans="1:8" s="145" customFormat="1" ht="18" hidden="1" customHeight="1">
      <c r="A246" s="207"/>
      <c r="B246" s="953" t="s">
        <v>879</v>
      </c>
      <c r="C246" s="953" t="s">
        <v>1016</v>
      </c>
      <c r="D246" s="953">
        <v>45855</v>
      </c>
      <c r="E246" s="802">
        <f t="shared" si="27"/>
        <v>45861</v>
      </c>
      <c r="F246" s="193"/>
      <c r="G246" s="802">
        <f t="shared" si="25"/>
        <v>45856</v>
      </c>
      <c r="H246" s="802">
        <f t="shared" si="25"/>
        <v>45856</v>
      </c>
    </row>
    <row r="247" spans="1:8" s="145" customFormat="1" ht="18" hidden="1" customHeight="1">
      <c r="A247" s="207"/>
      <c r="B247" s="953" t="s">
        <v>818</v>
      </c>
      <c r="C247" s="953" t="s">
        <v>1017</v>
      </c>
      <c r="D247" s="953">
        <v>45860</v>
      </c>
      <c r="E247" s="802">
        <f t="shared" si="27"/>
        <v>45866</v>
      </c>
      <c r="F247" s="193"/>
      <c r="G247" s="802">
        <f t="shared" si="25"/>
        <v>45863</v>
      </c>
      <c r="H247" s="802">
        <f t="shared" si="25"/>
        <v>45863</v>
      </c>
    </row>
    <row r="248" spans="1:8" s="145" customFormat="1" ht="18" hidden="1" customHeight="1">
      <c r="A248" s="207"/>
      <c r="B248" s="953" t="s">
        <v>879</v>
      </c>
      <c r="C248" s="953" t="s">
        <v>1018</v>
      </c>
      <c r="D248" s="953">
        <v>45870</v>
      </c>
      <c r="E248" s="802">
        <f t="shared" ref="E248:E250" si="28">D248+6</f>
        <v>45876</v>
      </c>
      <c r="F248" s="193"/>
      <c r="G248" s="802">
        <f t="shared" si="25"/>
        <v>45870</v>
      </c>
      <c r="H248" s="802">
        <f t="shared" si="25"/>
        <v>45870</v>
      </c>
    </row>
    <row r="249" spans="1:8" s="145" customFormat="1" ht="18" hidden="1" customHeight="1">
      <c r="A249" s="207"/>
      <c r="B249" s="953" t="s">
        <v>818</v>
      </c>
      <c r="C249" s="953" t="s">
        <v>1019</v>
      </c>
      <c r="D249" s="953">
        <v>45874</v>
      </c>
      <c r="E249" s="802">
        <f t="shared" si="28"/>
        <v>45880</v>
      </c>
      <c r="F249" s="193"/>
      <c r="G249" s="802">
        <f t="shared" si="25"/>
        <v>45877</v>
      </c>
      <c r="H249" s="802">
        <f t="shared" si="25"/>
        <v>45877</v>
      </c>
    </row>
    <row r="250" spans="1:8" s="145" customFormat="1" ht="18" hidden="1" customHeight="1">
      <c r="A250" s="207"/>
      <c r="B250" s="953" t="s">
        <v>879</v>
      </c>
      <c r="C250" s="953" t="s">
        <v>1020</v>
      </c>
      <c r="D250" s="953">
        <v>45882</v>
      </c>
      <c r="E250" s="802">
        <f t="shared" si="28"/>
        <v>45888</v>
      </c>
      <c r="F250" s="193"/>
      <c r="G250" s="802">
        <f t="shared" si="25"/>
        <v>45884</v>
      </c>
      <c r="H250" s="802">
        <f t="shared" si="25"/>
        <v>45884</v>
      </c>
    </row>
    <row r="251" spans="1:8" s="145" customFormat="1" ht="18" hidden="1" customHeight="1">
      <c r="A251" s="207"/>
      <c r="B251" s="953" t="s">
        <v>818</v>
      </c>
      <c r="C251" s="953" t="s">
        <v>1021</v>
      </c>
      <c r="D251" s="953">
        <v>45889</v>
      </c>
      <c r="E251" s="802">
        <f t="shared" ref="E251:E253" si="29">D251+6</f>
        <v>45895</v>
      </c>
      <c r="F251" s="193"/>
      <c r="G251" s="802">
        <f t="shared" si="25"/>
        <v>45891</v>
      </c>
      <c r="H251" s="802">
        <f t="shared" si="25"/>
        <v>45891</v>
      </c>
    </row>
    <row r="252" spans="1:8" s="145" customFormat="1" ht="18" hidden="1" customHeight="1">
      <c r="A252" s="207"/>
      <c r="B252" s="953" t="s">
        <v>879</v>
      </c>
      <c r="C252" s="955" t="s">
        <v>1022</v>
      </c>
      <c r="D252" s="953">
        <v>45897</v>
      </c>
      <c r="E252" s="802">
        <f t="shared" si="29"/>
        <v>45903</v>
      </c>
      <c r="F252" s="193"/>
      <c r="G252" s="802">
        <f t="shared" si="25"/>
        <v>45898</v>
      </c>
      <c r="H252" s="802">
        <f t="shared" si="25"/>
        <v>45898</v>
      </c>
    </row>
    <row r="253" spans="1:8" s="145" customFormat="1" ht="18" hidden="1" customHeight="1">
      <c r="A253" s="207"/>
      <c r="B253" s="953" t="s">
        <v>818</v>
      </c>
      <c r="C253" s="955" t="s">
        <v>1023</v>
      </c>
      <c r="D253" s="953">
        <v>45903</v>
      </c>
      <c r="E253" s="802">
        <f t="shared" si="29"/>
        <v>45909</v>
      </c>
      <c r="F253" s="193"/>
      <c r="G253" s="802">
        <f t="shared" si="25"/>
        <v>45905</v>
      </c>
      <c r="H253" s="802">
        <f t="shared" si="25"/>
        <v>45905</v>
      </c>
    </row>
    <row r="254" spans="1:8" s="145" customFormat="1" ht="18" hidden="1" customHeight="1">
      <c r="A254" s="207"/>
      <c r="B254" s="953" t="s">
        <v>879</v>
      </c>
      <c r="C254" s="955" t="s">
        <v>1024</v>
      </c>
      <c r="D254" s="953">
        <v>45914</v>
      </c>
      <c r="E254" s="802">
        <f t="shared" ref="E254:E255" si="30">D254+6</f>
        <v>45920</v>
      </c>
      <c r="F254" s="193"/>
      <c r="G254" s="802">
        <f t="shared" si="25"/>
        <v>45912</v>
      </c>
      <c r="H254" s="802">
        <f t="shared" si="25"/>
        <v>45912</v>
      </c>
    </row>
    <row r="255" spans="1:8" s="145" customFormat="1" ht="18" hidden="1" customHeight="1">
      <c r="A255" s="207"/>
      <c r="B255" s="953" t="s">
        <v>818</v>
      </c>
      <c r="C255" s="955" t="s">
        <v>1025</v>
      </c>
      <c r="D255" s="953">
        <v>45917</v>
      </c>
      <c r="E255" s="802">
        <f t="shared" si="30"/>
        <v>45923</v>
      </c>
      <c r="F255" s="193"/>
      <c r="G255" s="802">
        <f t="shared" si="25"/>
        <v>45919</v>
      </c>
      <c r="H255" s="802">
        <f t="shared" si="25"/>
        <v>45919</v>
      </c>
    </row>
    <row r="256" spans="1:8" s="145" customFormat="1" ht="18" hidden="1" customHeight="1">
      <c r="A256" s="1035" t="s">
        <v>1026</v>
      </c>
      <c r="B256" s="1126" t="s">
        <v>413</v>
      </c>
      <c r="C256" s="955" t="s">
        <v>1027</v>
      </c>
      <c r="D256" s="853">
        <v>45931</v>
      </c>
      <c r="E256" s="853">
        <f t="shared" ref="E256" si="31">D256+6</f>
        <v>45937</v>
      </c>
      <c r="F256" s="193"/>
      <c r="G256" s="802">
        <v>45923</v>
      </c>
      <c r="H256" s="802">
        <v>45923</v>
      </c>
    </row>
    <row r="257" spans="1:10" s="145" customFormat="1" ht="18" hidden="1" customHeight="1">
      <c r="A257" s="805" t="s">
        <v>1028</v>
      </c>
      <c r="B257" s="1003" t="s">
        <v>818</v>
      </c>
      <c r="C257" s="955" t="s">
        <v>1029</v>
      </c>
      <c r="D257" s="953">
        <v>45931</v>
      </c>
      <c r="E257" s="802">
        <f t="shared" ref="E257:E259" si="32">D257+6</f>
        <v>45937</v>
      </c>
      <c r="F257" s="193"/>
      <c r="G257" s="802">
        <f t="shared" si="25"/>
        <v>45930</v>
      </c>
      <c r="H257" s="802">
        <f t="shared" si="25"/>
        <v>45930</v>
      </c>
    </row>
    <row r="258" spans="1:10" s="145" customFormat="1" ht="18" hidden="1" customHeight="1">
      <c r="A258" s="805" t="s">
        <v>1030</v>
      </c>
      <c r="B258" s="953" t="s">
        <v>879</v>
      </c>
      <c r="C258" s="955" t="s">
        <v>1031</v>
      </c>
      <c r="D258" s="953">
        <v>45933</v>
      </c>
      <c r="E258" s="802">
        <f t="shared" si="32"/>
        <v>45939</v>
      </c>
      <c r="F258" s="193"/>
      <c r="G258" s="802">
        <f t="shared" si="25"/>
        <v>45937</v>
      </c>
      <c r="H258" s="802">
        <f t="shared" si="25"/>
        <v>45937</v>
      </c>
    </row>
    <row r="259" spans="1:10" s="145" customFormat="1" ht="18" customHeight="1">
      <c r="A259" s="1035" t="s">
        <v>879</v>
      </c>
      <c r="B259" s="955" t="s">
        <v>824</v>
      </c>
      <c r="C259" s="955" t="s">
        <v>1032</v>
      </c>
      <c r="D259" s="953">
        <v>45942</v>
      </c>
      <c r="E259" s="802">
        <f t="shared" si="32"/>
        <v>45948</v>
      </c>
      <c r="F259" s="193"/>
      <c r="G259" s="802">
        <v>45943</v>
      </c>
      <c r="H259" s="802">
        <f t="shared" si="25"/>
        <v>45944</v>
      </c>
      <c r="I259" s="616">
        <f t="shared" ref="H259:I268" si="33">WEEKNUM(H259)</f>
        <v>42</v>
      </c>
    </row>
    <row r="260" spans="1:10" s="145" customFormat="1" ht="18" customHeight="1">
      <c r="A260" s="207"/>
      <c r="B260" s="1003" t="s">
        <v>818</v>
      </c>
      <c r="C260" s="955" t="s">
        <v>1033</v>
      </c>
      <c r="D260" s="953">
        <v>45948</v>
      </c>
      <c r="E260" s="802">
        <f t="shared" ref="E260:E262" si="34">D260+6</f>
        <v>45954</v>
      </c>
      <c r="F260" s="193"/>
      <c r="G260" s="802">
        <f t="shared" si="25"/>
        <v>45950</v>
      </c>
      <c r="H260" s="802">
        <f t="shared" si="25"/>
        <v>45951</v>
      </c>
      <c r="I260" s="616">
        <f t="shared" si="33"/>
        <v>43</v>
      </c>
    </row>
    <row r="261" spans="1:10" s="145" customFormat="1" ht="18" customHeight="1">
      <c r="A261" s="207"/>
      <c r="B261" s="955" t="s">
        <v>879</v>
      </c>
      <c r="C261" s="955" t="s">
        <v>1034</v>
      </c>
      <c r="D261" s="953">
        <v>45955</v>
      </c>
      <c r="E261" s="802">
        <f t="shared" si="34"/>
        <v>45961</v>
      </c>
      <c r="F261" s="193"/>
      <c r="G261" s="802">
        <f t="shared" si="25"/>
        <v>45957</v>
      </c>
      <c r="H261" s="802">
        <f t="shared" si="25"/>
        <v>45958</v>
      </c>
      <c r="I261" s="616">
        <f t="shared" si="33"/>
        <v>44</v>
      </c>
    </row>
    <row r="262" spans="1:10" s="145" customFormat="1" ht="18" customHeight="1">
      <c r="A262" s="207"/>
      <c r="B262" s="955" t="s">
        <v>824</v>
      </c>
      <c r="C262" s="955" t="s">
        <v>1035</v>
      </c>
      <c r="D262" s="953">
        <v>45964</v>
      </c>
      <c r="E262" s="802">
        <f t="shared" si="34"/>
        <v>45970</v>
      </c>
      <c r="F262" s="193"/>
      <c r="G262" s="802">
        <f t="shared" si="25"/>
        <v>45964</v>
      </c>
      <c r="H262" s="802">
        <f t="shared" si="25"/>
        <v>45965</v>
      </c>
      <c r="I262" s="616">
        <f t="shared" si="33"/>
        <v>45</v>
      </c>
    </row>
    <row r="263" spans="1:10" s="145" customFormat="1" ht="18" customHeight="1">
      <c r="A263" s="207"/>
      <c r="B263" s="1003" t="s">
        <v>818</v>
      </c>
      <c r="C263" s="955" t="s">
        <v>1036</v>
      </c>
      <c r="D263" s="953">
        <v>45971</v>
      </c>
      <c r="E263" s="802">
        <f t="shared" ref="E263:E264" si="35">D263+6</f>
        <v>45977</v>
      </c>
      <c r="F263" s="193"/>
      <c r="G263" s="802">
        <f t="shared" si="25"/>
        <v>45971</v>
      </c>
      <c r="H263" s="802">
        <f t="shared" si="25"/>
        <v>45972</v>
      </c>
      <c r="I263" s="616">
        <f t="shared" si="33"/>
        <v>46</v>
      </c>
    </row>
    <row r="264" spans="1:10" s="145" customFormat="1" ht="18" customHeight="1">
      <c r="A264" s="207"/>
      <c r="B264" s="955" t="s">
        <v>879</v>
      </c>
      <c r="C264" s="955" t="s">
        <v>1037</v>
      </c>
      <c r="D264" s="953">
        <v>45978</v>
      </c>
      <c r="E264" s="802">
        <f t="shared" si="35"/>
        <v>45984</v>
      </c>
      <c r="F264" s="193"/>
      <c r="G264" s="802">
        <f t="shared" si="25"/>
        <v>45978</v>
      </c>
      <c r="H264" s="802">
        <f t="shared" si="25"/>
        <v>45979</v>
      </c>
      <c r="I264" s="616">
        <f t="shared" si="33"/>
        <v>47</v>
      </c>
    </row>
    <row r="265" spans="1:10" s="145" customFormat="1" ht="18" customHeight="1">
      <c r="A265" s="207"/>
      <c r="B265" s="955" t="s">
        <v>824</v>
      </c>
      <c r="C265" s="955" t="s">
        <v>1038</v>
      </c>
      <c r="D265" s="953">
        <v>45985</v>
      </c>
      <c r="E265" s="802">
        <f t="shared" ref="E265" si="36">D265+6</f>
        <v>45991</v>
      </c>
      <c r="F265" s="193"/>
      <c r="G265" s="802">
        <f t="shared" si="25"/>
        <v>45985</v>
      </c>
      <c r="H265" s="802">
        <f t="shared" si="25"/>
        <v>45986</v>
      </c>
      <c r="I265" s="616">
        <f t="shared" si="33"/>
        <v>48</v>
      </c>
    </row>
    <row r="266" spans="1:10" s="145" customFormat="1" ht="18" customHeight="1">
      <c r="A266" s="207"/>
      <c r="B266" s="955" t="s">
        <v>1030</v>
      </c>
      <c r="C266" s="955" t="s">
        <v>1039</v>
      </c>
      <c r="D266" s="953">
        <v>45992</v>
      </c>
      <c r="E266" s="802">
        <f t="shared" ref="E266:E267" si="37">D266+6</f>
        <v>45998</v>
      </c>
      <c r="F266" s="193"/>
      <c r="G266" s="802">
        <f t="shared" si="25"/>
        <v>45992</v>
      </c>
      <c r="H266" s="802">
        <f t="shared" si="25"/>
        <v>45993</v>
      </c>
      <c r="I266" s="616">
        <f t="shared" si="33"/>
        <v>49</v>
      </c>
    </row>
    <row r="267" spans="1:10" s="145" customFormat="1" ht="18" customHeight="1">
      <c r="A267" s="207"/>
      <c r="B267" s="955" t="s">
        <v>879</v>
      </c>
      <c r="C267" s="955" t="s">
        <v>1040</v>
      </c>
      <c r="D267" s="953">
        <v>45999</v>
      </c>
      <c r="E267" s="802">
        <f t="shared" si="37"/>
        <v>46005</v>
      </c>
      <c r="F267" s="193"/>
      <c r="G267" s="802">
        <f t="shared" si="25"/>
        <v>45999</v>
      </c>
      <c r="H267" s="802">
        <f t="shared" si="25"/>
        <v>46000</v>
      </c>
      <c r="I267" s="616">
        <f t="shared" si="33"/>
        <v>50</v>
      </c>
    </row>
    <row r="268" spans="1:10" s="145" customFormat="1" ht="18" customHeight="1">
      <c r="A268" s="207"/>
      <c r="B268" s="955" t="s">
        <v>824</v>
      </c>
      <c r="C268" s="955" t="s">
        <v>1041</v>
      </c>
      <c r="D268" s="953">
        <v>46006</v>
      </c>
      <c r="E268" s="802">
        <f t="shared" ref="E268" si="38">D268+6</f>
        <v>46012</v>
      </c>
      <c r="F268" s="193"/>
      <c r="G268" s="802">
        <f t="shared" si="25"/>
        <v>46006</v>
      </c>
      <c r="H268" s="802">
        <f t="shared" si="25"/>
        <v>46007</v>
      </c>
      <c r="I268" s="616">
        <f t="shared" si="33"/>
        <v>51</v>
      </c>
    </row>
    <row r="269" spans="1:10" s="18" customFormat="1" ht="18" customHeight="1">
      <c r="A269" s="861"/>
      <c r="B269" s="195" t="s">
        <v>917</v>
      </c>
      <c r="C269" s="11"/>
      <c r="D269" s="11"/>
      <c r="E269" s="11"/>
      <c r="F269" s="11"/>
      <c r="G269" s="11"/>
      <c r="H269" s="11"/>
      <c r="I269" s="11"/>
      <c r="J269" s="11"/>
    </row>
    <row r="270" spans="1:10" s="18" customFormat="1" ht="18" customHeight="1">
      <c r="A270" s="861"/>
      <c r="B270" s="147" t="s">
        <v>545</v>
      </c>
      <c r="C270" s="11"/>
      <c r="D270" s="11"/>
      <c r="E270" s="11"/>
      <c r="F270" s="11"/>
      <c r="G270" s="11"/>
      <c r="H270" s="11"/>
      <c r="I270" s="11"/>
      <c r="J270" s="11"/>
    </row>
    <row r="271" spans="1:10" s="18" customFormat="1" ht="18" customHeight="1">
      <c r="A271" s="861"/>
      <c r="B271" s="147"/>
      <c r="C271" s="11"/>
      <c r="D271" s="11"/>
      <c r="E271" s="11"/>
      <c r="F271" s="11"/>
      <c r="G271" s="11"/>
      <c r="H271" s="11"/>
      <c r="I271" s="11"/>
      <c r="J271" s="11"/>
    </row>
    <row r="272" spans="1:10" ht="18" customHeight="1">
      <c r="B272" s="413"/>
      <c r="C272" s="331"/>
      <c r="D272" s="198"/>
      <c r="E272" s="199"/>
      <c r="F272" s="413"/>
      <c r="G272" s="331"/>
      <c r="H272" s="198"/>
    </row>
    <row r="273" spans="1:13" s="149" customFormat="1" ht="20.100000000000001" customHeight="1">
      <c r="A273" s="1033"/>
      <c r="B273" s="1185" t="s">
        <v>1042</v>
      </c>
      <c r="C273" s="1185"/>
      <c r="D273" s="1185"/>
      <c r="E273" s="1185"/>
      <c r="F273" s="1037"/>
      <c r="G273" s="1037"/>
      <c r="H273" s="145"/>
      <c r="I273" s="145"/>
      <c r="J273" s="145"/>
      <c r="K273" s="145"/>
      <c r="L273" s="145"/>
      <c r="M273" s="145"/>
    </row>
    <row r="274" spans="1:13" s="149" customFormat="1" ht="20.100000000000001" customHeight="1">
      <c r="A274" s="1033"/>
      <c r="B274" s="1034"/>
      <c r="C274" s="1034"/>
      <c r="D274" s="1034"/>
      <c r="E274" s="1034"/>
      <c r="F274" s="1034"/>
      <c r="G274" s="1034"/>
      <c r="H274" s="145"/>
      <c r="I274" s="145"/>
      <c r="J274" s="145"/>
      <c r="K274" s="145"/>
      <c r="L274" s="145"/>
      <c r="M274" s="145"/>
    </row>
    <row r="275" spans="1:13" s="147" customFormat="1" ht="30" customHeight="1">
      <c r="A275" s="805"/>
      <c r="B275" s="1187" t="s">
        <v>120</v>
      </c>
      <c r="C275" s="1188"/>
      <c r="D275" s="1189" t="s">
        <v>353</v>
      </c>
      <c r="E275" s="941" t="s">
        <v>164</v>
      </c>
      <c r="F275" s="195"/>
      <c r="G275" s="881"/>
      <c r="J275" s="145"/>
      <c r="K275" s="145"/>
    </row>
    <row r="276" spans="1:13" s="147" customFormat="1" ht="18" customHeight="1">
      <c r="A276" s="805"/>
      <c r="B276" s="944" t="s">
        <v>355</v>
      </c>
      <c r="C276" s="944" t="s">
        <v>356</v>
      </c>
      <c r="D276" s="1190"/>
      <c r="E276" s="940" t="s">
        <v>145</v>
      </c>
      <c r="F276" s="195"/>
      <c r="G276" s="943" t="s">
        <v>495</v>
      </c>
      <c r="H276" s="943" t="s">
        <v>357</v>
      </c>
      <c r="I276" s="1046" t="s">
        <v>358</v>
      </c>
      <c r="J276" s="145"/>
      <c r="K276" s="145"/>
    </row>
    <row r="277" spans="1:13" s="145" customFormat="1" ht="18" hidden="1" customHeight="1">
      <c r="A277" s="805" t="s">
        <v>901</v>
      </c>
      <c r="B277" s="955" t="s">
        <v>818</v>
      </c>
      <c r="C277" s="955" t="s">
        <v>903</v>
      </c>
      <c r="D277" s="955">
        <v>45295</v>
      </c>
      <c r="E277" s="758">
        <f t="shared" ref="E277:E281" si="39">D277+5</f>
        <v>45300</v>
      </c>
      <c r="F277" s="331"/>
      <c r="G277" s="758" t="e">
        <f>#REF!+7</f>
        <v>#REF!</v>
      </c>
      <c r="H277" s="758" t="e">
        <f>#REF!+7</f>
        <v>#REF!</v>
      </c>
    </row>
    <row r="278" spans="1:13" s="145" customFormat="1" ht="18" hidden="1" customHeight="1">
      <c r="A278" s="805" t="s">
        <v>120</v>
      </c>
      <c r="B278" s="955" t="s">
        <v>824</v>
      </c>
      <c r="C278" s="955" t="s">
        <v>904</v>
      </c>
      <c r="D278" s="955">
        <v>45669</v>
      </c>
      <c r="E278" s="758">
        <f t="shared" si="39"/>
        <v>45674</v>
      </c>
      <c r="F278" s="331"/>
      <c r="G278" s="758" t="e">
        <f t="shared" ref="G278:H283" si="40">G277+7</f>
        <v>#REF!</v>
      </c>
      <c r="H278" s="758" t="e">
        <f t="shared" si="40"/>
        <v>#REF!</v>
      </c>
    </row>
    <row r="279" spans="1:13" s="145" customFormat="1" ht="18" hidden="1" customHeight="1">
      <c r="A279" s="805"/>
      <c r="B279" s="955" t="s">
        <v>818</v>
      </c>
      <c r="C279" s="955" t="s">
        <v>905</v>
      </c>
      <c r="D279" s="955">
        <v>45307</v>
      </c>
      <c r="E279" s="758">
        <f t="shared" si="39"/>
        <v>45312</v>
      </c>
      <c r="F279" s="331"/>
      <c r="G279" s="758" t="e">
        <f t="shared" si="40"/>
        <v>#REF!</v>
      </c>
      <c r="H279" s="758" t="e">
        <f t="shared" si="40"/>
        <v>#REF!</v>
      </c>
    </row>
    <row r="280" spans="1:13" s="145" customFormat="1" ht="18" hidden="1" customHeight="1">
      <c r="A280" s="805"/>
      <c r="B280" s="955" t="s">
        <v>824</v>
      </c>
      <c r="C280" s="955" t="s">
        <v>906</v>
      </c>
      <c r="D280" s="955">
        <v>45687</v>
      </c>
      <c r="E280" s="758">
        <f t="shared" si="39"/>
        <v>45692</v>
      </c>
      <c r="F280" s="331"/>
      <c r="G280" s="758" t="e">
        <f t="shared" si="40"/>
        <v>#REF!</v>
      </c>
      <c r="H280" s="758" t="e">
        <f t="shared" si="40"/>
        <v>#REF!</v>
      </c>
    </row>
    <row r="281" spans="1:13" s="145" customFormat="1" ht="18" hidden="1" customHeight="1">
      <c r="A281" s="805"/>
      <c r="B281" s="955" t="s">
        <v>818</v>
      </c>
      <c r="C281" s="955" t="s">
        <v>907</v>
      </c>
      <c r="D281" s="955">
        <v>45688</v>
      </c>
      <c r="E281" s="758">
        <f t="shared" si="39"/>
        <v>45693</v>
      </c>
      <c r="F281" s="331"/>
      <c r="G281" s="758" t="e">
        <f t="shared" si="40"/>
        <v>#REF!</v>
      </c>
      <c r="H281" s="758" t="e">
        <f t="shared" si="40"/>
        <v>#REF!</v>
      </c>
    </row>
    <row r="282" spans="1:13" s="145" customFormat="1" ht="18" hidden="1" customHeight="1">
      <c r="A282" s="805" t="s">
        <v>394</v>
      </c>
      <c r="B282" s="1026" t="s">
        <v>413</v>
      </c>
      <c r="C282" s="955" t="s">
        <v>908</v>
      </c>
      <c r="D282" s="800"/>
      <c r="E282" s="800"/>
      <c r="F282" s="331"/>
      <c r="G282" s="758" t="e">
        <f t="shared" si="40"/>
        <v>#REF!</v>
      </c>
      <c r="H282" s="758" t="e">
        <f t="shared" si="40"/>
        <v>#REF!</v>
      </c>
    </row>
    <row r="283" spans="1:13" s="145" customFormat="1" ht="18" hidden="1" customHeight="1">
      <c r="A283" s="805" t="s">
        <v>818</v>
      </c>
      <c r="B283" s="955" t="s">
        <v>824</v>
      </c>
      <c r="C283" s="955" t="s">
        <v>909</v>
      </c>
      <c r="D283" s="955">
        <v>45704</v>
      </c>
      <c r="E283" s="758">
        <f>D283+7</f>
        <v>45711</v>
      </c>
      <c r="F283" s="331"/>
      <c r="G283" s="758" t="e">
        <f t="shared" si="40"/>
        <v>#REF!</v>
      </c>
      <c r="H283" s="758" t="e">
        <f t="shared" si="40"/>
        <v>#REF!</v>
      </c>
    </row>
    <row r="284" spans="1:13" s="145" customFormat="1" ht="18" hidden="1" customHeight="1">
      <c r="A284" s="805"/>
      <c r="B284" s="955" t="s">
        <v>818</v>
      </c>
      <c r="C284" s="955" t="s">
        <v>910</v>
      </c>
      <c r="D284" s="955">
        <v>45707</v>
      </c>
      <c r="E284" s="758">
        <f>D284+6</f>
        <v>45713</v>
      </c>
      <c r="F284" s="331"/>
      <c r="G284" s="758" t="e">
        <f t="shared" ref="G284:H288" si="41">G283+7</f>
        <v>#REF!</v>
      </c>
      <c r="H284" s="758" t="e">
        <f t="shared" si="41"/>
        <v>#REF!</v>
      </c>
    </row>
    <row r="285" spans="1:13" s="145" customFormat="1" ht="18" hidden="1" customHeight="1">
      <c r="A285" s="805"/>
      <c r="B285" s="1026" t="s">
        <v>413</v>
      </c>
      <c r="C285" s="955" t="s">
        <v>911</v>
      </c>
      <c r="D285" s="800"/>
      <c r="E285" s="800"/>
      <c r="F285" s="331"/>
      <c r="G285" s="758" t="e">
        <f t="shared" si="41"/>
        <v>#REF!</v>
      </c>
      <c r="H285" s="758" t="e">
        <f t="shared" si="41"/>
        <v>#REF!</v>
      </c>
    </row>
    <row r="286" spans="1:13" s="145" customFormat="1" ht="18" hidden="1" customHeight="1">
      <c r="A286" s="805" t="s">
        <v>912</v>
      </c>
      <c r="B286" s="955" t="s">
        <v>818</v>
      </c>
      <c r="C286" s="955" t="s">
        <v>913</v>
      </c>
      <c r="D286" s="955">
        <v>45720</v>
      </c>
      <c r="E286" s="758">
        <f t="shared" ref="E286:E288" si="42">D286+6</f>
        <v>45726</v>
      </c>
      <c r="F286" s="331"/>
      <c r="G286" s="758" t="e">
        <f t="shared" si="41"/>
        <v>#REF!</v>
      </c>
      <c r="H286" s="758" t="e">
        <f t="shared" si="41"/>
        <v>#REF!</v>
      </c>
    </row>
    <row r="287" spans="1:13" s="145" customFormat="1" ht="18" hidden="1" customHeight="1">
      <c r="A287" s="805"/>
      <c r="B287" s="955" t="s">
        <v>824</v>
      </c>
      <c r="C287" s="955" t="s">
        <v>914</v>
      </c>
      <c r="D287" s="955">
        <v>45736</v>
      </c>
      <c r="E287" s="758">
        <f t="shared" si="42"/>
        <v>45742</v>
      </c>
      <c r="F287" s="331"/>
      <c r="G287" s="758" t="e">
        <f t="shared" si="41"/>
        <v>#REF!</v>
      </c>
      <c r="H287" s="758" t="e">
        <f t="shared" si="41"/>
        <v>#REF!</v>
      </c>
    </row>
    <row r="288" spans="1:13" s="145" customFormat="1" ht="18" hidden="1" customHeight="1">
      <c r="A288" s="805"/>
      <c r="B288" s="955" t="s">
        <v>818</v>
      </c>
      <c r="C288" s="955" t="s">
        <v>915</v>
      </c>
      <c r="D288" s="955">
        <v>45735</v>
      </c>
      <c r="E288" s="758">
        <f t="shared" si="42"/>
        <v>45741</v>
      </c>
      <c r="F288" s="331"/>
      <c r="G288" s="758" t="e">
        <f t="shared" si="41"/>
        <v>#REF!</v>
      </c>
      <c r="H288" s="758" t="e">
        <f t="shared" si="41"/>
        <v>#REF!</v>
      </c>
    </row>
    <row r="289" spans="1:8" s="145" customFormat="1" ht="18" hidden="1" customHeight="1">
      <c r="A289" s="805"/>
      <c r="B289" s="955" t="s">
        <v>879</v>
      </c>
      <c r="C289" s="955" t="s">
        <v>997</v>
      </c>
      <c r="D289" s="955">
        <v>45756</v>
      </c>
      <c r="E289" s="758">
        <f>D289+4</f>
        <v>45760</v>
      </c>
      <c r="F289" s="331"/>
      <c r="G289" s="758">
        <v>45756</v>
      </c>
      <c r="H289" s="758">
        <v>45756</v>
      </c>
    </row>
    <row r="290" spans="1:8" s="145" customFormat="1" ht="18" hidden="1" customHeight="1">
      <c r="A290" s="805"/>
      <c r="B290" s="955" t="s">
        <v>818</v>
      </c>
      <c r="C290" s="955" t="s">
        <v>998</v>
      </c>
      <c r="D290" s="955">
        <v>45764</v>
      </c>
      <c r="E290" s="758">
        <f t="shared" ref="E290:E296" si="43">D290+4</f>
        <v>45768</v>
      </c>
      <c r="F290" s="331"/>
      <c r="G290" s="758">
        <f>G289+7</f>
        <v>45763</v>
      </c>
      <c r="H290" s="758">
        <f>H289+7</f>
        <v>45763</v>
      </c>
    </row>
    <row r="291" spans="1:8" s="145" customFormat="1" ht="18" hidden="1" customHeight="1">
      <c r="A291" s="805"/>
      <c r="B291" s="955" t="s">
        <v>824</v>
      </c>
      <c r="C291" s="955" t="s">
        <v>999</v>
      </c>
      <c r="D291" s="955">
        <v>45769</v>
      </c>
      <c r="E291" s="758">
        <f t="shared" si="43"/>
        <v>45773</v>
      </c>
      <c r="F291" s="331"/>
      <c r="G291" s="758">
        <f t="shared" ref="G291:H327" si="44">G290+7</f>
        <v>45770</v>
      </c>
      <c r="H291" s="758">
        <f t="shared" si="44"/>
        <v>45770</v>
      </c>
    </row>
    <row r="292" spans="1:8" s="145" customFormat="1" ht="18" hidden="1" customHeight="1">
      <c r="A292" s="805"/>
      <c r="B292" s="955" t="s">
        <v>879</v>
      </c>
      <c r="C292" s="955" t="s">
        <v>1000</v>
      </c>
      <c r="D292" s="955">
        <v>45778</v>
      </c>
      <c r="E292" s="758">
        <f t="shared" si="43"/>
        <v>45782</v>
      </c>
      <c r="F292" s="331"/>
      <c r="G292" s="758">
        <f t="shared" si="44"/>
        <v>45777</v>
      </c>
      <c r="H292" s="758">
        <f t="shared" si="44"/>
        <v>45777</v>
      </c>
    </row>
    <row r="293" spans="1:8" s="145" customFormat="1" ht="18" hidden="1" customHeight="1">
      <c r="A293" s="805"/>
      <c r="B293" s="955" t="s">
        <v>818</v>
      </c>
      <c r="C293" s="955" t="s">
        <v>1043</v>
      </c>
      <c r="D293" s="955">
        <v>45784</v>
      </c>
      <c r="E293" s="758">
        <f t="shared" si="43"/>
        <v>45788</v>
      </c>
      <c r="F293" s="331"/>
      <c r="G293" s="758">
        <f t="shared" si="44"/>
        <v>45784</v>
      </c>
      <c r="H293" s="758">
        <f t="shared" si="44"/>
        <v>45784</v>
      </c>
    </row>
    <row r="294" spans="1:8" s="145" customFormat="1" ht="18" hidden="1" customHeight="1">
      <c r="A294" s="805"/>
      <c r="B294" s="955" t="s">
        <v>824</v>
      </c>
      <c r="C294" s="955" t="s">
        <v>1044</v>
      </c>
      <c r="D294" s="955">
        <v>45794</v>
      </c>
      <c r="E294" s="758">
        <f t="shared" si="43"/>
        <v>45798</v>
      </c>
      <c r="F294" s="331"/>
      <c r="G294" s="758">
        <f t="shared" si="44"/>
        <v>45791</v>
      </c>
      <c r="H294" s="758">
        <f t="shared" si="44"/>
        <v>45791</v>
      </c>
    </row>
    <row r="295" spans="1:8" s="145" customFormat="1" ht="18" hidden="1" customHeight="1">
      <c r="A295" s="805"/>
      <c r="B295" s="955" t="s">
        <v>879</v>
      </c>
      <c r="C295" s="955" t="s">
        <v>1045</v>
      </c>
      <c r="D295" s="955">
        <v>45800</v>
      </c>
      <c r="E295" s="758">
        <f t="shared" si="43"/>
        <v>45804</v>
      </c>
      <c r="F295" s="331"/>
      <c r="G295" s="758">
        <f t="shared" si="44"/>
        <v>45798</v>
      </c>
      <c r="H295" s="758">
        <f t="shared" si="44"/>
        <v>45798</v>
      </c>
    </row>
    <row r="296" spans="1:8" s="145" customFormat="1" ht="18" hidden="1" customHeight="1">
      <c r="A296" s="805"/>
      <c r="B296" s="955" t="s">
        <v>818</v>
      </c>
      <c r="C296" s="955" t="s">
        <v>1046</v>
      </c>
      <c r="D296" s="955">
        <v>45810</v>
      </c>
      <c r="E296" s="758">
        <f t="shared" si="43"/>
        <v>45814</v>
      </c>
      <c r="F296" s="331"/>
      <c r="G296" s="758">
        <f t="shared" ref="G296:H296" si="45">G295+7</f>
        <v>45805</v>
      </c>
      <c r="H296" s="758">
        <f t="shared" si="45"/>
        <v>45805</v>
      </c>
    </row>
    <row r="297" spans="1:8" s="145" customFormat="1" ht="18" hidden="1" customHeight="1">
      <c r="A297" s="805"/>
      <c r="B297" s="955" t="s">
        <v>824</v>
      </c>
      <c r="C297" s="955" t="s">
        <v>1047</v>
      </c>
      <c r="D297" s="955">
        <v>45818</v>
      </c>
      <c r="E297" s="972" t="s">
        <v>389</v>
      </c>
      <c r="F297" s="331"/>
      <c r="G297" s="758">
        <f t="shared" si="44"/>
        <v>45812</v>
      </c>
      <c r="H297" s="758">
        <f t="shared" si="44"/>
        <v>45812</v>
      </c>
    </row>
    <row r="298" spans="1:8" s="145" customFormat="1" ht="18" hidden="1" customHeight="1">
      <c r="A298" s="805"/>
      <c r="B298" s="955" t="s">
        <v>879</v>
      </c>
      <c r="C298" s="955" t="s">
        <v>1048</v>
      </c>
      <c r="D298" s="955">
        <v>45820</v>
      </c>
      <c r="E298" s="758">
        <f t="shared" ref="E298" si="46">D298+4</f>
        <v>45824</v>
      </c>
      <c r="F298" s="331"/>
      <c r="G298" s="758">
        <f t="shared" si="44"/>
        <v>45819</v>
      </c>
      <c r="H298" s="758">
        <f t="shared" si="44"/>
        <v>45819</v>
      </c>
    </row>
    <row r="299" spans="1:8" s="145" customFormat="1" ht="18" hidden="1" customHeight="1">
      <c r="A299" s="805"/>
      <c r="B299" s="955" t="s">
        <v>818</v>
      </c>
      <c r="C299" s="955" t="s">
        <v>1049</v>
      </c>
      <c r="D299" s="955">
        <v>45831</v>
      </c>
      <c r="E299" s="972" t="s">
        <v>389</v>
      </c>
      <c r="F299" s="331"/>
      <c r="G299" s="758">
        <f t="shared" si="44"/>
        <v>45826</v>
      </c>
      <c r="H299" s="758">
        <f t="shared" si="44"/>
        <v>45826</v>
      </c>
    </row>
    <row r="300" spans="1:8" s="145" customFormat="1" ht="18" hidden="1" customHeight="1">
      <c r="A300" s="805"/>
      <c r="B300" s="955" t="s">
        <v>824</v>
      </c>
      <c r="C300" s="955" t="s">
        <v>1050</v>
      </c>
      <c r="D300" s="955">
        <v>45832</v>
      </c>
      <c r="E300" s="972" t="s">
        <v>389</v>
      </c>
      <c r="F300" s="331"/>
      <c r="G300" s="758">
        <f t="shared" si="44"/>
        <v>45833</v>
      </c>
      <c r="H300" s="758">
        <f t="shared" si="44"/>
        <v>45833</v>
      </c>
    </row>
    <row r="301" spans="1:8" s="145" customFormat="1" ht="18" hidden="1" customHeight="1">
      <c r="A301" s="805"/>
      <c r="B301" s="955" t="s">
        <v>879</v>
      </c>
      <c r="C301" s="955" t="s">
        <v>1051</v>
      </c>
      <c r="D301" s="955">
        <v>45839</v>
      </c>
      <c r="E301" s="972" t="s">
        <v>389</v>
      </c>
      <c r="F301" s="331"/>
      <c r="G301" s="758">
        <f t="shared" si="44"/>
        <v>45840</v>
      </c>
      <c r="H301" s="758">
        <f t="shared" si="44"/>
        <v>45840</v>
      </c>
    </row>
    <row r="302" spans="1:8" s="145" customFormat="1" ht="18" hidden="1" customHeight="1">
      <c r="A302" s="805"/>
      <c r="B302" s="955" t="s">
        <v>818</v>
      </c>
      <c r="C302" s="955" t="s">
        <v>1052</v>
      </c>
      <c r="D302" s="955">
        <v>45846</v>
      </c>
      <c r="E302" s="972" t="s">
        <v>389</v>
      </c>
      <c r="F302" s="331"/>
      <c r="G302" s="758">
        <f t="shared" si="44"/>
        <v>45847</v>
      </c>
      <c r="H302" s="758">
        <f t="shared" si="44"/>
        <v>45847</v>
      </c>
    </row>
    <row r="303" spans="1:8" s="145" customFormat="1" ht="18" hidden="1" customHeight="1">
      <c r="A303" s="805"/>
      <c r="B303" s="955" t="s">
        <v>879</v>
      </c>
      <c r="C303" s="955" t="s">
        <v>1053</v>
      </c>
      <c r="D303" s="955">
        <v>45853</v>
      </c>
      <c r="E303" s="972" t="s">
        <v>389</v>
      </c>
      <c r="F303" s="331"/>
      <c r="G303" s="758">
        <f t="shared" si="44"/>
        <v>45854</v>
      </c>
      <c r="H303" s="758">
        <f t="shared" si="44"/>
        <v>45854</v>
      </c>
    </row>
    <row r="304" spans="1:8" s="145" customFormat="1" ht="18" hidden="1" customHeight="1">
      <c r="A304" s="805"/>
      <c r="B304" s="955" t="s">
        <v>818</v>
      </c>
      <c r="C304" s="955" t="s">
        <v>1054</v>
      </c>
      <c r="D304" s="955">
        <v>45860</v>
      </c>
      <c r="E304" s="972" t="s">
        <v>389</v>
      </c>
      <c r="F304" s="331"/>
      <c r="G304" s="758">
        <f t="shared" si="44"/>
        <v>45861</v>
      </c>
      <c r="H304" s="758">
        <f t="shared" si="44"/>
        <v>45861</v>
      </c>
    </row>
    <row r="305" spans="1:9" s="145" customFormat="1" ht="18" hidden="1" customHeight="1">
      <c r="A305" s="805"/>
      <c r="B305" s="955" t="s">
        <v>879</v>
      </c>
      <c r="C305" s="955" t="s">
        <v>1055</v>
      </c>
      <c r="D305" s="955">
        <v>45867</v>
      </c>
      <c r="E305" s="972" t="s">
        <v>389</v>
      </c>
      <c r="F305" s="331"/>
      <c r="G305" s="758">
        <f t="shared" si="44"/>
        <v>45868</v>
      </c>
      <c r="H305" s="758">
        <f t="shared" si="44"/>
        <v>45868</v>
      </c>
    </row>
    <row r="306" spans="1:9" s="145" customFormat="1" ht="18" hidden="1" customHeight="1">
      <c r="A306" s="805"/>
      <c r="B306" s="955" t="s">
        <v>818</v>
      </c>
      <c r="C306" s="955" t="s">
        <v>1056</v>
      </c>
      <c r="D306" s="955">
        <v>45874</v>
      </c>
      <c r="E306" s="972" t="s">
        <v>389</v>
      </c>
      <c r="F306" s="331"/>
      <c r="G306" s="758">
        <f t="shared" si="44"/>
        <v>45875</v>
      </c>
      <c r="H306" s="758">
        <f t="shared" si="44"/>
        <v>45875</v>
      </c>
    </row>
    <row r="307" spans="1:9" s="145" customFormat="1" ht="18" hidden="1" customHeight="1">
      <c r="A307" s="805"/>
      <c r="B307" s="955" t="s">
        <v>879</v>
      </c>
      <c r="C307" s="955" t="s">
        <v>1057</v>
      </c>
      <c r="D307" s="955">
        <v>45881</v>
      </c>
      <c r="E307" s="972" t="s">
        <v>389</v>
      </c>
      <c r="F307" s="331"/>
      <c r="G307" s="758">
        <f t="shared" si="44"/>
        <v>45882</v>
      </c>
      <c r="H307" s="758">
        <f t="shared" si="44"/>
        <v>45882</v>
      </c>
    </row>
    <row r="308" spans="1:9" s="145" customFormat="1" ht="18" hidden="1" customHeight="1">
      <c r="A308" s="805"/>
      <c r="B308" s="955" t="s">
        <v>818</v>
      </c>
      <c r="C308" s="955" t="s">
        <v>1058</v>
      </c>
      <c r="D308" s="955">
        <v>45888</v>
      </c>
      <c r="E308" s="758">
        <f t="shared" ref="E308:E309" si="47">D308+4</f>
        <v>45892</v>
      </c>
      <c r="F308" s="331"/>
      <c r="G308" s="758">
        <f t="shared" si="44"/>
        <v>45889</v>
      </c>
      <c r="H308" s="758">
        <f t="shared" si="44"/>
        <v>45889</v>
      </c>
    </row>
    <row r="309" spans="1:9" s="145" customFormat="1" ht="18" hidden="1" customHeight="1">
      <c r="A309" s="805"/>
      <c r="B309" s="955" t="s">
        <v>879</v>
      </c>
      <c r="C309" s="955" t="s">
        <v>1059</v>
      </c>
      <c r="D309" s="955">
        <v>45895</v>
      </c>
      <c r="E309" s="758">
        <f t="shared" si="47"/>
        <v>45899</v>
      </c>
      <c r="F309" s="331"/>
      <c r="G309" s="758">
        <f t="shared" si="44"/>
        <v>45896</v>
      </c>
      <c r="H309" s="758">
        <f t="shared" si="44"/>
        <v>45896</v>
      </c>
    </row>
    <row r="310" spans="1:9" s="145" customFormat="1" ht="18" hidden="1" customHeight="1">
      <c r="A310" s="805"/>
      <c r="B310" s="1026" t="s">
        <v>722</v>
      </c>
      <c r="C310" s="955" t="s">
        <v>1060</v>
      </c>
      <c r="D310" s="955">
        <v>45902</v>
      </c>
      <c r="E310" s="758">
        <f t="shared" ref="E310:E312" si="48">D310+4</f>
        <v>45906</v>
      </c>
      <c r="F310" s="331"/>
      <c r="G310" s="758">
        <f t="shared" si="44"/>
        <v>45903</v>
      </c>
      <c r="H310" s="758">
        <f t="shared" si="44"/>
        <v>45903</v>
      </c>
    </row>
    <row r="311" spans="1:9" s="145" customFormat="1" ht="18" hidden="1" customHeight="1">
      <c r="A311" s="805"/>
      <c r="B311" s="955" t="s">
        <v>818</v>
      </c>
      <c r="C311" s="955" t="s">
        <v>1061</v>
      </c>
      <c r="D311" s="955">
        <v>45909</v>
      </c>
      <c r="E311" s="758">
        <f t="shared" si="48"/>
        <v>45913</v>
      </c>
      <c r="F311" s="331"/>
      <c r="G311" s="758">
        <f t="shared" si="44"/>
        <v>45910</v>
      </c>
      <c r="H311" s="758">
        <f t="shared" si="44"/>
        <v>45910</v>
      </c>
    </row>
    <row r="312" spans="1:9" s="145" customFormat="1" ht="18" hidden="1" customHeight="1">
      <c r="A312" s="805"/>
      <c r="B312" s="955" t="s">
        <v>879</v>
      </c>
      <c r="C312" s="955" t="s">
        <v>1062</v>
      </c>
      <c r="D312" s="955">
        <v>45916</v>
      </c>
      <c r="E312" s="758">
        <f t="shared" si="48"/>
        <v>45920</v>
      </c>
      <c r="F312" s="331"/>
      <c r="G312" s="758">
        <f t="shared" si="44"/>
        <v>45917</v>
      </c>
      <c r="H312" s="758">
        <f t="shared" si="44"/>
        <v>45917</v>
      </c>
    </row>
    <row r="313" spans="1:9" s="145" customFormat="1" ht="18" hidden="1" customHeight="1">
      <c r="A313" s="805"/>
      <c r="B313" s="955" t="s">
        <v>879</v>
      </c>
      <c r="C313" s="955" t="s">
        <v>1063</v>
      </c>
      <c r="D313" s="955">
        <v>45925</v>
      </c>
      <c r="E313" s="758">
        <f t="shared" ref="E313" si="49">D313+4</f>
        <v>45929</v>
      </c>
      <c r="F313" s="331"/>
      <c r="G313" s="758">
        <f t="shared" si="44"/>
        <v>45924</v>
      </c>
      <c r="H313" s="758">
        <f t="shared" si="44"/>
        <v>45924</v>
      </c>
    </row>
    <row r="314" spans="1:9" s="145" customFormat="1" ht="18" hidden="1" customHeight="1">
      <c r="A314" s="805"/>
      <c r="B314" s="955" t="s">
        <v>818</v>
      </c>
      <c r="C314" s="955" t="s">
        <v>1064</v>
      </c>
      <c r="D314" s="955">
        <v>45930</v>
      </c>
      <c r="E314" s="758">
        <f t="shared" ref="E314" si="50">D314+4</f>
        <v>45934</v>
      </c>
      <c r="F314" s="331"/>
      <c r="G314" s="758">
        <f t="shared" si="44"/>
        <v>45931</v>
      </c>
      <c r="H314" s="758">
        <f t="shared" si="44"/>
        <v>45931</v>
      </c>
    </row>
    <row r="315" spans="1:9" s="145" customFormat="1" ht="18" customHeight="1">
      <c r="A315" s="805" t="s">
        <v>1065</v>
      </c>
      <c r="B315" s="1126" t="s">
        <v>413</v>
      </c>
      <c r="C315" s="955" t="s">
        <v>1066</v>
      </c>
      <c r="D315" s="800">
        <v>45934</v>
      </c>
      <c r="E315" s="800">
        <f t="shared" ref="E315" si="51">D315+4</f>
        <v>45938</v>
      </c>
      <c r="F315" s="331"/>
      <c r="G315" s="758">
        <v>45934</v>
      </c>
      <c r="H315" s="758">
        <v>45935</v>
      </c>
      <c r="I315" s="616">
        <f t="shared" ref="H315:I327" si="52">WEEKNUM(H315)</f>
        <v>41</v>
      </c>
    </row>
    <row r="316" spans="1:9" s="145" customFormat="1" ht="18" customHeight="1">
      <c r="A316" s="805" t="s">
        <v>1067</v>
      </c>
      <c r="B316" s="955" t="s">
        <v>818</v>
      </c>
      <c r="C316" s="955" t="s">
        <v>1068</v>
      </c>
      <c r="D316" s="955">
        <v>45943</v>
      </c>
      <c r="E316" s="758">
        <f t="shared" ref="E316" si="53">D316+4</f>
        <v>45947</v>
      </c>
      <c r="F316" s="331"/>
      <c r="G316" s="758">
        <f t="shared" si="44"/>
        <v>45941</v>
      </c>
      <c r="H316" s="758">
        <f t="shared" si="44"/>
        <v>45942</v>
      </c>
      <c r="I316" s="616">
        <f t="shared" si="52"/>
        <v>42</v>
      </c>
    </row>
    <row r="317" spans="1:9" s="145" customFormat="1" ht="18" customHeight="1">
      <c r="A317" s="805" t="s">
        <v>1030</v>
      </c>
      <c r="B317" s="955" t="s">
        <v>879</v>
      </c>
      <c r="C317" s="955" t="s">
        <v>1069</v>
      </c>
      <c r="D317" s="955">
        <v>45948</v>
      </c>
      <c r="E317" s="758">
        <f t="shared" ref="E317" si="54">D317+4</f>
        <v>45952</v>
      </c>
      <c r="F317" s="331"/>
      <c r="G317" s="758">
        <f t="shared" si="44"/>
        <v>45948</v>
      </c>
      <c r="H317" s="758">
        <f t="shared" si="44"/>
        <v>45949</v>
      </c>
      <c r="I317" s="616">
        <f t="shared" si="52"/>
        <v>43</v>
      </c>
    </row>
    <row r="318" spans="1:9" s="145" customFormat="1" ht="18" customHeight="1">
      <c r="A318" s="805"/>
      <c r="B318" s="955" t="s">
        <v>824</v>
      </c>
      <c r="C318" s="955" t="s">
        <v>1070</v>
      </c>
      <c r="D318" s="955">
        <v>45955</v>
      </c>
      <c r="E318" s="758">
        <f t="shared" ref="E318:E322" si="55">D318+4</f>
        <v>45959</v>
      </c>
      <c r="F318" s="331"/>
      <c r="G318" s="758">
        <f t="shared" si="44"/>
        <v>45955</v>
      </c>
      <c r="H318" s="758">
        <f t="shared" si="44"/>
        <v>45956</v>
      </c>
      <c r="I318" s="616">
        <f t="shared" si="52"/>
        <v>44</v>
      </c>
    </row>
    <row r="319" spans="1:9" s="145" customFormat="1" ht="18" customHeight="1">
      <c r="A319" s="805"/>
      <c r="B319" s="955" t="s">
        <v>818</v>
      </c>
      <c r="C319" s="955" t="s">
        <v>1071</v>
      </c>
      <c r="D319" s="955">
        <v>45962</v>
      </c>
      <c r="E319" s="758">
        <f t="shared" si="55"/>
        <v>45966</v>
      </c>
      <c r="F319" s="331"/>
      <c r="G319" s="758">
        <f t="shared" si="44"/>
        <v>45962</v>
      </c>
      <c r="H319" s="758">
        <f t="shared" si="44"/>
        <v>45963</v>
      </c>
      <c r="I319" s="616">
        <f t="shared" si="52"/>
        <v>45</v>
      </c>
    </row>
    <row r="320" spans="1:9" s="145" customFormat="1" ht="18" customHeight="1">
      <c r="A320" s="805"/>
      <c r="B320" s="955" t="s">
        <v>879</v>
      </c>
      <c r="C320" s="955" t="s">
        <v>1072</v>
      </c>
      <c r="D320" s="955">
        <v>45969</v>
      </c>
      <c r="E320" s="758">
        <f t="shared" si="55"/>
        <v>45973</v>
      </c>
      <c r="F320" s="331"/>
      <c r="G320" s="758">
        <f t="shared" si="44"/>
        <v>45969</v>
      </c>
      <c r="H320" s="758">
        <f t="shared" si="44"/>
        <v>45970</v>
      </c>
      <c r="I320" s="616">
        <f t="shared" si="52"/>
        <v>46</v>
      </c>
    </row>
    <row r="321" spans="1:10" s="145" customFormat="1" ht="18" customHeight="1">
      <c r="A321" s="805"/>
      <c r="B321" s="955" t="s">
        <v>824</v>
      </c>
      <c r="C321" s="955" t="s">
        <v>1073</v>
      </c>
      <c r="D321" s="955">
        <v>45976</v>
      </c>
      <c r="E321" s="758">
        <f t="shared" si="55"/>
        <v>45980</v>
      </c>
      <c r="F321" s="331"/>
      <c r="G321" s="758">
        <f t="shared" si="44"/>
        <v>45976</v>
      </c>
      <c r="H321" s="758">
        <f t="shared" si="44"/>
        <v>45977</v>
      </c>
      <c r="I321" s="616">
        <f t="shared" si="52"/>
        <v>47</v>
      </c>
    </row>
    <row r="322" spans="1:10" s="145" customFormat="1" ht="18" customHeight="1">
      <c r="A322" s="805"/>
      <c r="B322" s="955" t="s">
        <v>818</v>
      </c>
      <c r="C322" s="955" t="s">
        <v>1074</v>
      </c>
      <c r="D322" s="955">
        <v>45983</v>
      </c>
      <c r="E322" s="758">
        <f t="shared" si="55"/>
        <v>45987</v>
      </c>
      <c r="F322" s="331"/>
      <c r="G322" s="758">
        <f t="shared" si="44"/>
        <v>45983</v>
      </c>
      <c r="H322" s="758">
        <f t="shared" si="44"/>
        <v>45984</v>
      </c>
      <c r="I322" s="616">
        <f t="shared" si="52"/>
        <v>48</v>
      </c>
    </row>
    <row r="323" spans="1:10" s="145" customFormat="1" ht="18" customHeight="1">
      <c r="A323" s="805"/>
      <c r="B323" s="955" t="s">
        <v>879</v>
      </c>
      <c r="C323" s="955" t="s">
        <v>1075</v>
      </c>
      <c r="D323" s="955">
        <v>45990</v>
      </c>
      <c r="E323" s="758">
        <f t="shared" ref="E323" si="56">D323+4</f>
        <v>45994</v>
      </c>
      <c r="F323" s="331"/>
      <c r="G323" s="758">
        <f t="shared" si="44"/>
        <v>45990</v>
      </c>
      <c r="H323" s="758">
        <f t="shared" si="44"/>
        <v>45991</v>
      </c>
      <c r="I323" s="616">
        <f t="shared" si="52"/>
        <v>49</v>
      </c>
    </row>
    <row r="324" spans="1:10" s="145" customFormat="1" ht="18" customHeight="1">
      <c r="A324" s="805"/>
      <c r="B324" s="955" t="s">
        <v>824</v>
      </c>
      <c r="C324" s="955" t="s">
        <v>1076</v>
      </c>
      <c r="D324" s="955">
        <v>45997</v>
      </c>
      <c r="E324" s="758">
        <f t="shared" ref="E324:E327" si="57">D324+4</f>
        <v>46001</v>
      </c>
      <c r="F324" s="331"/>
      <c r="G324" s="758">
        <f t="shared" si="44"/>
        <v>45997</v>
      </c>
      <c r="H324" s="758">
        <f t="shared" si="44"/>
        <v>45998</v>
      </c>
      <c r="I324" s="616">
        <f t="shared" si="52"/>
        <v>50</v>
      </c>
    </row>
    <row r="325" spans="1:10" s="145" customFormat="1" ht="18" customHeight="1">
      <c r="A325" s="805"/>
      <c r="B325" s="955" t="s">
        <v>818</v>
      </c>
      <c r="C325" s="955" t="s">
        <v>1077</v>
      </c>
      <c r="D325" s="955">
        <v>46004</v>
      </c>
      <c r="E325" s="758">
        <f t="shared" si="57"/>
        <v>46008</v>
      </c>
      <c r="F325" s="331"/>
      <c r="G325" s="758">
        <f t="shared" si="44"/>
        <v>46004</v>
      </c>
      <c r="H325" s="758">
        <f t="shared" si="44"/>
        <v>46005</v>
      </c>
      <c r="I325" s="616">
        <f t="shared" si="52"/>
        <v>51</v>
      </c>
    </row>
    <row r="326" spans="1:10" s="145" customFormat="1" ht="18" customHeight="1">
      <c r="A326" s="805"/>
      <c r="B326" s="955" t="s">
        <v>879</v>
      </c>
      <c r="C326" s="955" t="s">
        <v>1078</v>
      </c>
      <c r="D326" s="955">
        <v>46011</v>
      </c>
      <c r="E326" s="758">
        <f t="shared" si="57"/>
        <v>46015</v>
      </c>
      <c r="F326" s="331"/>
      <c r="G326" s="758">
        <f t="shared" si="44"/>
        <v>46011</v>
      </c>
      <c r="H326" s="758">
        <f t="shared" si="44"/>
        <v>46012</v>
      </c>
      <c r="I326" s="616">
        <f t="shared" si="52"/>
        <v>52</v>
      </c>
    </row>
    <row r="327" spans="1:10" s="145" customFormat="1" ht="18" customHeight="1">
      <c r="A327" s="805"/>
      <c r="B327" s="955" t="s">
        <v>824</v>
      </c>
      <c r="C327" s="955" t="s">
        <v>1079</v>
      </c>
      <c r="D327" s="955">
        <v>46018</v>
      </c>
      <c r="E327" s="758">
        <f t="shared" si="57"/>
        <v>46022</v>
      </c>
      <c r="F327" s="331"/>
      <c r="G327" s="758">
        <f t="shared" si="44"/>
        <v>46018</v>
      </c>
      <c r="H327" s="758">
        <f t="shared" si="44"/>
        <v>46019</v>
      </c>
      <c r="I327" s="616">
        <f t="shared" si="52"/>
        <v>53</v>
      </c>
    </row>
    <row r="328" spans="1:10" s="18" customFormat="1" ht="18" customHeight="1">
      <c r="A328" s="861"/>
      <c r="B328" s="147" t="s">
        <v>545</v>
      </c>
      <c r="C328" s="11"/>
      <c r="D328" s="11"/>
      <c r="E328" s="11"/>
      <c r="F328" s="11"/>
      <c r="G328" s="11"/>
      <c r="H328" s="11"/>
      <c r="I328" s="11"/>
      <c r="J328" s="11"/>
    </row>
    <row r="329" spans="1:10" s="18" customFormat="1" ht="18" customHeight="1">
      <c r="A329" s="861"/>
      <c r="C329" s="11"/>
      <c r="D329" s="11"/>
      <c r="E329" s="11"/>
      <c r="F329" s="11"/>
      <c r="G329" s="11"/>
      <c r="H329" s="11"/>
      <c r="I329" s="11"/>
      <c r="J329" s="11"/>
    </row>
    <row r="330" spans="1:10" s="18" customFormat="1" ht="18" customHeight="1">
      <c r="A330" s="861"/>
      <c r="B330" s="147"/>
      <c r="C330" s="11"/>
      <c r="D330" s="11"/>
      <c r="E330" s="11"/>
      <c r="F330" s="11"/>
      <c r="G330" s="11"/>
      <c r="H330" s="11"/>
      <c r="I330" s="11"/>
      <c r="J330" s="11"/>
    </row>
    <row r="331" spans="1:10" s="18" customFormat="1" ht="18" customHeight="1" thickBot="1">
      <c r="A331" s="861"/>
      <c r="B331" s="147"/>
      <c r="C331" s="11"/>
      <c r="D331" s="11"/>
      <c r="E331" s="11"/>
      <c r="F331" s="11"/>
      <c r="G331" s="11"/>
      <c r="H331" s="11"/>
      <c r="I331" s="11"/>
      <c r="J331" s="11"/>
    </row>
    <row r="332" spans="1:10" s="147" customFormat="1" ht="18.75" customHeight="1">
      <c r="B332" s="771"/>
      <c r="C332" s="772"/>
      <c r="D332" s="773"/>
      <c r="E332" s="774"/>
      <c r="F332" s="775"/>
      <c r="G332" s="776"/>
      <c r="H332" s="777"/>
    </row>
    <row r="333" spans="1:10" s="147" customFormat="1" ht="18.75" customHeight="1">
      <c r="B333" s="778" t="s">
        <v>546</v>
      </c>
      <c r="C333" s="145"/>
      <c r="D333" s="147" t="s">
        <v>547</v>
      </c>
      <c r="G333" s="147" t="s">
        <v>548</v>
      </c>
      <c r="H333" s="779"/>
    </row>
    <row r="334" spans="1:10" s="147" customFormat="1" ht="18.75" customHeight="1">
      <c r="B334" s="780" t="s">
        <v>549</v>
      </c>
      <c r="C334" s="1098" t="s">
        <v>550</v>
      </c>
      <c r="D334" s="133" t="s">
        <v>551</v>
      </c>
      <c r="F334" s="1098" t="s">
        <v>552</v>
      </c>
      <c r="G334" s="145" t="s">
        <v>553</v>
      </c>
      <c r="H334" s="1099" t="s">
        <v>554</v>
      </c>
    </row>
    <row r="335" spans="1:10" s="147" customFormat="1" ht="18" customHeight="1">
      <c r="B335" s="780" t="s">
        <v>555</v>
      </c>
      <c r="C335" s="1098" t="s">
        <v>556</v>
      </c>
      <c r="D335" s="133" t="s">
        <v>557</v>
      </c>
      <c r="E335" s="148" t="s">
        <v>558</v>
      </c>
      <c r="F335" s="1100" t="s">
        <v>559</v>
      </c>
      <c r="G335" s="145" t="s">
        <v>560</v>
      </c>
      <c r="H335" s="1099" t="s">
        <v>561</v>
      </c>
    </row>
    <row r="336" spans="1:10" s="147" customFormat="1" ht="18.75" customHeight="1">
      <c r="B336" s="783" t="s">
        <v>562</v>
      </c>
      <c r="C336" s="1101" t="s">
        <v>563</v>
      </c>
      <c r="D336" s="133" t="s">
        <v>564</v>
      </c>
      <c r="E336" s="148" t="s">
        <v>565</v>
      </c>
      <c r="F336" s="1100" t="s">
        <v>566</v>
      </c>
      <c r="G336" s="588" t="s">
        <v>567</v>
      </c>
      <c r="H336" s="1102" t="s">
        <v>568</v>
      </c>
    </row>
    <row r="337" spans="1:15" s="147" customFormat="1" ht="18.75" customHeight="1">
      <c r="B337" s="783" t="s">
        <v>569</v>
      </c>
      <c r="C337" s="1101" t="s">
        <v>570</v>
      </c>
      <c r="D337" s="133" t="s">
        <v>571</v>
      </c>
      <c r="E337" s="148" t="s">
        <v>572</v>
      </c>
      <c r="F337" s="1100" t="s">
        <v>573</v>
      </c>
      <c r="G337" s="588" t="s">
        <v>574</v>
      </c>
      <c r="H337" s="1102" t="s">
        <v>575</v>
      </c>
      <c r="N337" s="149"/>
      <c r="O337" s="149"/>
    </row>
    <row r="338" spans="1:15" s="147" customFormat="1" ht="18.75" customHeight="1">
      <c r="B338" s="783" t="s">
        <v>815</v>
      </c>
      <c r="C338" s="1101" t="s">
        <v>577</v>
      </c>
      <c r="D338" s="133" t="s">
        <v>578</v>
      </c>
      <c r="E338" s="148" t="s">
        <v>579</v>
      </c>
      <c r="F338" s="1100" t="s">
        <v>580</v>
      </c>
      <c r="G338" s="588" t="s">
        <v>581</v>
      </c>
      <c r="H338" s="1102" t="s">
        <v>582</v>
      </c>
      <c r="N338" s="149"/>
      <c r="O338" s="149"/>
    </row>
    <row r="339" spans="1:15" s="147" customFormat="1" ht="18.75" customHeight="1">
      <c r="B339" s="783" t="s">
        <v>583</v>
      </c>
      <c r="C339" s="1101" t="s">
        <v>584</v>
      </c>
      <c r="D339" s="133" t="s">
        <v>585</v>
      </c>
      <c r="E339" s="148" t="s">
        <v>586</v>
      </c>
      <c r="F339" s="1100" t="s">
        <v>587</v>
      </c>
      <c r="G339" s="588" t="s">
        <v>588</v>
      </c>
      <c r="H339" s="1102" t="s">
        <v>589</v>
      </c>
      <c r="N339" s="149"/>
      <c r="O339" s="149"/>
    </row>
    <row r="340" spans="1:15" s="147" customFormat="1" ht="18.75" customHeight="1">
      <c r="B340" s="783" t="s">
        <v>590</v>
      </c>
      <c r="C340" s="1101" t="s">
        <v>591</v>
      </c>
      <c r="D340" s="133" t="s">
        <v>592</v>
      </c>
      <c r="E340" s="148" t="s">
        <v>593</v>
      </c>
      <c r="F340" s="1098" t="s">
        <v>594</v>
      </c>
      <c r="G340" s="588" t="s">
        <v>595</v>
      </c>
      <c r="H340" s="787" t="s">
        <v>596</v>
      </c>
      <c r="N340" s="149"/>
      <c r="O340" s="149"/>
    </row>
    <row r="341" spans="1:15" s="149" customFormat="1" ht="18.75" customHeight="1">
      <c r="A341" s="1033"/>
      <c r="B341" s="783" t="s">
        <v>597</v>
      </c>
      <c r="C341" s="1101" t="s">
        <v>598</v>
      </c>
      <c r="D341" s="133"/>
      <c r="E341" s="145"/>
      <c r="F341" s="588"/>
      <c r="G341" s="147"/>
      <c r="H341" s="788"/>
      <c r="I341" s="145"/>
      <c r="J341" s="145"/>
      <c r="K341" s="145"/>
    </row>
    <row r="342" spans="1:15" s="149" customFormat="1" ht="18" customHeight="1" thickBot="1">
      <c r="A342" s="1033"/>
      <c r="B342" s="789"/>
      <c r="C342" s="790"/>
      <c r="D342" s="790"/>
      <c r="E342" s="791"/>
      <c r="F342" s="791"/>
      <c r="G342" s="791"/>
      <c r="H342" s="792"/>
      <c r="I342" s="145"/>
      <c r="J342" s="145"/>
      <c r="K342" s="145"/>
    </row>
  </sheetData>
  <mergeCells count="10">
    <mergeCell ref="D275:D276"/>
    <mergeCell ref="B4:F4"/>
    <mergeCell ref="B2:F2"/>
    <mergeCell ref="D6:D7"/>
    <mergeCell ref="D90:D91"/>
    <mergeCell ref="D177:D178"/>
    <mergeCell ref="B273:E273"/>
    <mergeCell ref="B177:C177"/>
    <mergeCell ref="B275:C275"/>
    <mergeCell ref="B175:F175"/>
  </mergeCells>
  <hyperlinks>
    <hyperlink ref="H2" location="HOME!Print_Area" display="HOME" xr:uid="{19842D1F-1BFC-4DB4-90A8-1F1EB5E20B9B}"/>
    <hyperlink ref="H334" r:id="rId1" xr:uid="{1F152ED1-36A4-46DB-ADE6-672881154634}"/>
    <hyperlink ref="C334" r:id="rId2" xr:uid="{C7254DD9-7458-45A4-895E-798B70AF70FC}"/>
    <hyperlink ref="H339" r:id="rId3" xr:uid="{DC65177B-5AC3-4B6B-936A-1476782B2256}"/>
    <hyperlink ref="H338" r:id="rId4" xr:uid="{1B1142E4-3AE0-4C68-93DC-7AAD81F1E25D}"/>
    <hyperlink ref="C337" r:id="rId5" xr:uid="{DFBA4A0D-79F2-4844-8A99-456554EFA451}"/>
    <hyperlink ref="C335" r:id="rId6" xr:uid="{3B46947C-DB0E-4C9A-B7AC-48E783588656}"/>
    <hyperlink ref="C341" r:id="rId7" xr:uid="{62AA7454-D56C-4D7D-ADAF-58FCF11C6255}"/>
    <hyperlink ref="H337" r:id="rId8" xr:uid="{6EC473C1-3A86-4A63-BBEC-7F9AE232F451}"/>
    <hyperlink ref="H340" r:id="rId9" xr:uid="{7064ED98-9ABD-4321-B914-24E938FAA1E7}"/>
    <hyperlink ref="F334" r:id="rId10" xr:uid="{DFBD6B36-D4AC-49F5-99E4-65CFC70B06C6}"/>
    <hyperlink ref="F339" r:id="rId11" xr:uid="{799566F7-7BB6-4440-A4D7-F5FA3808EB84}"/>
    <hyperlink ref="F335" r:id="rId12" xr:uid="{C03531FA-7EBC-4E5F-BA5A-183FE4A031FD}"/>
    <hyperlink ref="F336" r:id="rId13" xr:uid="{CCDE3307-FEC0-476C-89B9-BCC8A07E3A88}"/>
    <hyperlink ref="F337" r:id="rId14" xr:uid="{5B62FC6F-8535-4518-A04A-0A08C94559E9}"/>
    <hyperlink ref="F338" r:id="rId15" xr:uid="{83CE5EAA-1D1A-44CA-9DBE-D5A70FAE1FDD}"/>
    <hyperlink ref="H335" r:id="rId16" xr:uid="{EB07F2D6-E5E0-4F69-B685-4086F17A77E6}"/>
    <hyperlink ref="H336" r:id="rId17" xr:uid="{7D2237D5-BAE1-4588-8EB7-500BF4FF1F86}"/>
    <hyperlink ref="F340" r:id="rId18" xr:uid="{B5D747EC-95BA-4E98-849B-65BCAAB754BB}"/>
    <hyperlink ref="C336" r:id="rId19" xr:uid="{829A7F53-4BA2-4F5D-A200-0D84E2D3987E}"/>
    <hyperlink ref="C338" r:id="rId20" xr:uid="{95C487B8-483C-412A-AF9E-915BDF577CF1}"/>
    <hyperlink ref="C339" r:id="rId21" xr:uid="{D0157D39-5650-4104-98D6-8317687536B3}"/>
    <hyperlink ref="C340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289" formula="1"/>
  </ignoredErrors>
  <legacyDrawing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3.15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>
      <c r="A1" s="219" t="s">
        <v>1080</v>
      </c>
      <c r="B1" s="219" t="s">
        <v>1081</v>
      </c>
      <c r="C1" s="219" t="s">
        <v>1082</v>
      </c>
      <c r="D1" s="220" t="s">
        <v>1083</v>
      </c>
      <c r="E1" s="221" t="s">
        <v>1084</v>
      </c>
      <c r="F1" s="219" t="s">
        <v>1085</v>
      </c>
      <c r="G1" s="219" t="s">
        <v>136</v>
      </c>
      <c r="H1" s="219" t="s">
        <v>1086</v>
      </c>
      <c r="I1" s="222" t="s">
        <v>1087</v>
      </c>
    </row>
    <row r="2" spans="1:10" hidden="1">
      <c r="A2" s="224" t="s">
        <v>1088</v>
      </c>
      <c r="B2" s="224" t="s">
        <v>1089</v>
      </c>
      <c r="C2" s="224" t="s">
        <v>1089</v>
      </c>
      <c r="D2" s="224" t="s">
        <v>1090</v>
      </c>
      <c r="E2" s="224" t="s">
        <v>1091</v>
      </c>
      <c r="F2" s="224" t="s">
        <v>302</v>
      </c>
      <c r="G2" s="225" t="s">
        <v>1092</v>
      </c>
      <c r="H2" s="225" t="s">
        <v>1093</v>
      </c>
      <c r="I2" s="222" t="s">
        <v>1094</v>
      </c>
    </row>
    <row r="3" spans="1:10" ht="31.15" hidden="1" customHeight="1">
      <c r="A3" s="226" t="s">
        <v>1095</v>
      </c>
      <c r="B3" s="226" t="s">
        <v>1096</v>
      </c>
      <c r="C3" s="225"/>
      <c r="D3" s="225"/>
      <c r="E3" s="226" t="s">
        <v>1096</v>
      </c>
      <c r="F3" s="227" t="s">
        <v>1097</v>
      </c>
      <c r="G3" s="225"/>
      <c r="H3" s="227" t="s">
        <v>1098</v>
      </c>
      <c r="I3" s="228" t="s">
        <v>1099</v>
      </c>
    </row>
    <row r="4" spans="1:10" ht="52.9" hidden="1">
      <c r="A4" s="229" t="s">
        <v>1100</v>
      </c>
      <c r="B4" s="229" t="s">
        <v>1101</v>
      </c>
      <c r="C4" s="229" t="s">
        <v>1101</v>
      </c>
      <c r="D4" s="230"/>
      <c r="E4" s="229" t="s">
        <v>1102</v>
      </c>
      <c r="F4" s="227" t="s">
        <v>228</v>
      </c>
      <c r="G4" s="225" t="s">
        <v>1103</v>
      </c>
      <c r="H4" s="227" t="s">
        <v>1098</v>
      </c>
      <c r="I4" s="228" t="s">
        <v>1104</v>
      </c>
    </row>
    <row r="5" spans="1:10" ht="52.9" hidden="1">
      <c r="A5" s="229" t="s">
        <v>1100</v>
      </c>
      <c r="B5" s="229" t="s">
        <v>1105</v>
      </c>
      <c r="C5" s="229" t="s">
        <v>1105</v>
      </c>
      <c r="D5" s="230"/>
      <c r="E5" s="229" t="s">
        <v>1106</v>
      </c>
      <c r="F5" s="227" t="s">
        <v>228</v>
      </c>
      <c r="G5" s="225" t="s">
        <v>1107</v>
      </c>
      <c r="H5" s="227" t="s">
        <v>1098</v>
      </c>
      <c r="I5" s="228" t="s">
        <v>1104</v>
      </c>
    </row>
    <row r="6" spans="1:10" ht="27.6" hidden="1" customHeight="1">
      <c r="A6" s="229" t="s">
        <v>1108</v>
      </c>
      <c r="B6" s="229" t="s">
        <v>1109</v>
      </c>
      <c r="C6" s="229" t="s">
        <v>1109</v>
      </c>
      <c r="D6" s="227"/>
      <c r="E6" s="229" t="s">
        <v>1109</v>
      </c>
      <c r="F6" s="227" t="s">
        <v>228</v>
      </c>
      <c r="G6" s="225" t="s">
        <v>1110</v>
      </c>
      <c r="H6" s="227" t="s">
        <v>1098</v>
      </c>
      <c r="I6" s="228" t="s">
        <v>1104</v>
      </c>
    </row>
    <row r="7" spans="1:10" hidden="1">
      <c r="A7" s="224" t="s">
        <v>1111</v>
      </c>
      <c r="B7" s="224" t="s">
        <v>1112</v>
      </c>
      <c r="C7" s="224" t="s">
        <v>1113</v>
      </c>
      <c r="D7" s="224" t="s">
        <v>1114</v>
      </c>
      <c r="E7" s="224" t="s">
        <v>1115</v>
      </c>
      <c r="F7" s="224" t="s">
        <v>302</v>
      </c>
      <c r="G7" s="225" t="s">
        <v>1116</v>
      </c>
      <c r="H7" s="225" t="s">
        <v>1093</v>
      </c>
      <c r="I7" s="222"/>
    </row>
    <row r="8" spans="1:10" hidden="1">
      <c r="A8" s="224" t="s">
        <v>1111</v>
      </c>
      <c r="B8" s="224" t="s">
        <v>1112</v>
      </c>
      <c r="C8" s="224" t="s">
        <v>1117</v>
      </c>
      <c r="D8" s="224" t="s">
        <v>1118</v>
      </c>
      <c r="E8" s="224" t="s">
        <v>1119</v>
      </c>
      <c r="F8" s="224" t="s">
        <v>302</v>
      </c>
      <c r="G8" s="225"/>
      <c r="H8" s="225" t="s">
        <v>1093</v>
      </c>
      <c r="I8" s="222" t="s">
        <v>1120</v>
      </c>
    </row>
    <row r="9" spans="1:10" hidden="1">
      <c r="A9" s="224" t="s">
        <v>1088</v>
      </c>
      <c r="B9" s="224" t="s">
        <v>1121</v>
      </c>
      <c r="C9" s="224" t="s">
        <v>1121</v>
      </c>
      <c r="D9" s="224" t="s">
        <v>1122</v>
      </c>
      <c r="E9" s="224" t="s">
        <v>1123</v>
      </c>
      <c r="F9" s="224" t="s">
        <v>302</v>
      </c>
      <c r="G9" s="225" t="s">
        <v>1124</v>
      </c>
      <c r="H9" s="225" t="s">
        <v>1093</v>
      </c>
      <c r="I9" s="222" t="s">
        <v>1094</v>
      </c>
    </row>
    <row r="10" spans="1:10" hidden="1">
      <c r="A10" s="333" t="s">
        <v>1111</v>
      </c>
      <c r="B10" s="333" t="s">
        <v>1125</v>
      </c>
      <c r="C10" s="333" t="s">
        <v>1126</v>
      </c>
      <c r="D10" s="333" t="s">
        <v>1127</v>
      </c>
      <c r="E10" s="333" t="s">
        <v>1128</v>
      </c>
      <c r="F10" s="333" t="s">
        <v>302</v>
      </c>
      <c r="G10" s="334" t="s">
        <v>1129</v>
      </c>
      <c r="H10" s="334" t="s">
        <v>1093</v>
      </c>
      <c r="I10" s="335" t="s">
        <v>1094</v>
      </c>
      <c r="J10" s="223" t="s">
        <v>1130</v>
      </c>
    </row>
    <row r="11" spans="1:10" hidden="1">
      <c r="A11" s="333" t="s">
        <v>1111</v>
      </c>
      <c r="B11" s="333" t="s">
        <v>1125</v>
      </c>
      <c r="C11" s="333" t="s">
        <v>1131</v>
      </c>
      <c r="D11" s="333" t="s">
        <v>1132</v>
      </c>
      <c r="E11" s="333" t="s">
        <v>1133</v>
      </c>
      <c r="F11" s="333" t="s">
        <v>302</v>
      </c>
      <c r="G11" s="334" t="s">
        <v>1134</v>
      </c>
      <c r="H11" s="334" t="s">
        <v>1093</v>
      </c>
      <c r="I11" s="335" t="s">
        <v>1094</v>
      </c>
      <c r="J11" s="223" t="s">
        <v>1130</v>
      </c>
    </row>
    <row r="12" spans="1:10" hidden="1">
      <c r="A12" s="224" t="s">
        <v>1111</v>
      </c>
      <c r="B12" s="224" t="s">
        <v>1125</v>
      </c>
      <c r="C12" s="224" t="s">
        <v>1135</v>
      </c>
      <c r="D12" s="224"/>
      <c r="E12" s="224" t="s">
        <v>1136</v>
      </c>
      <c r="F12" s="224" t="s">
        <v>302</v>
      </c>
      <c r="G12" s="225"/>
      <c r="H12" s="225" t="s">
        <v>1093</v>
      </c>
      <c r="I12" s="222" t="s">
        <v>1137</v>
      </c>
    </row>
    <row r="13" spans="1:10" hidden="1">
      <c r="A13" s="224" t="s">
        <v>1138</v>
      </c>
      <c r="B13" s="224" t="s">
        <v>1139</v>
      </c>
      <c r="C13" s="224" t="s">
        <v>1139</v>
      </c>
      <c r="D13" s="224" t="s">
        <v>1140</v>
      </c>
      <c r="E13" s="224" t="s">
        <v>1141</v>
      </c>
      <c r="F13" s="224" t="s">
        <v>302</v>
      </c>
      <c r="G13" s="225"/>
      <c r="H13" s="225" t="s">
        <v>1093</v>
      </c>
      <c r="I13" s="222"/>
    </row>
    <row r="14" spans="1:10" hidden="1">
      <c r="A14" s="224" t="s">
        <v>1111</v>
      </c>
      <c r="B14" s="224" t="s">
        <v>1142</v>
      </c>
      <c r="C14" s="224" t="s">
        <v>1142</v>
      </c>
      <c r="D14" s="224" t="s">
        <v>1143</v>
      </c>
      <c r="E14" s="224" t="s">
        <v>1144</v>
      </c>
      <c r="F14" s="224" t="s">
        <v>302</v>
      </c>
      <c r="G14" s="225" t="s">
        <v>1145</v>
      </c>
      <c r="H14" s="225" t="s">
        <v>1093</v>
      </c>
      <c r="I14" s="222"/>
    </row>
    <row r="15" spans="1:10" ht="39.6" hidden="1">
      <c r="A15" s="231" t="s">
        <v>1146</v>
      </c>
      <c r="B15" s="231" t="s">
        <v>1147</v>
      </c>
      <c r="C15" s="225"/>
      <c r="D15" s="225"/>
      <c r="E15" s="231" t="s">
        <v>1147</v>
      </c>
      <c r="F15" s="227" t="s">
        <v>284</v>
      </c>
      <c r="G15" s="225"/>
      <c r="H15" s="227" t="s">
        <v>1098</v>
      </c>
      <c r="I15" s="222" t="s">
        <v>1148</v>
      </c>
    </row>
    <row r="16" spans="1:10" hidden="1">
      <c r="A16" s="224" t="s">
        <v>1111</v>
      </c>
      <c r="B16" s="224" t="s">
        <v>1149</v>
      </c>
      <c r="C16" s="224" t="s">
        <v>1150</v>
      </c>
      <c r="D16" s="224"/>
      <c r="E16" s="224" t="s">
        <v>1151</v>
      </c>
      <c r="F16" s="224" t="s">
        <v>302</v>
      </c>
      <c r="G16" s="225" t="s">
        <v>1152</v>
      </c>
      <c r="H16" s="225" t="s">
        <v>1093</v>
      </c>
      <c r="I16" s="222" t="s">
        <v>1153</v>
      </c>
    </row>
    <row r="17" spans="1:10" hidden="1">
      <c r="A17" s="224" t="s">
        <v>1111</v>
      </c>
      <c r="B17" s="224" t="s">
        <v>1149</v>
      </c>
      <c r="C17" s="224" t="s">
        <v>1154</v>
      </c>
      <c r="D17" s="224" t="s">
        <v>1155</v>
      </c>
      <c r="E17" s="224" t="s">
        <v>240</v>
      </c>
      <c r="F17" s="224" t="s">
        <v>302</v>
      </c>
      <c r="G17" s="225" t="s">
        <v>1156</v>
      </c>
      <c r="H17" s="225" t="s">
        <v>1093</v>
      </c>
      <c r="I17" s="222"/>
    </row>
    <row r="18" spans="1:10" hidden="1">
      <c r="A18" s="224" t="s">
        <v>1111</v>
      </c>
      <c r="B18" s="224" t="s">
        <v>1149</v>
      </c>
      <c r="C18" s="224" t="s">
        <v>1157</v>
      </c>
      <c r="D18" s="224" t="s">
        <v>1158</v>
      </c>
      <c r="E18" s="224" t="s">
        <v>1159</v>
      </c>
      <c r="F18" s="224" t="s">
        <v>302</v>
      </c>
      <c r="G18" s="225" t="s">
        <v>1160</v>
      </c>
      <c r="H18" s="225" t="s">
        <v>1093</v>
      </c>
      <c r="I18" s="222" t="s">
        <v>1161</v>
      </c>
    </row>
    <row r="19" spans="1:10" hidden="1">
      <c r="A19" s="224" t="s">
        <v>1162</v>
      </c>
      <c r="B19" s="224" t="s">
        <v>1163</v>
      </c>
      <c r="C19" s="224" t="s">
        <v>1163</v>
      </c>
      <c r="D19" s="224" t="s">
        <v>1164</v>
      </c>
      <c r="E19" s="224" t="s">
        <v>1165</v>
      </c>
      <c r="F19" s="224" t="s">
        <v>302</v>
      </c>
      <c r="G19" s="225" t="s">
        <v>1166</v>
      </c>
      <c r="H19" s="225" t="s">
        <v>1093</v>
      </c>
      <c r="I19" s="222"/>
    </row>
    <row r="20" spans="1:10" hidden="1">
      <c r="A20" s="232" t="s">
        <v>1167</v>
      </c>
      <c r="B20" s="233" t="s">
        <v>1168</v>
      </c>
      <c r="C20" s="233" t="s">
        <v>1168</v>
      </c>
      <c r="D20" s="225"/>
      <c r="E20" s="233" t="s">
        <v>1169</v>
      </c>
      <c r="F20" s="227" t="s">
        <v>247</v>
      </c>
      <c r="G20" s="225" t="s">
        <v>1170</v>
      </c>
      <c r="H20" s="227" t="s">
        <v>1098</v>
      </c>
      <c r="I20" s="222"/>
    </row>
    <row r="21" spans="1:10" ht="13.9" hidden="1">
      <c r="A21" s="224" t="s">
        <v>1111</v>
      </c>
      <c r="B21" s="224" t="s">
        <v>1171</v>
      </c>
      <c r="C21" s="224" t="s">
        <v>1171</v>
      </c>
      <c r="D21" s="224" t="s">
        <v>1172</v>
      </c>
      <c r="E21" s="224" t="s">
        <v>1173</v>
      </c>
      <c r="F21" s="224" t="s">
        <v>302</v>
      </c>
      <c r="G21" s="225" t="s">
        <v>1174</v>
      </c>
      <c r="H21" s="225" t="s">
        <v>1093</v>
      </c>
      <c r="I21" s="222"/>
      <c r="J21" s="234"/>
    </row>
    <row r="22" spans="1:10" ht="52.9" hidden="1">
      <c r="A22" s="235" t="s">
        <v>1175</v>
      </c>
      <c r="B22" s="235" t="s">
        <v>1176</v>
      </c>
      <c r="C22" s="225"/>
      <c r="D22" s="225"/>
      <c r="E22" s="235" t="s">
        <v>1176</v>
      </c>
      <c r="F22" s="227" t="s">
        <v>1097</v>
      </c>
      <c r="G22" s="225" t="s">
        <v>1177</v>
      </c>
      <c r="H22" s="227" t="s">
        <v>1098</v>
      </c>
      <c r="I22" s="228" t="s">
        <v>1099</v>
      </c>
      <c r="J22" s="234"/>
    </row>
    <row r="23" spans="1:10" ht="13.9" hidden="1">
      <c r="A23" s="224" t="s">
        <v>1111</v>
      </c>
      <c r="B23" s="224" t="s">
        <v>1178</v>
      </c>
      <c r="C23" s="224" t="s">
        <v>1178</v>
      </c>
      <c r="D23" s="224" t="s">
        <v>1179</v>
      </c>
      <c r="E23" s="224" t="s">
        <v>1180</v>
      </c>
      <c r="F23" s="224" t="s">
        <v>302</v>
      </c>
      <c r="G23" s="225"/>
      <c r="H23" s="225" t="s">
        <v>1093</v>
      </c>
      <c r="I23" s="222"/>
      <c r="J23" s="234"/>
    </row>
    <row r="24" spans="1:10" ht="14.45" hidden="1">
      <c r="A24" s="224" t="s">
        <v>1111</v>
      </c>
      <c r="B24" s="224" t="s">
        <v>1178</v>
      </c>
      <c r="C24" s="224" t="s">
        <v>1178</v>
      </c>
      <c r="D24" s="224" t="s">
        <v>1181</v>
      </c>
      <c r="E24" s="224" t="s">
        <v>1180</v>
      </c>
      <c r="F24" s="224" t="s">
        <v>302</v>
      </c>
      <c r="G24" s="225"/>
      <c r="H24" s="225" t="s">
        <v>1093</v>
      </c>
      <c r="I24" s="222"/>
      <c r="J24" s="236"/>
    </row>
    <row r="25" spans="1:10" ht="13.9" hidden="1">
      <c r="A25" s="224" t="s">
        <v>1111</v>
      </c>
      <c r="B25" s="224" t="s">
        <v>1182</v>
      </c>
      <c r="C25" s="224" t="s">
        <v>1183</v>
      </c>
      <c r="D25" s="224" t="s">
        <v>1184</v>
      </c>
      <c r="E25" s="224" t="s">
        <v>1185</v>
      </c>
      <c r="F25" s="224" t="s">
        <v>302</v>
      </c>
      <c r="G25" s="225" t="s">
        <v>1186</v>
      </c>
      <c r="H25" s="225" t="s">
        <v>1093</v>
      </c>
      <c r="I25" s="222" t="s">
        <v>1187</v>
      </c>
      <c r="J25" s="234"/>
    </row>
    <row r="26" spans="1:10" ht="13.9" hidden="1">
      <c r="A26" s="224" t="s">
        <v>1111</v>
      </c>
      <c r="B26" s="224" t="s">
        <v>1182</v>
      </c>
      <c r="C26" s="224" t="s">
        <v>1183</v>
      </c>
      <c r="D26" s="224" t="s">
        <v>1188</v>
      </c>
      <c r="E26" s="224" t="s">
        <v>1185</v>
      </c>
      <c r="F26" s="224" t="s">
        <v>302</v>
      </c>
      <c r="G26" s="225" t="s">
        <v>1186</v>
      </c>
      <c r="H26" s="225" t="s">
        <v>1093</v>
      </c>
      <c r="I26" s="222" t="s">
        <v>1187</v>
      </c>
      <c r="J26" s="234"/>
    </row>
    <row r="27" spans="1:10" hidden="1">
      <c r="A27" s="224" t="s">
        <v>1111</v>
      </c>
      <c r="B27" s="224" t="s">
        <v>1182</v>
      </c>
      <c r="C27" s="224" t="s">
        <v>1183</v>
      </c>
      <c r="D27" s="224" t="s">
        <v>1189</v>
      </c>
      <c r="E27" s="224" t="s">
        <v>1185</v>
      </c>
      <c r="F27" s="224" t="s">
        <v>302</v>
      </c>
      <c r="G27" s="225" t="s">
        <v>1186</v>
      </c>
      <c r="H27" s="225" t="s">
        <v>1093</v>
      </c>
      <c r="I27" s="222" t="s">
        <v>1187</v>
      </c>
      <c r="J27" s="237"/>
    </row>
    <row r="28" spans="1:10" hidden="1">
      <c r="A28" s="224" t="s">
        <v>1111</v>
      </c>
      <c r="B28" s="224" t="s">
        <v>1182</v>
      </c>
      <c r="C28" s="224" t="s">
        <v>1183</v>
      </c>
      <c r="D28" s="230" t="s">
        <v>1190</v>
      </c>
      <c r="E28" s="224" t="s">
        <v>1185</v>
      </c>
      <c r="F28" s="224" t="s">
        <v>302</v>
      </c>
      <c r="G28" s="225" t="s">
        <v>1186</v>
      </c>
      <c r="H28" s="225" t="s">
        <v>1093</v>
      </c>
      <c r="I28" s="222" t="s">
        <v>1187</v>
      </c>
      <c r="J28" s="237"/>
    </row>
    <row r="29" spans="1:10" hidden="1">
      <c r="A29" s="224" t="s">
        <v>1111</v>
      </c>
      <c r="B29" s="224" t="s">
        <v>1182</v>
      </c>
      <c r="C29" s="224" t="s">
        <v>1183</v>
      </c>
      <c r="D29" s="230" t="s">
        <v>1191</v>
      </c>
      <c r="E29" s="224" t="s">
        <v>1185</v>
      </c>
      <c r="F29" s="224" t="s">
        <v>302</v>
      </c>
      <c r="G29" s="225" t="s">
        <v>1186</v>
      </c>
      <c r="H29" s="225" t="s">
        <v>1093</v>
      </c>
      <c r="I29" s="222" t="s">
        <v>1187</v>
      </c>
    </row>
    <row r="30" spans="1:10" hidden="1">
      <c r="A30" s="224" t="s">
        <v>1111</v>
      </c>
      <c r="B30" s="224" t="s">
        <v>1182</v>
      </c>
      <c r="C30" s="224" t="s">
        <v>1183</v>
      </c>
      <c r="D30" s="224" t="s">
        <v>1192</v>
      </c>
      <c r="E30" s="224" t="s">
        <v>1185</v>
      </c>
      <c r="F30" s="224" t="s">
        <v>302</v>
      </c>
      <c r="G30" s="225" t="s">
        <v>1186</v>
      </c>
      <c r="H30" s="225" t="s">
        <v>1093</v>
      </c>
      <c r="I30" s="222" t="s">
        <v>1187</v>
      </c>
    </row>
    <row r="31" spans="1:10" hidden="1">
      <c r="A31" s="224" t="s">
        <v>1111</v>
      </c>
      <c r="B31" s="224" t="s">
        <v>1182</v>
      </c>
      <c r="C31" s="224" t="s">
        <v>1182</v>
      </c>
      <c r="D31" s="224" t="s">
        <v>1182</v>
      </c>
      <c r="E31" s="224" t="s">
        <v>221</v>
      </c>
      <c r="F31" s="224" t="s">
        <v>302</v>
      </c>
      <c r="G31" s="225" t="s">
        <v>1193</v>
      </c>
      <c r="H31" s="225" t="s">
        <v>1093</v>
      </c>
      <c r="I31" s="222" t="s">
        <v>1187</v>
      </c>
    </row>
    <row r="32" spans="1:10" hidden="1">
      <c r="A32" s="224" t="s">
        <v>1111</v>
      </c>
      <c r="B32" s="224" t="s">
        <v>1182</v>
      </c>
      <c r="C32" s="224" t="s">
        <v>1126</v>
      </c>
      <c r="D32" s="224" t="s">
        <v>1194</v>
      </c>
      <c r="E32" s="224" t="s">
        <v>1195</v>
      </c>
      <c r="F32" s="224" t="s">
        <v>302</v>
      </c>
      <c r="G32" s="225" t="s">
        <v>1196</v>
      </c>
      <c r="H32" s="225" t="s">
        <v>1093</v>
      </c>
      <c r="I32" s="222" t="s">
        <v>1187</v>
      </c>
    </row>
    <row r="33" spans="1:10" hidden="1">
      <c r="A33" s="224" t="s">
        <v>1111</v>
      </c>
      <c r="B33" s="224" t="s">
        <v>1182</v>
      </c>
      <c r="C33" s="224" t="s">
        <v>1126</v>
      </c>
      <c r="D33" s="224" t="s">
        <v>1197</v>
      </c>
      <c r="E33" s="224" t="s">
        <v>1195</v>
      </c>
      <c r="F33" s="224" t="s">
        <v>302</v>
      </c>
      <c r="G33" s="225" t="s">
        <v>1196</v>
      </c>
      <c r="H33" s="225" t="s">
        <v>1093</v>
      </c>
      <c r="I33" s="222" t="s">
        <v>1187</v>
      </c>
    </row>
    <row r="34" spans="1:10" hidden="1">
      <c r="A34" s="224" t="s">
        <v>1111</v>
      </c>
      <c r="B34" s="224" t="s">
        <v>1182</v>
      </c>
      <c r="C34" s="224" t="s">
        <v>1126</v>
      </c>
      <c r="D34" s="224" t="s">
        <v>1198</v>
      </c>
      <c r="E34" s="224" t="s">
        <v>1195</v>
      </c>
      <c r="F34" s="224" t="s">
        <v>302</v>
      </c>
      <c r="G34" s="225" t="s">
        <v>1196</v>
      </c>
      <c r="H34" s="225" t="s">
        <v>1093</v>
      </c>
      <c r="I34" s="222" t="s">
        <v>1187</v>
      </c>
    </row>
    <row r="35" spans="1:10" hidden="1">
      <c r="A35" s="224" t="s">
        <v>1111</v>
      </c>
      <c r="B35" s="224" t="s">
        <v>1182</v>
      </c>
      <c r="C35" s="224" t="s">
        <v>1126</v>
      </c>
      <c r="D35" s="224" t="s">
        <v>1199</v>
      </c>
      <c r="E35" s="224" t="s">
        <v>1195</v>
      </c>
      <c r="F35" s="224" t="s">
        <v>302</v>
      </c>
      <c r="G35" s="225" t="s">
        <v>1196</v>
      </c>
      <c r="H35" s="225" t="s">
        <v>1093</v>
      </c>
      <c r="I35" s="222" t="s">
        <v>1187</v>
      </c>
    </row>
    <row r="36" spans="1:10" hidden="1">
      <c r="A36" s="224" t="s">
        <v>1111</v>
      </c>
      <c r="B36" s="224" t="s">
        <v>1182</v>
      </c>
      <c r="C36" s="224" t="s">
        <v>1126</v>
      </c>
      <c r="D36" s="224" t="s">
        <v>1200</v>
      </c>
      <c r="E36" s="224" t="s">
        <v>1195</v>
      </c>
      <c r="F36" s="224" t="s">
        <v>302</v>
      </c>
      <c r="G36" s="225" t="s">
        <v>1196</v>
      </c>
      <c r="H36" s="225" t="s">
        <v>1093</v>
      </c>
      <c r="I36" s="222" t="s">
        <v>1187</v>
      </c>
    </row>
    <row r="37" spans="1:10" hidden="1">
      <c r="A37" s="224" t="s">
        <v>1111</v>
      </c>
      <c r="B37" s="224" t="s">
        <v>1182</v>
      </c>
      <c r="C37" s="224" t="s">
        <v>1126</v>
      </c>
      <c r="D37" s="224" t="s">
        <v>1201</v>
      </c>
      <c r="E37" s="224" t="s">
        <v>1195</v>
      </c>
      <c r="F37" s="224" t="s">
        <v>302</v>
      </c>
      <c r="G37" s="225" t="s">
        <v>1196</v>
      </c>
      <c r="H37" s="225" t="s">
        <v>1093</v>
      </c>
      <c r="I37" s="222" t="s">
        <v>1120</v>
      </c>
    </row>
    <row r="38" spans="1:10" hidden="1">
      <c r="A38" s="224" t="s">
        <v>1111</v>
      </c>
      <c r="B38" s="224" t="s">
        <v>1182</v>
      </c>
      <c r="C38" s="224" t="s">
        <v>1126</v>
      </c>
      <c r="D38" s="230" t="s">
        <v>1202</v>
      </c>
      <c r="E38" s="224" t="s">
        <v>1195</v>
      </c>
      <c r="F38" s="224" t="s">
        <v>302</v>
      </c>
      <c r="G38" s="225" t="s">
        <v>1196</v>
      </c>
      <c r="H38" s="225" t="s">
        <v>1093</v>
      </c>
      <c r="I38" s="222" t="s">
        <v>1187</v>
      </c>
    </row>
    <row r="39" spans="1:10" hidden="1">
      <c r="A39" s="224" t="s">
        <v>1111</v>
      </c>
      <c r="B39" s="224" t="s">
        <v>1182</v>
      </c>
      <c r="C39" s="224" t="s">
        <v>1126</v>
      </c>
      <c r="D39" s="230" t="s">
        <v>1203</v>
      </c>
      <c r="E39" s="224" t="s">
        <v>1195</v>
      </c>
      <c r="F39" s="224" t="s">
        <v>302</v>
      </c>
      <c r="G39" s="225" t="s">
        <v>1196</v>
      </c>
      <c r="H39" s="225" t="s">
        <v>1093</v>
      </c>
      <c r="I39" s="222" t="s">
        <v>1187</v>
      </c>
    </row>
    <row r="40" spans="1:10" ht="22.9" hidden="1" customHeight="1">
      <c r="A40" s="224" t="s">
        <v>1111</v>
      </c>
      <c r="B40" s="224" t="s">
        <v>1182</v>
      </c>
      <c r="C40" s="224" t="s">
        <v>1126</v>
      </c>
      <c r="D40" s="224" t="s">
        <v>1204</v>
      </c>
      <c r="E40" s="224" t="s">
        <v>1195</v>
      </c>
      <c r="F40" s="224" t="s">
        <v>302</v>
      </c>
      <c r="G40" s="225" t="s">
        <v>1196</v>
      </c>
      <c r="H40" s="225" t="s">
        <v>1093</v>
      </c>
      <c r="I40" s="222" t="s">
        <v>1205</v>
      </c>
    </row>
    <row r="41" spans="1:10" ht="52.9" hidden="1">
      <c r="A41" s="238" t="s">
        <v>1206</v>
      </c>
      <c r="B41" s="238" t="s">
        <v>1207</v>
      </c>
      <c r="C41" s="238" t="s">
        <v>1207</v>
      </c>
      <c r="D41" s="225"/>
      <c r="E41" s="238" t="s">
        <v>1207</v>
      </c>
      <c r="F41" s="227" t="s">
        <v>228</v>
      </c>
      <c r="G41" s="225"/>
      <c r="H41" s="227" t="s">
        <v>1098</v>
      </c>
      <c r="I41" s="228" t="s">
        <v>1104</v>
      </c>
    </row>
    <row r="42" spans="1:10" hidden="1">
      <c r="A42" s="224" t="s">
        <v>1111</v>
      </c>
      <c r="B42" s="224" t="s">
        <v>1208</v>
      </c>
      <c r="C42" s="224" t="s">
        <v>1208</v>
      </c>
      <c r="D42" s="224" t="s">
        <v>1209</v>
      </c>
      <c r="E42" s="224" t="s">
        <v>1210</v>
      </c>
      <c r="F42" s="224" t="s">
        <v>302</v>
      </c>
      <c r="G42" s="225" t="s">
        <v>1211</v>
      </c>
      <c r="H42" s="225" t="s">
        <v>1093</v>
      </c>
      <c r="I42" s="222"/>
    </row>
    <row r="43" spans="1:10" hidden="1">
      <c r="A43" s="224" t="s">
        <v>1111</v>
      </c>
      <c r="B43" s="224" t="s">
        <v>1208</v>
      </c>
      <c r="C43" s="224" t="s">
        <v>1208</v>
      </c>
      <c r="D43" s="224" t="s">
        <v>1212</v>
      </c>
      <c r="E43" s="224" t="s">
        <v>1210</v>
      </c>
      <c r="F43" s="224" t="s">
        <v>302</v>
      </c>
      <c r="G43" s="225" t="s">
        <v>1211</v>
      </c>
      <c r="H43" s="225" t="s">
        <v>1093</v>
      </c>
      <c r="I43" s="222"/>
    </row>
    <row r="44" spans="1:10" ht="39.6" hidden="1">
      <c r="A44" s="224" t="s">
        <v>1111</v>
      </c>
      <c r="B44" s="224" t="s">
        <v>1213</v>
      </c>
      <c r="C44" s="224" t="s">
        <v>1213</v>
      </c>
      <c r="D44" s="224" t="s">
        <v>1214</v>
      </c>
      <c r="E44" s="224" t="s">
        <v>1215</v>
      </c>
      <c r="F44" s="224" t="s">
        <v>302</v>
      </c>
      <c r="G44" s="225" t="s">
        <v>1216</v>
      </c>
      <c r="H44" s="225" t="s">
        <v>1093</v>
      </c>
      <c r="I44" s="222" t="s">
        <v>1217</v>
      </c>
      <c r="J44" s="239"/>
    </row>
    <row r="45" spans="1:10" ht="39.6" hidden="1">
      <c r="A45" s="224" t="s">
        <v>1111</v>
      </c>
      <c r="B45" s="224" t="s">
        <v>1213</v>
      </c>
      <c r="C45" s="224" t="s">
        <v>1213</v>
      </c>
      <c r="D45" s="224" t="s">
        <v>1218</v>
      </c>
      <c r="E45" s="224" t="s">
        <v>1215</v>
      </c>
      <c r="F45" s="224" t="s">
        <v>302</v>
      </c>
      <c r="G45" s="225" t="s">
        <v>1216</v>
      </c>
      <c r="H45" s="225" t="s">
        <v>1093</v>
      </c>
      <c r="I45" s="222" t="s">
        <v>1217</v>
      </c>
      <c r="J45" s="239"/>
    </row>
    <row r="46" spans="1:10" ht="52.9" hidden="1">
      <c r="A46" s="229" t="s">
        <v>1100</v>
      </c>
      <c r="B46" s="229" t="s">
        <v>1219</v>
      </c>
      <c r="C46" s="229" t="s">
        <v>1219</v>
      </c>
      <c r="D46" s="230"/>
      <c r="E46" s="229" t="s">
        <v>1219</v>
      </c>
      <c r="F46" s="227" t="s">
        <v>228</v>
      </c>
      <c r="G46" s="225" t="s">
        <v>1220</v>
      </c>
      <c r="H46" s="227" t="s">
        <v>1098</v>
      </c>
      <c r="I46" s="228" t="s">
        <v>1104</v>
      </c>
      <c r="J46" s="239"/>
    </row>
    <row r="47" spans="1:10" ht="39.6" hidden="1">
      <c r="A47" s="231" t="s">
        <v>1146</v>
      </c>
      <c r="B47" s="231" t="s">
        <v>1221</v>
      </c>
      <c r="C47" s="225"/>
      <c r="D47" s="225"/>
      <c r="E47" s="231" t="s">
        <v>1221</v>
      </c>
      <c r="F47" s="227" t="s">
        <v>284</v>
      </c>
      <c r="G47" s="225"/>
      <c r="H47" s="227" t="s">
        <v>1098</v>
      </c>
      <c r="I47" s="222" t="s">
        <v>1148</v>
      </c>
      <c r="J47" s="239"/>
    </row>
    <row r="48" spans="1:10" ht="39.6" hidden="1">
      <c r="A48" s="231" t="s">
        <v>1146</v>
      </c>
      <c r="B48" s="231" t="s">
        <v>1222</v>
      </c>
      <c r="C48" s="225"/>
      <c r="D48" s="225"/>
      <c r="E48" s="231" t="s">
        <v>1222</v>
      </c>
      <c r="F48" s="227" t="s">
        <v>284</v>
      </c>
      <c r="G48" s="225"/>
      <c r="H48" s="227" t="s">
        <v>1098</v>
      </c>
      <c r="I48" s="222" t="s">
        <v>1148</v>
      </c>
      <c r="J48" s="239"/>
    </row>
    <row r="49" spans="1:10" ht="52.9" hidden="1">
      <c r="A49" s="233" t="s">
        <v>1223</v>
      </c>
      <c r="B49" s="233" t="s">
        <v>1224</v>
      </c>
      <c r="C49" s="225"/>
      <c r="D49" s="225"/>
      <c r="E49" s="233" t="s">
        <v>1224</v>
      </c>
      <c r="F49" s="227" t="s">
        <v>1097</v>
      </c>
      <c r="G49" s="225"/>
      <c r="H49" s="227" t="s">
        <v>1098</v>
      </c>
      <c r="I49" s="228" t="s">
        <v>1099</v>
      </c>
      <c r="J49" s="239"/>
    </row>
    <row r="50" spans="1:10" ht="14.25" customHeight="1">
      <c r="A50" s="238" t="s">
        <v>1225</v>
      </c>
      <c r="B50" s="238" t="s">
        <v>1226</v>
      </c>
      <c r="C50" s="238" t="s">
        <v>1226</v>
      </c>
      <c r="D50" s="225"/>
      <c r="E50" s="238" t="s">
        <v>1226</v>
      </c>
      <c r="F50" s="227" t="s">
        <v>228</v>
      </c>
      <c r="G50" s="225" t="s">
        <v>1227</v>
      </c>
      <c r="H50" s="227" t="s">
        <v>1098</v>
      </c>
      <c r="I50" s="228" t="s">
        <v>1104</v>
      </c>
      <c r="J50" s="240"/>
    </row>
    <row r="51" spans="1:10" hidden="1">
      <c r="A51" s="224" t="s">
        <v>1111</v>
      </c>
      <c r="B51" s="224" t="s">
        <v>1228</v>
      </c>
      <c r="C51" s="224" t="s">
        <v>1229</v>
      </c>
      <c r="D51" s="224" t="s">
        <v>1230</v>
      </c>
      <c r="E51" s="224" t="s">
        <v>1231</v>
      </c>
      <c r="F51" s="224" t="s">
        <v>302</v>
      </c>
      <c r="G51" s="225" t="s">
        <v>1232</v>
      </c>
      <c r="H51" s="225" t="s">
        <v>1093</v>
      </c>
      <c r="I51" s="222"/>
      <c r="J51" s="239"/>
    </row>
    <row r="52" spans="1:10" ht="52.9" hidden="1">
      <c r="A52" s="229" t="s">
        <v>1100</v>
      </c>
      <c r="B52" s="229" t="s">
        <v>1233</v>
      </c>
      <c r="C52" s="229" t="s">
        <v>1233</v>
      </c>
      <c r="D52" s="227"/>
      <c r="E52" s="229" t="s">
        <v>1233</v>
      </c>
      <c r="F52" s="227" t="s">
        <v>228</v>
      </c>
      <c r="G52" s="225" t="s">
        <v>1234</v>
      </c>
      <c r="H52" s="227" t="s">
        <v>1098</v>
      </c>
      <c r="I52" s="228" t="s">
        <v>1104</v>
      </c>
      <c r="J52" s="239"/>
    </row>
    <row r="53" spans="1:10" ht="39.6" hidden="1">
      <c r="A53" s="241" t="s">
        <v>1100</v>
      </c>
      <c r="B53" s="242" t="s">
        <v>1235</v>
      </c>
      <c r="C53" s="242" t="s">
        <v>1235</v>
      </c>
      <c r="D53" s="225"/>
      <c r="E53" s="242" t="s">
        <v>1236</v>
      </c>
      <c r="F53" s="227" t="s">
        <v>284</v>
      </c>
      <c r="G53" s="225" t="s">
        <v>1237</v>
      </c>
      <c r="H53" s="227" t="s">
        <v>1098</v>
      </c>
      <c r="I53" s="222" t="s">
        <v>1148</v>
      </c>
      <c r="J53" s="239"/>
    </row>
    <row r="54" spans="1:10" ht="39.6" hidden="1">
      <c r="A54" s="231" t="s">
        <v>1146</v>
      </c>
      <c r="B54" s="231" t="s">
        <v>1238</v>
      </c>
      <c r="C54" s="225"/>
      <c r="D54" s="225"/>
      <c r="E54" s="231" t="s">
        <v>1238</v>
      </c>
      <c r="F54" s="227" t="s">
        <v>284</v>
      </c>
      <c r="G54" s="225"/>
      <c r="H54" s="227" t="s">
        <v>1098</v>
      </c>
      <c r="I54" s="222" t="s">
        <v>1148</v>
      </c>
      <c r="J54" s="239"/>
    </row>
    <row r="55" spans="1:10" hidden="1">
      <c r="A55" s="224" t="s">
        <v>1111</v>
      </c>
      <c r="B55" s="224" t="s">
        <v>1239</v>
      </c>
      <c r="C55" s="224" t="s">
        <v>1240</v>
      </c>
      <c r="D55" s="224"/>
      <c r="E55" s="224" t="s">
        <v>1241</v>
      </c>
      <c r="F55" s="224" t="s">
        <v>302</v>
      </c>
      <c r="G55" s="225"/>
      <c r="H55" s="225" t="s">
        <v>1093</v>
      </c>
      <c r="I55" s="222"/>
      <c r="J55" s="239"/>
    </row>
    <row r="56" spans="1:10">
      <c r="A56" s="224" t="s">
        <v>1111</v>
      </c>
      <c r="B56" s="224" t="s">
        <v>1242</v>
      </c>
      <c r="C56" s="224" t="s">
        <v>1226</v>
      </c>
      <c r="D56" s="224" t="s">
        <v>1243</v>
      </c>
      <c r="E56" s="224" t="s">
        <v>1244</v>
      </c>
      <c r="F56" s="224" t="s">
        <v>302</v>
      </c>
      <c r="G56" s="225" t="s">
        <v>1227</v>
      </c>
      <c r="H56" s="225" t="s">
        <v>1093</v>
      </c>
      <c r="I56" s="222"/>
      <c r="J56" s="239"/>
    </row>
    <row r="57" spans="1:10" hidden="1">
      <c r="A57" s="224" t="s">
        <v>1111</v>
      </c>
      <c r="B57" s="224" t="s">
        <v>1242</v>
      </c>
      <c r="C57" s="224" t="s">
        <v>1245</v>
      </c>
      <c r="D57" s="224" t="s">
        <v>1246</v>
      </c>
      <c r="E57" s="224" t="s">
        <v>1247</v>
      </c>
      <c r="F57" s="224" t="s">
        <v>302</v>
      </c>
      <c r="G57" s="225" t="s">
        <v>1248</v>
      </c>
      <c r="H57" s="225" t="s">
        <v>1093</v>
      </c>
      <c r="I57" s="222"/>
      <c r="J57" s="239"/>
    </row>
    <row r="58" spans="1:10" hidden="1">
      <c r="A58" s="224" t="s">
        <v>1111</v>
      </c>
      <c r="B58" s="224" t="s">
        <v>1242</v>
      </c>
      <c r="C58" s="224" t="s">
        <v>1249</v>
      </c>
      <c r="D58" s="224" t="s">
        <v>1250</v>
      </c>
      <c r="E58" s="224" t="s">
        <v>1251</v>
      </c>
      <c r="F58" s="224" t="s">
        <v>302</v>
      </c>
      <c r="G58" s="225"/>
      <c r="H58" s="225" t="s">
        <v>1093</v>
      </c>
      <c r="I58" s="222"/>
      <c r="J58" s="239"/>
    </row>
    <row r="59" spans="1:10" ht="52.9" hidden="1">
      <c r="A59" s="230" t="s">
        <v>1100</v>
      </c>
      <c r="B59" s="230" t="s">
        <v>1252</v>
      </c>
      <c r="C59" s="230" t="s">
        <v>1252</v>
      </c>
      <c r="D59" s="230"/>
      <c r="E59" s="230" t="s">
        <v>1252</v>
      </c>
      <c r="F59" s="227" t="s">
        <v>228</v>
      </c>
      <c r="G59" s="225" t="s">
        <v>1253</v>
      </c>
      <c r="H59" s="227" t="s">
        <v>1098</v>
      </c>
      <c r="I59" s="228" t="s">
        <v>1104</v>
      </c>
      <c r="J59" s="239"/>
    </row>
    <row r="60" spans="1:10" ht="27" hidden="1" customHeight="1">
      <c r="A60" s="230" t="s">
        <v>1100</v>
      </c>
      <c r="B60" s="230" t="s">
        <v>1254</v>
      </c>
      <c r="C60" s="230" t="s">
        <v>1254</v>
      </c>
      <c r="D60" s="227"/>
      <c r="E60" s="230" t="s">
        <v>1254</v>
      </c>
      <c r="F60" s="227" t="s">
        <v>228</v>
      </c>
      <c r="G60" s="225" t="s">
        <v>1255</v>
      </c>
      <c r="H60" s="227" t="s">
        <v>1098</v>
      </c>
      <c r="I60" s="228" t="s">
        <v>1104</v>
      </c>
    </row>
    <row r="61" spans="1:10" hidden="1">
      <c r="A61" s="224" t="s">
        <v>1111</v>
      </c>
      <c r="B61" s="224" t="s">
        <v>1256</v>
      </c>
      <c r="C61" s="224" t="s">
        <v>1257</v>
      </c>
      <c r="D61" s="224" t="s">
        <v>1258</v>
      </c>
      <c r="E61" s="224" t="s">
        <v>1259</v>
      </c>
      <c r="F61" s="224" t="s">
        <v>302</v>
      </c>
      <c r="G61" s="225" t="s">
        <v>1260</v>
      </c>
      <c r="H61" s="225" t="s">
        <v>1093</v>
      </c>
      <c r="I61" s="222"/>
    </row>
    <row r="62" spans="1:10" hidden="1">
      <c r="A62" s="224" t="s">
        <v>1111</v>
      </c>
      <c r="B62" s="224" t="s">
        <v>1256</v>
      </c>
      <c r="C62" s="224" t="s">
        <v>1261</v>
      </c>
      <c r="D62" s="224" t="s">
        <v>1262</v>
      </c>
      <c r="E62" s="224" t="s">
        <v>267</v>
      </c>
      <c r="F62" s="224" t="s">
        <v>302</v>
      </c>
      <c r="G62" s="225" t="s">
        <v>268</v>
      </c>
      <c r="H62" s="225" t="s">
        <v>1093</v>
      </c>
      <c r="I62" s="222" t="s">
        <v>1263</v>
      </c>
    </row>
    <row r="63" spans="1:10" hidden="1">
      <c r="A63" s="224" t="s">
        <v>1111</v>
      </c>
      <c r="B63" s="224" t="s">
        <v>1256</v>
      </c>
      <c r="C63" s="224" t="s">
        <v>1261</v>
      </c>
      <c r="D63" s="224" t="s">
        <v>1264</v>
      </c>
      <c r="E63" s="224" t="s">
        <v>267</v>
      </c>
      <c r="F63" s="224" t="s">
        <v>302</v>
      </c>
      <c r="G63" s="225" t="s">
        <v>268</v>
      </c>
      <c r="H63" s="225" t="s">
        <v>1093</v>
      </c>
      <c r="I63" s="222" t="s">
        <v>1263</v>
      </c>
    </row>
    <row r="64" spans="1:10" ht="52.9" hidden="1">
      <c r="A64" s="226" t="s">
        <v>1265</v>
      </c>
      <c r="B64" s="243" t="s">
        <v>1266</v>
      </c>
      <c r="C64" s="225"/>
      <c r="D64" s="225"/>
      <c r="E64" s="243" t="s">
        <v>1266</v>
      </c>
      <c r="F64" s="227" t="s">
        <v>1097</v>
      </c>
      <c r="G64" s="225"/>
      <c r="H64" s="227" t="s">
        <v>1098</v>
      </c>
      <c r="I64" s="228" t="s">
        <v>1099</v>
      </c>
    </row>
    <row r="65" spans="1:10" ht="52.9" hidden="1">
      <c r="A65" s="233" t="s">
        <v>1265</v>
      </c>
      <c r="B65" s="233" t="s">
        <v>1266</v>
      </c>
      <c r="C65" s="225"/>
      <c r="D65" s="225"/>
      <c r="E65" s="233" t="s">
        <v>1266</v>
      </c>
      <c r="F65" s="227" t="s">
        <v>1097</v>
      </c>
      <c r="G65" s="225"/>
      <c r="H65" s="227" t="s">
        <v>1098</v>
      </c>
      <c r="I65" s="228" t="s">
        <v>1099</v>
      </c>
    </row>
    <row r="66" spans="1:10" hidden="1">
      <c r="A66" s="224" t="s">
        <v>1088</v>
      </c>
      <c r="B66" s="224" t="s">
        <v>1267</v>
      </c>
      <c r="C66" s="224" t="s">
        <v>1267</v>
      </c>
      <c r="D66" s="225"/>
      <c r="E66" s="224" t="s">
        <v>289</v>
      </c>
      <c r="F66" s="224" t="s">
        <v>302</v>
      </c>
      <c r="G66" s="225" t="s">
        <v>290</v>
      </c>
      <c r="H66" s="225" t="s">
        <v>1093</v>
      </c>
      <c r="I66" s="244" t="s">
        <v>1268</v>
      </c>
    </row>
    <row r="67" spans="1:10" hidden="1">
      <c r="A67" s="224" t="s">
        <v>1138</v>
      </c>
      <c r="B67" s="224" t="s">
        <v>1269</v>
      </c>
      <c r="C67" s="224" t="s">
        <v>1269</v>
      </c>
      <c r="D67" s="224" t="s">
        <v>1270</v>
      </c>
      <c r="E67" s="224" t="s">
        <v>1271</v>
      </c>
      <c r="F67" s="224" t="s">
        <v>302</v>
      </c>
      <c r="G67" s="225"/>
      <c r="H67" s="225" t="s">
        <v>1093</v>
      </c>
      <c r="I67" s="222" t="s">
        <v>1272</v>
      </c>
    </row>
    <row r="68" spans="1:10" hidden="1">
      <c r="A68" s="224" t="s">
        <v>1138</v>
      </c>
      <c r="B68" s="224" t="s">
        <v>1269</v>
      </c>
      <c r="C68" s="224" t="s">
        <v>1269</v>
      </c>
      <c r="D68" s="224" t="s">
        <v>1273</v>
      </c>
      <c r="E68" s="224" t="s">
        <v>1274</v>
      </c>
      <c r="F68" s="224" t="s">
        <v>302</v>
      </c>
      <c r="G68" s="225"/>
      <c r="H68" s="225" t="s">
        <v>1093</v>
      </c>
      <c r="I68" s="222"/>
    </row>
    <row r="69" spans="1:10" ht="39.6" hidden="1">
      <c r="A69" s="231" t="s">
        <v>1146</v>
      </c>
      <c r="B69" s="231" t="s">
        <v>1275</v>
      </c>
      <c r="C69" s="225"/>
      <c r="D69" s="225"/>
      <c r="E69" s="231" t="s">
        <v>1275</v>
      </c>
      <c r="F69" s="227" t="s">
        <v>284</v>
      </c>
      <c r="G69" s="225"/>
      <c r="H69" s="227" t="s">
        <v>1098</v>
      </c>
      <c r="I69" s="222" t="s">
        <v>1148</v>
      </c>
    </row>
    <row r="70" spans="1:10" ht="39.6" hidden="1">
      <c r="A70" s="231" t="s">
        <v>1146</v>
      </c>
      <c r="B70" s="231" t="s">
        <v>1275</v>
      </c>
      <c r="C70" s="225"/>
      <c r="D70" s="225"/>
      <c r="E70" s="231" t="s">
        <v>1275</v>
      </c>
      <c r="F70" s="227" t="s">
        <v>284</v>
      </c>
      <c r="G70" s="225"/>
      <c r="H70" s="227" t="s">
        <v>1098</v>
      </c>
      <c r="I70" s="222" t="s">
        <v>1148</v>
      </c>
    </row>
    <row r="71" spans="1:10" hidden="1">
      <c r="A71" s="224" t="s">
        <v>1111</v>
      </c>
      <c r="B71" s="224" t="s">
        <v>1276</v>
      </c>
      <c r="C71" s="224" t="s">
        <v>1276</v>
      </c>
      <c r="D71" s="224" t="s">
        <v>1277</v>
      </c>
      <c r="E71" s="224" t="s">
        <v>1278</v>
      </c>
      <c r="F71" s="224" t="s">
        <v>302</v>
      </c>
      <c r="G71" s="225" t="s">
        <v>1279</v>
      </c>
      <c r="H71" s="225" t="s">
        <v>1093</v>
      </c>
      <c r="I71" s="222" t="s">
        <v>1280</v>
      </c>
    </row>
    <row r="72" spans="1:10" hidden="1">
      <c r="A72" s="224" t="s">
        <v>1111</v>
      </c>
      <c r="B72" s="224" t="s">
        <v>1281</v>
      </c>
      <c r="C72" s="224" t="s">
        <v>1282</v>
      </c>
      <c r="D72" s="224" t="s">
        <v>1283</v>
      </c>
      <c r="E72" s="224" t="s">
        <v>302</v>
      </c>
      <c r="F72" s="224" t="s">
        <v>302</v>
      </c>
      <c r="G72" s="225" t="s">
        <v>222</v>
      </c>
      <c r="H72" s="225" t="s">
        <v>1093</v>
      </c>
      <c r="I72" s="222"/>
    </row>
    <row r="73" spans="1:10" hidden="1">
      <c r="A73" s="224" t="s">
        <v>1111</v>
      </c>
      <c r="B73" s="224" t="s">
        <v>1281</v>
      </c>
      <c r="C73" s="224" t="s">
        <v>1284</v>
      </c>
      <c r="D73" s="224" t="s">
        <v>1285</v>
      </c>
      <c r="E73" s="224" t="s">
        <v>340</v>
      </c>
      <c r="F73" s="224" t="s">
        <v>302</v>
      </c>
      <c r="G73" s="225" t="s">
        <v>341</v>
      </c>
      <c r="H73" s="225" t="s">
        <v>1093</v>
      </c>
      <c r="I73" s="222"/>
    </row>
    <row r="74" spans="1:10" hidden="1">
      <c r="A74" s="224" t="s">
        <v>1111</v>
      </c>
      <c r="B74" s="224" t="s">
        <v>1286</v>
      </c>
      <c r="C74" s="224" t="s">
        <v>1287</v>
      </c>
      <c r="D74" s="224" t="s">
        <v>1288</v>
      </c>
      <c r="E74" s="224" t="s">
        <v>1289</v>
      </c>
      <c r="F74" s="224" t="s">
        <v>302</v>
      </c>
      <c r="G74" s="225" t="s">
        <v>1290</v>
      </c>
      <c r="H74" s="225" t="s">
        <v>1093</v>
      </c>
      <c r="I74" s="245"/>
    </row>
    <row r="75" spans="1:10" hidden="1">
      <c r="A75" s="224" t="s">
        <v>1111</v>
      </c>
      <c r="B75" s="224" t="s">
        <v>1286</v>
      </c>
      <c r="C75" s="224" t="s">
        <v>1291</v>
      </c>
      <c r="D75" s="224"/>
      <c r="E75" s="224" t="s">
        <v>1292</v>
      </c>
      <c r="F75" s="224" t="s">
        <v>302</v>
      </c>
      <c r="G75" s="225" t="s">
        <v>1293</v>
      </c>
      <c r="H75" s="225" t="s">
        <v>1093</v>
      </c>
      <c r="I75" s="245"/>
    </row>
    <row r="76" spans="1:10" hidden="1">
      <c r="A76" s="224" t="s">
        <v>1111</v>
      </c>
      <c r="B76" s="224" t="s">
        <v>1286</v>
      </c>
      <c r="C76" s="224" t="s">
        <v>1294</v>
      </c>
      <c r="D76" s="224" t="s">
        <v>1295</v>
      </c>
      <c r="E76" s="224" t="s">
        <v>1296</v>
      </c>
      <c r="F76" s="224" t="s">
        <v>302</v>
      </c>
      <c r="G76" s="225" t="s">
        <v>1297</v>
      </c>
      <c r="H76" s="225" t="s">
        <v>1093</v>
      </c>
      <c r="I76" s="245"/>
      <c r="J76" s="240"/>
    </row>
    <row r="77" spans="1:10" ht="52.9" hidden="1">
      <c r="A77" s="229" t="s">
        <v>1100</v>
      </c>
      <c r="B77" s="229" t="s">
        <v>1298</v>
      </c>
      <c r="C77" s="229" t="s">
        <v>1298</v>
      </c>
      <c r="D77" s="227"/>
      <c r="E77" s="229" t="s">
        <v>1298</v>
      </c>
      <c r="F77" s="227" t="s">
        <v>228</v>
      </c>
      <c r="G77" s="225" t="s">
        <v>1299</v>
      </c>
      <c r="H77" s="227" t="s">
        <v>1098</v>
      </c>
      <c r="I77" s="228" t="s">
        <v>1104</v>
      </c>
      <c r="J77" s="239"/>
    </row>
    <row r="78" spans="1:10" hidden="1">
      <c r="A78" s="224" t="s">
        <v>1111</v>
      </c>
      <c r="B78" s="224" t="s">
        <v>1300</v>
      </c>
      <c r="C78" s="224" t="s">
        <v>1301</v>
      </c>
      <c r="D78" s="224" t="s">
        <v>1302</v>
      </c>
      <c r="E78" s="224" t="s">
        <v>1303</v>
      </c>
      <c r="F78" s="224" t="s">
        <v>302</v>
      </c>
      <c r="G78" s="225"/>
      <c r="H78" s="225" t="s">
        <v>1093</v>
      </c>
      <c r="I78" s="245"/>
      <c r="J78" s="239"/>
    </row>
    <row r="79" spans="1:10" ht="52.9" hidden="1">
      <c r="A79" s="238" t="s">
        <v>1100</v>
      </c>
      <c r="B79" s="238" t="s">
        <v>1304</v>
      </c>
      <c r="C79" s="238" t="s">
        <v>1304</v>
      </c>
      <c r="D79" s="227"/>
      <c r="E79" s="238" t="s">
        <v>1304</v>
      </c>
      <c r="F79" s="227" t="s">
        <v>228</v>
      </c>
      <c r="G79" s="225" t="s">
        <v>1305</v>
      </c>
      <c r="H79" s="227" t="s">
        <v>1098</v>
      </c>
      <c r="I79" s="228" t="s">
        <v>1104</v>
      </c>
      <c r="J79" s="239"/>
    </row>
    <row r="80" spans="1:10" ht="52.9" hidden="1">
      <c r="A80" s="235" t="s">
        <v>1306</v>
      </c>
      <c r="B80" s="235" t="s">
        <v>1307</v>
      </c>
      <c r="C80" s="225"/>
      <c r="D80" s="225"/>
      <c r="E80" s="235" t="s">
        <v>1307</v>
      </c>
      <c r="F80" s="227" t="s">
        <v>1097</v>
      </c>
      <c r="G80" s="225" t="s">
        <v>1308</v>
      </c>
      <c r="H80" s="227" t="s">
        <v>1098</v>
      </c>
      <c r="I80" s="228" t="s">
        <v>1099</v>
      </c>
      <c r="J80" s="239"/>
    </row>
    <row r="81" spans="1:10" ht="52.9" hidden="1">
      <c r="A81" s="246" t="s">
        <v>1309</v>
      </c>
      <c r="B81" s="229" t="s">
        <v>1310</v>
      </c>
      <c r="C81" s="229" t="s">
        <v>1310</v>
      </c>
      <c r="D81" s="227"/>
      <c r="E81" s="229" t="s">
        <v>1311</v>
      </c>
      <c r="F81" s="227" t="s">
        <v>228</v>
      </c>
      <c r="G81" s="225" t="s">
        <v>1312</v>
      </c>
      <c r="H81" s="227" t="s">
        <v>1098</v>
      </c>
      <c r="I81" s="228" t="s">
        <v>1104</v>
      </c>
      <c r="J81" s="239"/>
    </row>
    <row r="82" spans="1:10" ht="52.9" hidden="1">
      <c r="A82" s="226" t="s">
        <v>1313</v>
      </c>
      <c r="B82" s="226" t="s">
        <v>1314</v>
      </c>
      <c r="C82" s="225"/>
      <c r="D82" s="225"/>
      <c r="E82" s="226" t="s">
        <v>1314</v>
      </c>
      <c r="F82" s="227" t="s">
        <v>1097</v>
      </c>
      <c r="G82" s="225" t="s">
        <v>1315</v>
      </c>
      <c r="H82" s="227" t="s">
        <v>1098</v>
      </c>
      <c r="I82" s="222" t="s">
        <v>1099</v>
      </c>
      <c r="J82" s="239"/>
    </row>
    <row r="83" spans="1:10" ht="52.9" hidden="1">
      <c r="A83" s="238" t="s">
        <v>1316</v>
      </c>
      <c r="B83" s="238" t="s">
        <v>1317</v>
      </c>
      <c r="C83" s="238" t="s">
        <v>1317</v>
      </c>
      <c r="D83" s="225"/>
      <c r="E83" s="238" t="s">
        <v>1317</v>
      </c>
      <c r="F83" s="227" t="s">
        <v>228</v>
      </c>
      <c r="G83" s="225" t="s">
        <v>1318</v>
      </c>
      <c r="H83" s="227" t="s">
        <v>1098</v>
      </c>
      <c r="I83" s="228" t="s">
        <v>1104</v>
      </c>
      <c r="J83" s="239"/>
    </row>
    <row r="84" spans="1:10" ht="39.6" hidden="1">
      <c r="A84" s="231" t="s">
        <v>1146</v>
      </c>
      <c r="B84" s="231" t="s">
        <v>1319</v>
      </c>
      <c r="C84" s="225"/>
      <c r="D84" s="225"/>
      <c r="E84" s="231" t="s">
        <v>1319</v>
      </c>
      <c r="F84" s="227" t="s">
        <v>284</v>
      </c>
      <c r="G84" s="225"/>
      <c r="H84" s="227" t="s">
        <v>1098</v>
      </c>
      <c r="I84" s="222" t="s">
        <v>1148</v>
      </c>
      <c r="J84" s="239"/>
    </row>
    <row r="85" spans="1:10" ht="26.45" hidden="1">
      <c r="A85" s="231" t="s">
        <v>1146</v>
      </c>
      <c r="B85" s="231" t="s">
        <v>1320</v>
      </c>
      <c r="C85" s="225"/>
      <c r="D85" s="225"/>
      <c r="E85" s="231" t="s">
        <v>1320</v>
      </c>
      <c r="F85" s="227" t="s">
        <v>284</v>
      </c>
      <c r="G85" s="225"/>
      <c r="H85" s="227" t="s">
        <v>1098</v>
      </c>
      <c r="I85" s="222" t="s">
        <v>1321</v>
      </c>
      <c r="J85" s="239"/>
    </row>
    <row r="86" spans="1:10" hidden="1">
      <c r="A86" s="247" t="s">
        <v>1167</v>
      </c>
      <c r="B86" s="247" t="s">
        <v>1322</v>
      </c>
      <c r="C86" s="247" t="s">
        <v>1322</v>
      </c>
      <c r="D86" s="225"/>
      <c r="E86" s="247" t="s">
        <v>1322</v>
      </c>
      <c r="F86" s="227" t="s">
        <v>247</v>
      </c>
      <c r="G86" s="225" t="s">
        <v>1323</v>
      </c>
      <c r="H86" s="227" t="s">
        <v>1098</v>
      </c>
      <c r="I86" s="222"/>
      <c r="J86" s="239"/>
    </row>
    <row r="87" spans="1:10" ht="52.9" hidden="1">
      <c r="A87" s="229" t="s">
        <v>1206</v>
      </c>
      <c r="B87" s="229" t="s">
        <v>1324</v>
      </c>
      <c r="C87" s="229" t="s">
        <v>1324</v>
      </c>
      <c r="D87" s="227"/>
      <c r="E87" s="229" t="s">
        <v>1324</v>
      </c>
      <c r="F87" s="227" t="s">
        <v>228</v>
      </c>
      <c r="G87" s="225" t="s">
        <v>1325</v>
      </c>
      <c r="H87" s="227" t="s">
        <v>1098</v>
      </c>
      <c r="I87" s="228" t="s">
        <v>1104</v>
      </c>
      <c r="J87" s="239"/>
    </row>
    <row r="88" spans="1:10" ht="52.9" hidden="1">
      <c r="A88" s="248" t="s">
        <v>1316</v>
      </c>
      <c r="B88" s="248" t="s">
        <v>1326</v>
      </c>
      <c r="C88" s="248" t="s">
        <v>1326</v>
      </c>
      <c r="D88" s="227"/>
      <c r="E88" s="248" t="s">
        <v>1326</v>
      </c>
      <c r="F88" s="227" t="s">
        <v>228</v>
      </c>
      <c r="G88" s="225" t="s">
        <v>1327</v>
      </c>
      <c r="H88" s="227" t="s">
        <v>1098</v>
      </c>
      <c r="I88" s="228" t="s">
        <v>1104</v>
      </c>
      <c r="J88" s="239"/>
    </row>
    <row r="89" spans="1:10" hidden="1">
      <c r="A89" s="224" t="s">
        <v>1088</v>
      </c>
      <c r="B89" s="224" t="s">
        <v>1328</v>
      </c>
      <c r="C89" s="224" t="s">
        <v>1328</v>
      </c>
      <c r="D89" s="224" t="s">
        <v>1329</v>
      </c>
      <c r="E89" s="224" t="s">
        <v>1330</v>
      </c>
      <c r="F89" s="224" t="s">
        <v>302</v>
      </c>
      <c r="G89" s="225" t="s">
        <v>1331</v>
      </c>
      <c r="H89" s="225" t="s">
        <v>1093</v>
      </c>
      <c r="I89" s="222"/>
      <c r="J89" s="239"/>
    </row>
    <row r="90" spans="1:10" hidden="1">
      <c r="A90" s="224" t="s">
        <v>1111</v>
      </c>
      <c r="B90" s="224" t="s">
        <v>1332</v>
      </c>
      <c r="C90" s="224" t="s">
        <v>1332</v>
      </c>
      <c r="D90" s="224" t="s">
        <v>1333</v>
      </c>
      <c r="E90" s="224" t="s">
        <v>1334</v>
      </c>
      <c r="F90" s="224" t="s">
        <v>302</v>
      </c>
      <c r="G90" s="225" t="s">
        <v>1335</v>
      </c>
      <c r="H90" s="225" t="s">
        <v>1093</v>
      </c>
      <c r="I90" s="245"/>
      <c r="J90" s="239"/>
    </row>
    <row r="91" spans="1:10" hidden="1">
      <c r="A91" s="224" t="s">
        <v>1111</v>
      </c>
      <c r="B91" s="224" t="s">
        <v>1336</v>
      </c>
      <c r="C91" s="224" t="s">
        <v>1336</v>
      </c>
      <c r="D91" s="224" t="s">
        <v>1337</v>
      </c>
      <c r="E91" s="224" t="s">
        <v>1338</v>
      </c>
      <c r="F91" s="224" t="s">
        <v>302</v>
      </c>
      <c r="G91" s="225"/>
      <c r="H91" s="225" t="s">
        <v>1093</v>
      </c>
      <c r="I91" s="245"/>
      <c r="J91" s="239"/>
    </row>
    <row r="92" spans="1:10" hidden="1">
      <c r="A92" s="224" t="s">
        <v>1111</v>
      </c>
      <c r="B92" s="224" t="s">
        <v>1336</v>
      </c>
      <c r="C92" s="224" t="s">
        <v>1336</v>
      </c>
      <c r="D92" s="224" t="s">
        <v>1339</v>
      </c>
      <c r="E92" s="224" t="s">
        <v>1338</v>
      </c>
      <c r="F92" s="224" t="s">
        <v>302</v>
      </c>
      <c r="G92" s="225"/>
      <c r="H92" s="225" t="s">
        <v>1093</v>
      </c>
      <c r="I92" s="249"/>
    </row>
    <row r="93" spans="1:10" hidden="1">
      <c r="A93" s="224" t="s">
        <v>1111</v>
      </c>
      <c r="B93" s="224" t="s">
        <v>1340</v>
      </c>
      <c r="C93" s="224" t="s">
        <v>1340</v>
      </c>
      <c r="D93" s="224"/>
      <c r="E93" s="224" t="s">
        <v>1341</v>
      </c>
      <c r="F93" s="224" t="s">
        <v>302</v>
      </c>
      <c r="G93" s="225"/>
      <c r="H93" s="225" t="s">
        <v>1093</v>
      </c>
      <c r="I93" s="245" t="s">
        <v>1342</v>
      </c>
    </row>
    <row r="94" spans="1:10" ht="52.9" hidden="1">
      <c r="A94" s="230" t="s">
        <v>1100</v>
      </c>
      <c r="B94" s="230" t="s">
        <v>1343</v>
      </c>
      <c r="C94" s="230" t="s">
        <v>1343</v>
      </c>
      <c r="D94" s="227"/>
      <c r="E94" s="230" t="s">
        <v>1343</v>
      </c>
      <c r="F94" s="227" t="s">
        <v>228</v>
      </c>
      <c r="G94" s="225" t="s">
        <v>1344</v>
      </c>
      <c r="H94" s="227" t="s">
        <v>1098</v>
      </c>
      <c r="I94" s="228" t="s">
        <v>1104</v>
      </c>
    </row>
    <row r="95" spans="1:10" ht="39.6" hidden="1">
      <c r="A95" s="250" t="s">
        <v>1146</v>
      </c>
      <c r="B95" s="250" t="s">
        <v>1345</v>
      </c>
      <c r="C95" s="225"/>
      <c r="D95" s="225"/>
      <c r="E95" s="250" t="s">
        <v>1346</v>
      </c>
      <c r="F95" s="227" t="s">
        <v>284</v>
      </c>
      <c r="G95" s="225" t="s">
        <v>1347</v>
      </c>
      <c r="H95" s="227" t="s">
        <v>1098</v>
      </c>
      <c r="I95" s="222" t="s">
        <v>1148</v>
      </c>
    </row>
    <row r="96" spans="1:10" ht="39.6" hidden="1">
      <c r="A96" s="231" t="s">
        <v>1146</v>
      </c>
      <c r="B96" s="231" t="s">
        <v>1348</v>
      </c>
      <c r="C96" s="225"/>
      <c r="D96" s="225"/>
      <c r="E96" s="231" t="s">
        <v>1348</v>
      </c>
      <c r="F96" s="227" t="s">
        <v>284</v>
      </c>
      <c r="G96" s="225"/>
      <c r="H96" s="227" t="s">
        <v>1098</v>
      </c>
      <c r="I96" s="222" t="s">
        <v>1148</v>
      </c>
    </row>
    <row r="97" spans="1:9" ht="52.9" hidden="1">
      <c r="A97" s="233" t="s">
        <v>1223</v>
      </c>
      <c r="B97" s="233" t="s">
        <v>1349</v>
      </c>
      <c r="C97" s="225"/>
      <c r="D97" s="225" t="s">
        <v>1350</v>
      </c>
      <c r="E97" s="233" t="s">
        <v>1349</v>
      </c>
      <c r="F97" s="227" t="s">
        <v>1097</v>
      </c>
      <c r="G97" s="225" t="s">
        <v>1351</v>
      </c>
      <c r="H97" s="227" t="s">
        <v>1098</v>
      </c>
      <c r="I97" s="228" t="s">
        <v>1099</v>
      </c>
    </row>
    <row r="98" spans="1:9" hidden="1">
      <c r="A98" s="224" t="s">
        <v>1111</v>
      </c>
      <c r="B98" s="224" t="s">
        <v>1352</v>
      </c>
      <c r="C98" s="224" t="s">
        <v>1353</v>
      </c>
      <c r="D98" s="224" t="s">
        <v>1354</v>
      </c>
      <c r="E98" s="224" t="s">
        <v>1355</v>
      </c>
      <c r="F98" s="224" t="s">
        <v>302</v>
      </c>
      <c r="G98" s="225"/>
      <c r="H98" s="225" t="s">
        <v>1093</v>
      </c>
      <c r="I98" s="245"/>
    </row>
    <row r="99" spans="1:9" ht="52.9" hidden="1">
      <c r="A99" s="230" t="s">
        <v>1100</v>
      </c>
      <c r="B99" s="230" t="s">
        <v>1356</v>
      </c>
      <c r="C99" s="230" t="s">
        <v>1356</v>
      </c>
      <c r="D99" s="227"/>
      <c r="E99" s="230" t="s">
        <v>1356</v>
      </c>
      <c r="F99" s="227" t="s">
        <v>228</v>
      </c>
      <c r="G99" s="225" t="s">
        <v>1357</v>
      </c>
      <c r="H99" s="227" t="s">
        <v>1098</v>
      </c>
      <c r="I99" s="228" t="s">
        <v>1104</v>
      </c>
    </row>
    <row r="100" spans="1:9" hidden="1">
      <c r="A100" s="224" t="s">
        <v>1111</v>
      </c>
      <c r="B100" s="230" t="s">
        <v>1358</v>
      </c>
      <c r="C100" s="230" t="s">
        <v>1358</v>
      </c>
      <c r="D100" s="230" t="s">
        <v>1359</v>
      </c>
      <c r="E100" s="230" t="s">
        <v>1358</v>
      </c>
      <c r="F100" s="224" t="s">
        <v>302</v>
      </c>
      <c r="G100" s="225" t="s">
        <v>1360</v>
      </c>
      <c r="H100" s="225" t="s">
        <v>1093</v>
      </c>
      <c r="I100" s="222" t="s">
        <v>1263</v>
      </c>
    </row>
    <row r="101" spans="1:9" hidden="1">
      <c r="A101" s="224" t="s">
        <v>1111</v>
      </c>
      <c r="B101" s="230" t="s">
        <v>1358</v>
      </c>
      <c r="C101" s="230" t="s">
        <v>1358</v>
      </c>
      <c r="D101" s="230" t="s">
        <v>1361</v>
      </c>
      <c r="E101" s="230" t="s">
        <v>1358</v>
      </c>
      <c r="F101" s="224" t="s">
        <v>302</v>
      </c>
      <c r="G101" s="225" t="s">
        <v>1360</v>
      </c>
      <c r="H101" s="225" t="s">
        <v>1093</v>
      </c>
      <c r="I101" s="222" t="s">
        <v>1263</v>
      </c>
    </row>
    <row r="102" spans="1:9" hidden="1">
      <c r="A102" s="224" t="s">
        <v>1111</v>
      </c>
      <c r="B102" s="224" t="s">
        <v>1362</v>
      </c>
      <c r="C102" s="224" t="s">
        <v>1362</v>
      </c>
      <c r="D102" s="224" t="s">
        <v>1363</v>
      </c>
      <c r="E102" s="224" t="s">
        <v>1364</v>
      </c>
      <c r="F102" s="224" t="s">
        <v>302</v>
      </c>
      <c r="G102" s="225"/>
      <c r="H102" s="225" t="s">
        <v>1093</v>
      </c>
      <c r="I102" s="222" t="s">
        <v>1263</v>
      </c>
    </row>
    <row r="103" spans="1:9" hidden="1">
      <c r="A103" s="224" t="s">
        <v>1111</v>
      </c>
      <c r="B103" s="224" t="s">
        <v>1362</v>
      </c>
      <c r="C103" s="224" t="s">
        <v>1365</v>
      </c>
      <c r="D103" s="224"/>
      <c r="E103" s="224" t="s">
        <v>1366</v>
      </c>
      <c r="F103" s="224" t="s">
        <v>302</v>
      </c>
      <c r="G103" s="225"/>
      <c r="H103" s="225" t="s">
        <v>1093</v>
      </c>
      <c r="I103" s="222" t="s">
        <v>1263</v>
      </c>
    </row>
    <row r="104" spans="1:9" hidden="1">
      <c r="A104" s="224" t="s">
        <v>1111</v>
      </c>
      <c r="B104" s="224" t="s">
        <v>1362</v>
      </c>
      <c r="C104" s="224" t="s">
        <v>1367</v>
      </c>
      <c r="D104" s="224"/>
      <c r="E104" s="224" t="s">
        <v>1368</v>
      </c>
      <c r="F104" s="224" t="s">
        <v>302</v>
      </c>
      <c r="G104" s="225"/>
      <c r="H104" s="225" t="s">
        <v>1093</v>
      </c>
      <c r="I104" s="222" t="s">
        <v>1263</v>
      </c>
    </row>
    <row r="105" spans="1:9" hidden="1">
      <c r="A105" s="233" t="s">
        <v>1167</v>
      </c>
      <c r="B105" s="233" t="s">
        <v>1369</v>
      </c>
      <c r="C105" s="233" t="s">
        <v>1369</v>
      </c>
      <c r="D105" s="225"/>
      <c r="E105" s="233" t="s">
        <v>1369</v>
      </c>
      <c r="F105" s="227" t="s">
        <v>247</v>
      </c>
      <c r="G105" s="225" t="s">
        <v>1370</v>
      </c>
      <c r="H105" s="227" t="s">
        <v>1098</v>
      </c>
      <c r="I105" s="222"/>
    </row>
    <row r="106" spans="1:9" hidden="1">
      <c r="A106" s="235" t="s">
        <v>1371</v>
      </c>
      <c r="B106" s="235" t="s">
        <v>1372</v>
      </c>
      <c r="C106" s="225"/>
      <c r="D106" s="225"/>
      <c r="E106" s="235" t="s">
        <v>1372</v>
      </c>
      <c r="F106" s="227" t="s">
        <v>284</v>
      </c>
      <c r="G106" s="225"/>
      <c r="H106" s="227" t="s">
        <v>1098</v>
      </c>
      <c r="I106" s="222" t="s">
        <v>1373</v>
      </c>
    </row>
    <row r="107" spans="1:9" ht="52.9" hidden="1">
      <c r="A107" s="230" t="s">
        <v>1100</v>
      </c>
      <c r="B107" s="230" t="s">
        <v>1374</v>
      </c>
      <c r="C107" s="230" t="s">
        <v>1374</v>
      </c>
      <c r="D107" s="227"/>
      <c r="E107" s="230" t="s">
        <v>1374</v>
      </c>
      <c r="F107" s="227" t="s">
        <v>228</v>
      </c>
      <c r="G107" s="225" t="s">
        <v>1375</v>
      </c>
      <c r="H107" s="227" t="s">
        <v>1098</v>
      </c>
      <c r="I107" s="228" t="s">
        <v>1104</v>
      </c>
    </row>
    <row r="108" spans="1:9" ht="39.6" hidden="1">
      <c r="A108" s="224" t="s">
        <v>1111</v>
      </c>
      <c r="B108" s="224" t="s">
        <v>1376</v>
      </c>
      <c r="C108" s="224" t="s">
        <v>1377</v>
      </c>
      <c r="D108" s="224" t="s">
        <v>1378</v>
      </c>
      <c r="E108" s="224" t="s">
        <v>1379</v>
      </c>
      <c r="F108" s="224" t="s">
        <v>302</v>
      </c>
      <c r="G108" s="225" t="s">
        <v>1380</v>
      </c>
      <c r="H108" s="225" t="s">
        <v>1093</v>
      </c>
      <c r="I108" s="222" t="s">
        <v>1381</v>
      </c>
    </row>
    <row r="109" spans="1:9" hidden="1">
      <c r="A109" s="224" t="s">
        <v>1111</v>
      </c>
      <c r="B109" s="224" t="s">
        <v>1376</v>
      </c>
      <c r="C109" s="224" t="s">
        <v>1376</v>
      </c>
      <c r="D109" s="224" t="s">
        <v>1382</v>
      </c>
      <c r="E109" s="224" t="s">
        <v>1376</v>
      </c>
      <c r="F109" s="224" t="s">
        <v>302</v>
      </c>
      <c r="G109" s="225" t="s">
        <v>1383</v>
      </c>
      <c r="H109" s="225" t="s">
        <v>1093</v>
      </c>
      <c r="I109" s="222"/>
    </row>
    <row r="110" spans="1:9" ht="39.6" hidden="1">
      <c r="A110" s="224" t="s">
        <v>1111</v>
      </c>
      <c r="B110" s="224" t="s">
        <v>1376</v>
      </c>
      <c r="C110" s="224" t="s">
        <v>1376</v>
      </c>
      <c r="D110" s="224" t="s">
        <v>1384</v>
      </c>
      <c r="E110" s="224" t="s">
        <v>1376</v>
      </c>
      <c r="F110" s="224" t="s">
        <v>302</v>
      </c>
      <c r="G110" s="225" t="s">
        <v>1383</v>
      </c>
      <c r="H110" s="225" t="s">
        <v>1093</v>
      </c>
      <c r="I110" s="245" t="s">
        <v>1381</v>
      </c>
    </row>
    <row r="111" spans="1:9" hidden="1">
      <c r="A111" s="224" t="s">
        <v>1111</v>
      </c>
      <c r="B111" s="224" t="s">
        <v>1376</v>
      </c>
      <c r="C111" s="224" t="s">
        <v>1376</v>
      </c>
      <c r="D111" s="224" t="s">
        <v>1385</v>
      </c>
      <c r="E111" s="224" t="s">
        <v>1376</v>
      </c>
      <c r="F111" s="224" t="s">
        <v>302</v>
      </c>
      <c r="G111" s="225" t="s">
        <v>1383</v>
      </c>
      <c r="H111" s="225" t="s">
        <v>1093</v>
      </c>
      <c r="I111" s="222"/>
    </row>
    <row r="112" spans="1:9" hidden="1">
      <c r="A112" s="224" t="s">
        <v>1111</v>
      </c>
      <c r="B112" s="224" t="s">
        <v>1386</v>
      </c>
      <c r="C112" s="224" t="s">
        <v>1387</v>
      </c>
      <c r="D112" s="224" t="s">
        <v>1388</v>
      </c>
      <c r="E112" s="224" t="s">
        <v>1389</v>
      </c>
      <c r="F112" s="224" t="s">
        <v>302</v>
      </c>
      <c r="G112" s="225" t="s">
        <v>1390</v>
      </c>
      <c r="H112" s="225" t="s">
        <v>1093</v>
      </c>
      <c r="I112" s="222"/>
    </row>
    <row r="113" spans="1:9" hidden="1">
      <c r="A113" s="224" t="s">
        <v>1111</v>
      </c>
      <c r="B113" s="224" t="s">
        <v>1386</v>
      </c>
      <c r="C113" s="224" t="s">
        <v>1391</v>
      </c>
      <c r="D113" s="224"/>
      <c r="E113" s="224" t="s">
        <v>1392</v>
      </c>
      <c r="F113" s="224" t="s">
        <v>302</v>
      </c>
      <c r="G113" s="225"/>
      <c r="H113" s="225" t="s">
        <v>1093</v>
      </c>
      <c r="I113" s="222"/>
    </row>
    <row r="114" spans="1:9" ht="26.45" hidden="1">
      <c r="A114" s="224" t="s">
        <v>1111</v>
      </c>
      <c r="B114" s="224" t="s">
        <v>1386</v>
      </c>
      <c r="C114" s="224" t="s">
        <v>1393</v>
      </c>
      <c r="D114" s="224"/>
      <c r="E114" s="621" t="s">
        <v>1394</v>
      </c>
      <c r="F114" s="224" t="s">
        <v>302</v>
      </c>
      <c r="G114" s="225"/>
      <c r="H114" s="225" t="s">
        <v>1093</v>
      </c>
      <c r="I114" s="620" t="s">
        <v>1395</v>
      </c>
    </row>
    <row r="115" spans="1:9" hidden="1">
      <c r="A115" s="224" t="s">
        <v>1111</v>
      </c>
      <c r="B115" s="224" t="s">
        <v>1386</v>
      </c>
      <c r="C115" s="224" t="s">
        <v>1396</v>
      </c>
      <c r="D115" s="224"/>
      <c r="E115" s="224" t="s">
        <v>1397</v>
      </c>
      <c r="F115" s="224" t="s">
        <v>302</v>
      </c>
      <c r="G115" s="225"/>
      <c r="H115" s="225" t="s">
        <v>1093</v>
      </c>
      <c r="I115" s="222"/>
    </row>
    <row r="116" spans="1:9" hidden="1">
      <c r="A116" s="224" t="s">
        <v>1111</v>
      </c>
      <c r="B116" s="224" t="s">
        <v>1386</v>
      </c>
      <c r="C116" s="224" t="s">
        <v>1398</v>
      </c>
      <c r="D116" s="224"/>
      <c r="E116" s="224" t="s">
        <v>1399</v>
      </c>
      <c r="F116" s="224" t="s">
        <v>302</v>
      </c>
      <c r="G116" s="225"/>
      <c r="H116" s="225" t="s">
        <v>1093</v>
      </c>
      <c r="I116" s="222"/>
    </row>
    <row r="117" spans="1:9" ht="39.6" hidden="1">
      <c r="A117" s="231" t="s">
        <v>1146</v>
      </c>
      <c r="B117" s="231" t="s">
        <v>1400</v>
      </c>
      <c r="C117" s="225"/>
      <c r="D117" s="225"/>
      <c r="E117" s="231" t="s">
        <v>1400</v>
      </c>
      <c r="F117" s="227" t="s">
        <v>284</v>
      </c>
      <c r="G117" s="225"/>
      <c r="H117" s="227" t="s">
        <v>1098</v>
      </c>
      <c r="I117" s="222" t="s">
        <v>1148</v>
      </c>
    </row>
    <row r="118" spans="1:9" ht="52.9" hidden="1">
      <c r="A118" s="225"/>
      <c r="B118" s="225"/>
      <c r="C118" s="225" t="s">
        <v>190</v>
      </c>
      <c r="D118" s="225"/>
      <c r="E118" s="225" t="s">
        <v>190</v>
      </c>
      <c r="F118" s="225" t="s">
        <v>1401</v>
      </c>
      <c r="G118" s="225" t="s">
        <v>191</v>
      </c>
      <c r="H118" s="225" t="s">
        <v>1098</v>
      </c>
      <c r="I118" s="222" t="s">
        <v>1402</v>
      </c>
    </row>
    <row r="119" spans="1:9" hidden="1">
      <c r="A119" s="225"/>
      <c r="B119" s="225"/>
      <c r="C119" s="225" t="s">
        <v>1403</v>
      </c>
      <c r="D119" s="225"/>
      <c r="E119" s="225" t="s">
        <v>1403</v>
      </c>
      <c r="F119" s="225" t="s">
        <v>1401</v>
      </c>
      <c r="G119" s="225" t="s">
        <v>1404</v>
      </c>
      <c r="H119" s="225" t="s">
        <v>1093</v>
      </c>
      <c r="I119" s="222"/>
    </row>
    <row r="120" spans="1:9" ht="66" hidden="1">
      <c r="A120" s="225"/>
      <c r="B120" s="225"/>
      <c r="C120" s="225" t="s">
        <v>247</v>
      </c>
      <c r="D120" s="225"/>
      <c r="E120" s="225" t="s">
        <v>247</v>
      </c>
      <c r="F120" s="225" t="s">
        <v>1401</v>
      </c>
      <c r="G120" s="225" t="s">
        <v>274</v>
      </c>
      <c r="H120" s="225" t="s">
        <v>1098</v>
      </c>
      <c r="I120" s="222" t="s">
        <v>1405</v>
      </c>
    </row>
    <row r="121" spans="1:9" ht="52.9" hidden="1">
      <c r="A121" s="225"/>
      <c r="B121" s="225"/>
      <c r="C121" s="225" t="s">
        <v>228</v>
      </c>
      <c r="D121" s="225"/>
      <c r="E121" s="225" t="s">
        <v>228</v>
      </c>
      <c r="F121" s="225" t="s">
        <v>1401</v>
      </c>
      <c r="G121" s="225" t="s">
        <v>227</v>
      </c>
      <c r="H121" s="225" t="s">
        <v>1098</v>
      </c>
      <c r="I121" s="228" t="s">
        <v>1104</v>
      </c>
    </row>
    <row r="122" spans="1:9" hidden="1">
      <c r="A122" s="225"/>
      <c r="B122" s="225"/>
      <c r="C122" s="225" t="s">
        <v>299</v>
      </c>
      <c r="D122" s="225"/>
      <c r="E122" s="225" t="s">
        <v>299</v>
      </c>
      <c r="F122" s="225" t="s">
        <v>216</v>
      </c>
      <c r="G122" s="225" t="s">
        <v>300</v>
      </c>
      <c r="H122" s="225" t="s">
        <v>1093</v>
      </c>
      <c r="I122" s="222"/>
    </row>
    <row r="123" spans="1:9" ht="39.6" hidden="1">
      <c r="A123" s="225"/>
      <c r="B123" s="225"/>
      <c r="C123" s="225" t="s">
        <v>284</v>
      </c>
      <c r="D123" s="225"/>
      <c r="E123" s="225" t="s">
        <v>284</v>
      </c>
      <c r="F123" s="225" t="s">
        <v>1401</v>
      </c>
      <c r="G123" s="225" t="s">
        <v>285</v>
      </c>
      <c r="H123" s="225" t="s">
        <v>1098</v>
      </c>
      <c r="I123" s="222" t="s">
        <v>1148</v>
      </c>
    </row>
    <row r="124" spans="1:9" ht="52.9" hidden="1">
      <c r="A124" s="225"/>
      <c r="B124" s="225"/>
      <c r="C124" s="225" t="s">
        <v>1097</v>
      </c>
      <c r="D124" s="225"/>
      <c r="E124" s="225" t="s">
        <v>1097</v>
      </c>
      <c r="F124" s="225" t="s">
        <v>1401</v>
      </c>
      <c r="G124" s="225" t="s">
        <v>1406</v>
      </c>
      <c r="H124" s="225" t="s">
        <v>1098</v>
      </c>
      <c r="I124" s="228" t="s">
        <v>1099</v>
      </c>
    </row>
    <row r="125" spans="1:9" ht="26.45" hidden="1">
      <c r="A125" s="225"/>
      <c r="B125" s="225"/>
      <c r="C125" s="225" t="s">
        <v>332</v>
      </c>
      <c r="D125" s="225"/>
      <c r="E125" s="225" t="s">
        <v>332</v>
      </c>
      <c r="F125" s="225" t="s">
        <v>1401</v>
      </c>
      <c r="G125" s="225" t="s">
        <v>333</v>
      </c>
      <c r="H125" s="225" t="s">
        <v>1093</v>
      </c>
      <c r="I125" s="222" t="s">
        <v>1407</v>
      </c>
    </row>
    <row r="126" spans="1:9" hidden="1">
      <c r="A126" s="225"/>
      <c r="B126" s="225"/>
      <c r="C126" s="225" t="s">
        <v>340</v>
      </c>
      <c r="D126" s="225"/>
      <c r="E126" s="225" t="s">
        <v>340</v>
      </c>
      <c r="F126" s="225" t="s">
        <v>1401</v>
      </c>
      <c r="G126" s="225" t="s">
        <v>341</v>
      </c>
      <c r="H126" s="225" t="s">
        <v>1093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1055CCF9-CC15-4A61-8BF4-86FD9076DE50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15E4664E-BA24-49A2-B0C6-9E571DC9D17D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F424B345-9ECA-4D56-8074-EBC11576530F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7974F8D5-D4C5-4C5B-A483-96D3F40D6733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3.15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" thickBot="1">
      <c r="A1" s="702" t="s">
        <v>1408</v>
      </c>
      <c r="B1" s="703" t="s">
        <v>1409</v>
      </c>
      <c r="C1" s="703" t="s">
        <v>1410</v>
      </c>
      <c r="D1" s="703" t="s">
        <v>1411</v>
      </c>
    </row>
    <row r="2" spans="1:4" ht="47.45" customHeight="1" thickBot="1">
      <c r="A2" s="704" t="s">
        <v>1412</v>
      </c>
      <c r="B2" s="502" t="s">
        <v>1413</v>
      </c>
      <c r="C2" s="502" t="s">
        <v>1414</v>
      </c>
      <c r="D2" s="502" t="s">
        <v>1415</v>
      </c>
    </row>
    <row r="3" spans="1:4" ht="15" thickBot="1">
      <c r="A3" s="1199" t="s">
        <v>1416</v>
      </c>
      <c r="B3" s="1199" t="s">
        <v>1417</v>
      </c>
      <c r="C3" s="502" t="s">
        <v>1414</v>
      </c>
      <c r="D3" s="502" t="s">
        <v>1418</v>
      </c>
    </row>
    <row r="4" spans="1:4" ht="15" thickBot="1">
      <c r="A4" s="1200"/>
      <c r="B4" s="1200"/>
      <c r="C4" s="502" t="s">
        <v>1414</v>
      </c>
      <c r="D4" s="502" t="s">
        <v>1419</v>
      </c>
    </row>
    <row r="5" spans="1:4" ht="15" thickBot="1">
      <c r="A5" s="1200"/>
      <c r="B5" s="1200"/>
      <c r="C5" s="502" t="s">
        <v>1414</v>
      </c>
      <c r="D5" s="502" t="s">
        <v>1420</v>
      </c>
    </row>
    <row r="6" spans="1:4" ht="15" thickBot="1">
      <c r="A6" s="1200"/>
      <c r="B6" s="1200"/>
      <c r="C6" s="502" t="s">
        <v>1414</v>
      </c>
      <c r="D6" s="502" t="s">
        <v>1421</v>
      </c>
    </row>
    <row r="7" spans="1:4" ht="15" thickBot="1">
      <c r="A7" s="1200"/>
      <c r="B7" s="1200"/>
      <c r="C7" s="502" t="s">
        <v>1414</v>
      </c>
      <c r="D7" s="502" t="s">
        <v>1422</v>
      </c>
    </row>
    <row r="8" spans="1:4" ht="15" thickBot="1">
      <c r="A8" s="1200"/>
      <c r="B8" s="1200"/>
      <c r="C8" s="502" t="s">
        <v>1414</v>
      </c>
      <c r="D8" s="502" t="s">
        <v>1423</v>
      </c>
    </row>
    <row r="9" spans="1:4" ht="15" thickBot="1">
      <c r="A9" s="1200"/>
      <c r="B9" s="1200"/>
      <c r="C9" s="502" t="s">
        <v>1414</v>
      </c>
      <c r="D9" s="502" t="s">
        <v>1424</v>
      </c>
    </row>
    <row r="10" spans="1:4" ht="15" thickBot="1">
      <c r="A10" s="1200"/>
      <c r="B10" s="1200"/>
      <c r="C10" s="502" t="s">
        <v>1425</v>
      </c>
      <c r="D10" s="502" t="s">
        <v>1426</v>
      </c>
    </row>
    <row r="11" spans="1:4" ht="15" thickBot="1">
      <c r="A11" s="1200"/>
      <c r="B11" s="1200"/>
      <c r="C11" s="502" t="s">
        <v>1414</v>
      </c>
      <c r="D11" s="502" t="s">
        <v>1427</v>
      </c>
    </row>
    <row r="12" spans="1:4" ht="15" thickBot="1">
      <c r="A12" s="1201"/>
      <c r="B12" s="1201"/>
      <c r="C12" s="502" t="s">
        <v>1414</v>
      </c>
      <c r="D12" s="502" t="s">
        <v>1428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15"/>
  <cols>
    <col min="1" max="1" width="39.5703125" style="362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3.9">
      <c r="B2" s="8" t="s">
        <v>1429</v>
      </c>
      <c r="H2" s="604" t="s">
        <v>350</v>
      </c>
    </row>
    <row r="3" spans="1:8" ht="15.75" customHeight="1"/>
    <row r="4" spans="1:8" ht="16.5" customHeight="1">
      <c r="B4" s="146"/>
      <c r="C4" s="147" t="s">
        <v>1430</v>
      </c>
      <c r="D4" s="148"/>
      <c r="E4" s="148"/>
    </row>
    <row r="5" spans="1:8">
      <c r="B5" s="146"/>
      <c r="C5" s="146"/>
      <c r="D5" s="146"/>
      <c r="E5" s="146"/>
      <c r="F5" s="133"/>
      <c r="G5" s="133"/>
    </row>
    <row r="6" spans="1:8" s="146" customFormat="1" ht="41.25" customHeight="1">
      <c r="A6" s="363"/>
      <c r="B6" s="386" t="s">
        <v>599</v>
      </c>
      <c r="C6" s="162" t="s">
        <v>1431</v>
      </c>
      <c r="D6" s="332" t="s">
        <v>1432</v>
      </c>
      <c r="E6" s="163" t="s">
        <v>1433</v>
      </c>
      <c r="F6" s="163" t="s">
        <v>1434</v>
      </c>
      <c r="G6" s="587" t="s">
        <v>1435</v>
      </c>
      <c r="H6" s="459" t="s">
        <v>1436</v>
      </c>
    </row>
    <row r="7" spans="1:8" s="146" customFormat="1" ht="24.75" customHeight="1">
      <c r="A7" s="363"/>
      <c r="B7" s="386"/>
      <c r="C7" s="676"/>
      <c r="D7" s="332" t="s">
        <v>1437</v>
      </c>
      <c r="E7" s="163" t="s">
        <v>252</v>
      </c>
      <c r="F7" s="163" t="s">
        <v>145</v>
      </c>
      <c r="G7" s="587"/>
      <c r="H7" s="459"/>
    </row>
    <row r="8" spans="1:8" ht="15.75" hidden="1" customHeight="1">
      <c r="A8" s="362" t="s">
        <v>1438</v>
      </c>
      <c r="B8" s="356" t="s">
        <v>1439</v>
      </c>
      <c r="C8" s="353" t="s">
        <v>1440</v>
      </c>
      <c r="D8" s="353">
        <v>44474</v>
      </c>
      <c r="E8" s="353">
        <f t="shared" ref="E8:E12" si="0">D8+3</f>
        <v>44477</v>
      </c>
      <c r="F8" s="353">
        <f t="shared" ref="F8:F12" si="1">E8+1</f>
        <v>44478</v>
      </c>
      <c r="G8" s="418">
        <v>44474</v>
      </c>
    </row>
    <row r="9" spans="1:8" ht="15.75" hidden="1" customHeight="1">
      <c r="A9" s="362" t="s">
        <v>1441</v>
      </c>
      <c r="B9" s="356" t="s">
        <v>1439</v>
      </c>
      <c r="C9" s="353" t="s">
        <v>1442</v>
      </c>
      <c r="D9" s="353">
        <v>44483</v>
      </c>
      <c r="E9" s="353">
        <f t="shared" si="0"/>
        <v>44486</v>
      </c>
      <c r="F9" s="353">
        <f t="shared" si="1"/>
        <v>44487</v>
      </c>
      <c r="G9" s="418">
        <v>44481</v>
      </c>
    </row>
    <row r="10" spans="1:8" ht="15.75" hidden="1" customHeight="1">
      <c r="A10" s="362" t="s">
        <v>1441</v>
      </c>
      <c r="B10" s="356" t="s">
        <v>1439</v>
      </c>
      <c r="C10" s="353" t="s">
        <v>1443</v>
      </c>
      <c r="D10" s="353">
        <v>44490</v>
      </c>
      <c r="E10" s="353">
        <f t="shared" si="0"/>
        <v>44493</v>
      </c>
      <c r="F10" s="353">
        <f t="shared" si="1"/>
        <v>44494</v>
      </c>
      <c r="G10" s="418">
        <v>44488</v>
      </c>
    </row>
    <row r="11" spans="1:8" ht="15.75" hidden="1" customHeight="1">
      <c r="A11" s="362" t="s">
        <v>1444</v>
      </c>
      <c r="B11" s="427" t="s">
        <v>1445</v>
      </c>
      <c r="C11" s="353" t="s">
        <v>1446</v>
      </c>
      <c r="D11" s="353">
        <v>44494</v>
      </c>
      <c r="E11" s="353">
        <f t="shared" si="0"/>
        <v>44497</v>
      </c>
      <c r="F11" s="353">
        <f t="shared" si="1"/>
        <v>44498</v>
      </c>
      <c r="G11" s="418">
        <v>44495</v>
      </c>
    </row>
    <row r="12" spans="1:8" ht="15.75" hidden="1" customHeight="1">
      <c r="A12" s="362" t="s">
        <v>1441</v>
      </c>
      <c r="B12" s="356" t="s">
        <v>1439</v>
      </c>
      <c r="C12" s="353" t="s">
        <v>1447</v>
      </c>
      <c r="D12" s="353">
        <f t="shared" ref="D12:D13" si="2">D11+7</f>
        <v>44501</v>
      </c>
      <c r="E12" s="353">
        <f t="shared" si="0"/>
        <v>44504</v>
      </c>
      <c r="F12" s="353">
        <f t="shared" si="1"/>
        <v>44505</v>
      </c>
      <c r="G12" s="418">
        <v>44502</v>
      </c>
    </row>
    <row r="13" spans="1:8" ht="15.75" hidden="1" customHeight="1">
      <c r="A13" s="362" t="s">
        <v>1448</v>
      </c>
      <c r="B13" s="361" t="s">
        <v>1449</v>
      </c>
      <c r="C13" s="408" t="s">
        <v>1450</v>
      </c>
      <c r="D13" s="408">
        <f t="shared" si="2"/>
        <v>44508</v>
      </c>
      <c r="E13" s="408">
        <f t="shared" ref="E13" si="3">D13+3</f>
        <v>44511</v>
      </c>
      <c r="F13" s="408">
        <f t="shared" ref="F13" si="4">E13+1</f>
        <v>44512</v>
      </c>
      <c r="G13" s="418">
        <v>44509</v>
      </c>
    </row>
    <row r="14" spans="1:8" ht="15.75" hidden="1" customHeight="1">
      <c r="B14" s="356" t="s">
        <v>1439</v>
      </c>
      <c r="C14" s="353" t="s">
        <v>1451</v>
      </c>
      <c r="D14" s="353">
        <v>44516</v>
      </c>
      <c r="E14" s="353">
        <f t="shared" ref="E14:E16" si="5">D14+3</f>
        <v>44519</v>
      </c>
      <c r="F14" s="353">
        <f t="shared" ref="F14:F16" si="6">E14+1</f>
        <v>44520</v>
      </c>
      <c r="G14" s="418">
        <f>G13+7</f>
        <v>44516</v>
      </c>
    </row>
    <row r="15" spans="1:8" ht="15.75" hidden="1" customHeight="1">
      <c r="B15" s="153" t="s">
        <v>1439</v>
      </c>
      <c r="C15" s="320" t="s">
        <v>1452</v>
      </c>
      <c r="D15" s="320">
        <v>44522</v>
      </c>
      <c r="E15" s="320">
        <f t="shared" si="5"/>
        <v>44525</v>
      </c>
      <c r="F15" s="320">
        <f t="shared" si="6"/>
        <v>44526</v>
      </c>
      <c r="G15" s="418">
        <f t="shared" ref="G15:G17" si="7">G14+7</f>
        <v>44523</v>
      </c>
    </row>
    <row r="16" spans="1:8" ht="15.75" hidden="1" customHeight="1">
      <c r="B16" s="153" t="s">
        <v>1439</v>
      </c>
      <c r="C16" s="320" t="s">
        <v>1453</v>
      </c>
      <c r="D16" s="320">
        <v>44533</v>
      </c>
      <c r="E16" s="320">
        <f t="shared" si="5"/>
        <v>44536</v>
      </c>
      <c r="F16" s="320">
        <f t="shared" si="6"/>
        <v>44537</v>
      </c>
      <c r="G16" s="418">
        <f t="shared" si="7"/>
        <v>44530</v>
      </c>
    </row>
    <row r="17" spans="1:8" ht="15.75" hidden="1" customHeight="1">
      <c r="B17" s="153" t="s">
        <v>1439</v>
      </c>
      <c r="C17" s="320" t="s">
        <v>1454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18">
        <f t="shared" si="7"/>
        <v>44537</v>
      </c>
    </row>
    <row r="18" spans="1:8" ht="15.75" hidden="1" customHeight="1">
      <c r="B18" s="153" t="s">
        <v>1439</v>
      </c>
      <c r="C18" s="320" t="s">
        <v>1455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18">
        <f t="shared" ref="G18" si="12">G17+7</f>
        <v>44544</v>
      </c>
      <c r="H18" s="435">
        <v>44547</v>
      </c>
    </row>
    <row r="19" spans="1:8" ht="15.75" hidden="1" customHeight="1">
      <c r="B19" s="153" t="s">
        <v>1439</v>
      </c>
      <c r="C19" s="320" t="s">
        <v>1456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18">
        <f t="shared" ref="G19" si="15">G18+7</f>
        <v>44551</v>
      </c>
      <c r="H19" s="435">
        <v>44554</v>
      </c>
    </row>
    <row r="20" spans="1:8" ht="15.75" hidden="1" customHeight="1">
      <c r="B20" s="153" t="s">
        <v>1439</v>
      </c>
      <c r="C20" s="320" t="s">
        <v>1457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18">
        <f t="shared" ref="G20:G89" si="18">G19+7</f>
        <v>44558</v>
      </c>
      <c r="H20" s="435">
        <v>44561</v>
      </c>
    </row>
    <row r="21" spans="1:8" ht="15.75" hidden="1" customHeight="1">
      <c r="B21" s="489" t="s">
        <v>413</v>
      </c>
      <c r="C21" s="479" t="s">
        <v>1458</v>
      </c>
      <c r="D21" s="479">
        <v>44564</v>
      </c>
      <c r="E21" s="479">
        <f t="shared" ref="E21" si="19">D21+3</f>
        <v>44567</v>
      </c>
      <c r="F21" s="479">
        <f t="shared" ref="F21" si="20">E21+1</f>
        <v>44568</v>
      </c>
      <c r="G21" s="541">
        <f t="shared" si="18"/>
        <v>44565</v>
      </c>
      <c r="H21" s="513"/>
    </row>
    <row r="22" spans="1:8" ht="15.75" hidden="1" customHeight="1">
      <c r="B22" s="153" t="s">
        <v>1439</v>
      </c>
      <c r="C22" s="320" t="s">
        <v>1459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18">
        <f t="shared" si="18"/>
        <v>44572</v>
      </c>
      <c r="H22" s="435">
        <v>44568</v>
      </c>
    </row>
    <row r="23" spans="1:8" ht="15.75" hidden="1" customHeight="1">
      <c r="B23" s="153" t="s">
        <v>1439</v>
      </c>
      <c r="C23" s="320" t="s">
        <v>1460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18">
        <f t="shared" si="18"/>
        <v>44579</v>
      </c>
      <c r="H23" s="435">
        <v>44578</v>
      </c>
    </row>
    <row r="24" spans="1:8" ht="15.75" hidden="1" customHeight="1">
      <c r="B24" s="153" t="s">
        <v>1439</v>
      </c>
      <c r="C24" s="320" t="s">
        <v>1461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18">
        <f t="shared" si="18"/>
        <v>44586</v>
      </c>
      <c r="H24" s="435">
        <v>44585</v>
      </c>
    </row>
    <row r="25" spans="1:8" ht="15.75" hidden="1" customHeight="1">
      <c r="A25" s="530"/>
      <c r="B25" s="153" t="s">
        <v>1439</v>
      </c>
      <c r="C25" s="320" t="s">
        <v>1462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18">
        <f t="shared" si="18"/>
        <v>44593</v>
      </c>
      <c r="H25" s="435">
        <v>44592</v>
      </c>
    </row>
    <row r="26" spans="1:8" ht="15.75" hidden="1" customHeight="1">
      <c r="A26" s="362" t="s">
        <v>1463</v>
      </c>
      <c r="B26" s="216" t="s">
        <v>413</v>
      </c>
      <c r="C26" s="320" t="s">
        <v>1464</v>
      </c>
      <c r="D26" s="479">
        <v>44599</v>
      </c>
      <c r="E26" s="479">
        <f t="shared" ref="E26" si="29">D26+3</f>
        <v>44602</v>
      </c>
      <c r="F26" s="479">
        <f t="shared" ref="F26" si="30">E26+1</f>
        <v>44603</v>
      </c>
      <c r="G26" s="541">
        <f t="shared" si="18"/>
        <v>44600</v>
      </c>
      <c r="H26" s="435"/>
    </row>
    <row r="27" spans="1:8" ht="15.75" hidden="1" customHeight="1">
      <c r="A27" s="362" t="s">
        <v>1448</v>
      </c>
      <c r="B27" s="153" t="s">
        <v>1465</v>
      </c>
      <c r="C27" s="320" t="s">
        <v>1466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18">
        <f t="shared" si="18"/>
        <v>44607</v>
      </c>
      <c r="H27" s="435"/>
    </row>
    <row r="28" spans="1:8" ht="15.75" hidden="1" customHeight="1">
      <c r="A28" s="362" t="s">
        <v>1448</v>
      </c>
      <c r="B28" s="153" t="s">
        <v>1465</v>
      </c>
      <c r="C28" s="320" t="s">
        <v>1467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18">
        <f t="shared" si="18"/>
        <v>44614</v>
      </c>
      <c r="H28" s="435"/>
    </row>
    <row r="29" spans="1:8" ht="15.75" hidden="1" customHeight="1">
      <c r="B29" s="153" t="s">
        <v>1465</v>
      </c>
      <c r="C29" s="320" t="s">
        <v>1468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18">
        <f t="shared" si="18"/>
        <v>44621</v>
      </c>
      <c r="H29" s="435"/>
    </row>
    <row r="30" spans="1:8" ht="15.75" hidden="1" customHeight="1">
      <c r="B30" s="153" t="s">
        <v>1465</v>
      </c>
      <c r="C30" s="320" t="s">
        <v>1469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18">
        <f t="shared" si="18"/>
        <v>44628</v>
      </c>
      <c r="H30" s="435"/>
    </row>
    <row r="31" spans="1:8" ht="15.75" hidden="1" customHeight="1">
      <c r="B31" s="153" t="s">
        <v>1465</v>
      </c>
      <c r="C31" s="320" t="s">
        <v>1470</v>
      </c>
      <c r="D31" s="320">
        <v>44638</v>
      </c>
      <c r="E31" s="320">
        <f t="shared" si="37"/>
        <v>44641</v>
      </c>
      <c r="F31" s="320">
        <f t="shared" si="38"/>
        <v>44642</v>
      </c>
      <c r="G31" s="418">
        <f t="shared" si="18"/>
        <v>44635</v>
      </c>
      <c r="H31" s="435"/>
    </row>
    <row r="32" spans="1:8" ht="15.75" hidden="1" customHeight="1">
      <c r="A32" s="553" t="s">
        <v>1471</v>
      </c>
      <c r="B32" s="426" t="s">
        <v>1472</v>
      </c>
      <c r="C32" s="320" t="s">
        <v>1473</v>
      </c>
      <c r="D32" s="320">
        <v>44645</v>
      </c>
      <c r="E32" s="320">
        <f t="shared" si="37"/>
        <v>44648</v>
      </c>
      <c r="F32" s="320">
        <f t="shared" si="38"/>
        <v>44649</v>
      </c>
      <c r="G32" s="418">
        <f t="shared" si="18"/>
        <v>44642</v>
      </c>
      <c r="H32" s="435"/>
    </row>
    <row r="33" spans="1:8" ht="15.75" hidden="1" customHeight="1">
      <c r="B33" s="153" t="s">
        <v>1465</v>
      </c>
      <c r="C33" s="320" t="s">
        <v>1474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18">
        <f t="shared" si="18"/>
        <v>44649</v>
      </c>
      <c r="H33" s="435"/>
    </row>
    <row r="34" spans="1:8" ht="15.75" hidden="1" customHeight="1">
      <c r="B34" s="153" t="s">
        <v>1465</v>
      </c>
      <c r="C34" s="320" t="s">
        <v>1475</v>
      </c>
      <c r="D34" s="320">
        <v>44655</v>
      </c>
      <c r="E34" s="320">
        <f t="shared" si="39"/>
        <v>44658</v>
      </c>
      <c r="F34" s="320">
        <f t="shared" si="40"/>
        <v>44659</v>
      </c>
      <c r="G34" s="418">
        <f t="shared" si="18"/>
        <v>44656</v>
      </c>
      <c r="H34" s="435"/>
    </row>
    <row r="35" spans="1:8" ht="15.75" hidden="1" customHeight="1">
      <c r="B35" s="153" t="s">
        <v>1465</v>
      </c>
      <c r="C35" s="320" t="s">
        <v>1476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18">
        <f t="shared" si="18"/>
        <v>44663</v>
      </c>
      <c r="H35" s="435"/>
    </row>
    <row r="36" spans="1:8" ht="15.75" hidden="1" customHeight="1">
      <c r="B36" s="153" t="s">
        <v>1465</v>
      </c>
      <c r="C36" s="320" t="s">
        <v>1477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18">
        <f t="shared" si="18"/>
        <v>44670</v>
      </c>
      <c r="H36" s="435"/>
    </row>
    <row r="37" spans="1:8" ht="15.75" hidden="1" customHeight="1">
      <c r="B37" s="153" t="s">
        <v>1465</v>
      </c>
      <c r="C37" s="320" t="s">
        <v>1478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18">
        <f t="shared" si="18"/>
        <v>44677</v>
      </c>
      <c r="H37" s="435"/>
    </row>
    <row r="38" spans="1:8" ht="15.75" hidden="1" customHeight="1">
      <c r="B38" s="153" t="s">
        <v>1465</v>
      </c>
      <c r="C38" s="320" t="s">
        <v>1479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18">
        <f t="shared" si="18"/>
        <v>44684</v>
      </c>
      <c r="H38" s="435"/>
    </row>
    <row r="39" spans="1:8" ht="15.75" hidden="1" customHeight="1">
      <c r="A39" s="362" t="s">
        <v>1471</v>
      </c>
      <c r="B39" s="153" t="s">
        <v>1480</v>
      </c>
      <c r="C39" s="320" t="s">
        <v>1481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18">
        <f t="shared" si="18"/>
        <v>44691</v>
      </c>
      <c r="H39" s="435"/>
    </row>
    <row r="40" spans="1:8" ht="15.75" hidden="1" customHeight="1">
      <c r="A40" s="362" t="s">
        <v>1471</v>
      </c>
      <c r="B40" s="153" t="s">
        <v>1480</v>
      </c>
      <c r="C40" s="320" t="s">
        <v>1482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18">
        <f t="shared" si="18"/>
        <v>44698</v>
      </c>
      <c r="H40" s="435"/>
    </row>
    <row r="41" spans="1:8" ht="15.75" hidden="1" customHeight="1">
      <c r="A41" s="362" t="s">
        <v>1483</v>
      </c>
      <c r="B41" s="153" t="s">
        <v>683</v>
      </c>
      <c r="C41" s="320" t="s">
        <v>1484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18">
        <f t="shared" si="18"/>
        <v>44705</v>
      </c>
      <c r="H41" s="435"/>
    </row>
    <row r="42" spans="1:8" ht="15.75" hidden="1" customHeight="1">
      <c r="A42" s="362" t="s">
        <v>1483</v>
      </c>
      <c r="B42" s="164" t="s">
        <v>683</v>
      </c>
      <c r="C42" s="155" t="s">
        <v>1485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18">
        <f t="shared" si="18"/>
        <v>44712</v>
      </c>
      <c r="H42" s="435"/>
    </row>
    <row r="43" spans="1:8" ht="15.75" hidden="1" customHeight="1">
      <c r="A43" s="362" t="s">
        <v>1483</v>
      </c>
      <c r="B43" s="153" t="s">
        <v>683</v>
      </c>
      <c r="C43" s="320" t="s">
        <v>1486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18">
        <f t="shared" si="18"/>
        <v>44719</v>
      </c>
      <c r="H43" s="435"/>
    </row>
    <row r="44" spans="1:8" ht="15.75" hidden="1" customHeight="1">
      <c r="A44" s="362" t="s">
        <v>1483</v>
      </c>
      <c r="B44" s="153" t="s">
        <v>683</v>
      </c>
      <c r="C44" s="320" t="s">
        <v>1487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18">
        <f t="shared" si="18"/>
        <v>44726</v>
      </c>
      <c r="H44" s="435"/>
    </row>
    <row r="45" spans="1:8" ht="15.75" hidden="1" customHeight="1">
      <c r="A45" s="362" t="s">
        <v>1483</v>
      </c>
      <c r="B45" s="153" t="s">
        <v>683</v>
      </c>
      <c r="C45" s="320" t="s">
        <v>1488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18">
        <f t="shared" si="18"/>
        <v>44733</v>
      </c>
      <c r="H45" s="435"/>
    </row>
    <row r="46" spans="1:8" ht="15.75" hidden="1" customHeight="1">
      <c r="B46" s="153" t="s">
        <v>683</v>
      </c>
      <c r="C46" s="320" t="s">
        <v>1489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18">
        <f t="shared" si="18"/>
        <v>44740</v>
      </c>
      <c r="H46" s="435"/>
    </row>
    <row r="47" spans="1:8" ht="15.75" hidden="1" customHeight="1">
      <c r="B47" s="153" t="s">
        <v>683</v>
      </c>
      <c r="C47" s="320" t="s">
        <v>1490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18">
        <f t="shared" si="18"/>
        <v>44747</v>
      </c>
      <c r="H47" s="435"/>
    </row>
    <row r="48" spans="1:8" ht="15.75" hidden="1" customHeight="1">
      <c r="B48" s="153" t="s">
        <v>683</v>
      </c>
      <c r="C48" s="320" t="s">
        <v>1491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18">
        <f t="shared" si="18"/>
        <v>44754</v>
      </c>
      <c r="H48" s="435"/>
    </row>
    <row r="49" spans="1:8" ht="15.75" hidden="1" customHeight="1">
      <c r="A49" s="362" t="s">
        <v>1492</v>
      </c>
      <c r="B49" s="426" t="s">
        <v>1493</v>
      </c>
      <c r="C49" s="320" t="s">
        <v>1494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18">
        <f t="shared" si="18"/>
        <v>44761</v>
      </c>
      <c r="H49" s="435"/>
    </row>
    <row r="50" spans="1:8" ht="15.75" hidden="1" customHeight="1">
      <c r="A50" s="362" t="s">
        <v>1495</v>
      </c>
      <c r="B50" s="577" t="s">
        <v>413</v>
      </c>
      <c r="C50" s="320" t="s">
        <v>1496</v>
      </c>
      <c r="D50" s="479">
        <v>44767</v>
      </c>
      <c r="E50" s="479">
        <f t="shared" si="66"/>
        <v>44770</v>
      </c>
      <c r="F50" s="479">
        <f t="shared" si="67"/>
        <v>44771</v>
      </c>
      <c r="G50" s="418">
        <f t="shared" si="18"/>
        <v>44768</v>
      </c>
      <c r="H50" s="435"/>
    </row>
    <row r="51" spans="1:8" ht="15.75" hidden="1" customHeight="1">
      <c r="A51" s="362" t="s">
        <v>1497</v>
      </c>
      <c r="B51" s="426" t="s">
        <v>1472</v>
      </c>
      <c r="C51" s="320" t="s">
        <v>1498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18">
        <f t="shared" si="18"/>
        <v>44775</v>
      </c>
      <c r="H51" s="435"/>
    </row>
    <row r="52" spans="1:8" ht="15.75" hidden="1" customHeight="1">
      <c r="A52" s="362" t="s">
        <v>1497</v>
      </c>
      <c r="B52" s="426" t="s">
        <v>1472</v>
      </c>
      <c r="C52" s="320" t="s">
        <v>1499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18">
        <f t="shared" si="18"/>
        <v>44782</v>
      </c>
      <c r="H52" s="435"/>
    </row>
    <row r="53" spans="1:8" ht="15.75" hidden="1" customHeight="1">
      <c r="A53" s="362" t="s">
        <v>1497</v>
      </c>
      <c r="B53" s="426" t="s">
        <v>1472</v>
      </c>
      <c r="C53" s="320" t="s">
        <v>1500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18">
        <f t="shared" si="18"/>
        <v>44789</v>
      </c>
      <c r="H53" s="435"/>
    </row>
    <row r="54" spans="1:8" ht="15.75" hidden="1" customHeight="1">
      <c r="A54" s="362" t="s">
        <v>1501</v>
      </c>
      <c r="B54" s="426" t="s">
        <v>1472</v>
      </c>
      <c r="C54" s="320" t="s">
        <v>1502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18">
        <f t="shared" si="18"/>
        <v>44796</v>
      </c>
      <c r="H54" s="435"/>
    </row>
    <row r="55" spans="1:8" ht="15.75" hidden="1" customHeight="1">
      <c r="A55" s="362" t="s">
        <v>1503</v>
      </c>
      <c r="B55" s="426" t="s">
        <v>1472</v>
      </c>
      <c r="C55" s="320" t="s">
        <v>1504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18">
        <f t="shared" si="18"/>
        <v>44803</v>
      </c>
      <c r="H55" s="435"/>
    </row>
    <row r="56" spans="1:8" ht="15.75" hidden="1" customHeight="1">
      <c r="B56" s="426" t="s">
        <v>1472</v>
      </c>
      <c r="C56" s="320" t="s">
        <v>1505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18">
        <f t="shared" si="18"/>
        <v>44810</v>
      </c>
      <c r="H56" s="435"/>
    </row>
    <row r="57" spans="1:8" ht="15.75" hidden="1" customHeight="1">
      <c r="B57" s="426" t="s">
        <v>1472</v>
      </c>
      <c r="C57" s="320" t="s">
        <v>1506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18">
        <f t="shared" si="18"/>
        <v>44817</v>
      </c>
      <c r="H57" s="435"/>
    </row>
    <row r="58" spans="1:8" ht="15.75" hidden="1" customHeight="1">
      <c r="B58" s="426" t="s">
        <v>1472</v>
      </c>
      <c r="C58" s="320" t="s">
        <v>1507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18">
        <f t="shared" si="18"/>
        <v>44824</v>
      </c>
      <c r="H58" s="435"/>
    </row>
    <row r="59" spans="1:8" ht="15.75" hidden="1" customHeight="1">
      <c r="B59" s="426" t="s">
        <v>1472</v>
      </c>
      <c r="C59" s="320" t="s">
        <v>1508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18">
        <f t="shared" si="18"/>
        <v>44831</v>
      </c>
      <c r="H59" s="435"/>
    </row>
    <row r="60" spans="1:8" ht="15.75" hidden="1" customHeight="1">
      <c r="B60" s="426" t="s">
        <v>1472</v>
      </c>
      <c r="C60" s="320" t="s">
        <v>1509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18">
        <f t="shared" si="18"/>
        <v>44838</v>
      </c>
      <c r="H60" s="435"/>
    </row>
    <row r="61" spans="1:8" ht="15.75" hidden="1" customHeight="1">
      <c r="B61" s="426" t="s">
        <v>1472</v>
      </c>
      <c r="C61" s="320" t="s">
        <v>1510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18">
        <f t="shared" si="18"/>
        <v>44845</v>
      </c>
      <c r="H61" s="435"/>
    </row>
    <row r="62" spans="1:8" ht="15.75" hidden="1" customHeight="1">
      <c r="B62" s="426" t="s">
        <v>1472</v>
      </c>
      <c r="C62" s="320" t="s">
        <v>1511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18">
        <f t="shared" si="18"/>
        <v>44852</v>
      </c>
      <c r="H62" s="435"/>
    </row>
    <row r="63" spans="1:8" ht="15.75" hidden="1" customHeight="1">
      <c r="B63" s="426" t="s">
        <v>1472</v>
      </c>
      <c r="C63" s="320" t="s">
        <v>1512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18">
        <f t="shared" si="18"/>
        <v>44859</v>
      </c>
      <c r="H63" s="435"/>
    </row>
    <row r="64" spans="1:8" ht="15.75" hidden="1" customHeight="1">
      <c r="B64" s="426" t="s">
        <v>1472</v>
      </c>
      <c r="C64" s="320" t="s">
        <v>1513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18">
        <f t="shared" si="18"/>
        <v>44866</v>
      </c>
      <c r="H64" s="435"/>
    </row>
    <row r="65" spans="1:8" ht="15.75" hidden="1" customHeight="1">
      <c r="B65" s="426" t="s">
        <v>1472</v>
      </c>
      <c r="C65" s="320" t="s">
        <v>1514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18">
        <f t="shared" si="18"/>
        <v>44873</v>
      </c>
      <c r="H65" s="435"/>
    </row>
    <row r="66" spans="1:8" ht="15.75" hidden="1" customHeight="1">
      <c r="B66" s="426" t="s">
        <v>1472</v>
      </c>
      <c r="C66" s="320" t="s">
        <v>1515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18">
        <f t="shared" si="18"/>
        <v>44880</v>
      </c>
      <c r="H66" s="435"/>
    </row>
    <row r="67" spans="1:8" ht="15.75" hidden="1" customHeight="1">
      <c r="B67" s="426" t="s">
        <v>1472</v>
      </c>
      <c r="C67" s="320" t="s">
        <v>1516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18">
        <f t="shared" si="18"/>
        <v>44887</v>
      </c>
      <c r="H67" s="435"/>
    </row>
    <row r="68" spans="1:8" ht="15.75" hidden="1" customHeight="1">
      <c r="B68" s="426" t="s">
        <v>1472</v>
      </c>
      <c r="C68" s="320" t="s">
        <v>1517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18">
        <f t="shared" si="18"/>
        <v>44894</v>
      </c>
      <c r="H68" s="435"/>
    </row>
    <row r="69" spans="1:8" ht="15.75" hidden="1" customHeight="1">
      <c r="A69" s="362" t="s">
        <v>1518</v>
      </c>
      <c r="B69" s="577" t="s">
        <v>1519</v>
      </c>
      <c r="C69" s="320" t="s">
        <v>1520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18">
        <f t="shared" si="18"/>
        <v>44901</v>
      </c>
      <c r="H69" s="435"/>
    </row>
    <row r="70" spans="1:8" ht="15.75" hidden="1" customHeight="1">
      <c r="A70" s="362" t="s">
        <v>1521</v>
      </c>
      <c r="B70" s="577" t="s">
        <v>1519</v>
      </c>
      <c r="C70" s="320" t="s">
        <v>1522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18">
        <f t="shared" si="18"/>
        <v>44908</v>
      </c>
      <c r="H70" s="435"/>
    </row>
    <row r="71" spans="1:8" ht="15.75" hidden="1" customHeight="1">
      <c r="A71" s="362" t="s">
        <v>1523</v>
      </c>
      <c r="B71" s="426" t="s">
        <v>1524</v>
      </c>
      <c r="C71" s="320" t="s">
        <v>1525</v>
      </c>
      <c r="D71" s="479">
        <v>44914</v>
      </c>
      <c r="E71" s="479">
        <f t="shared" ref="E71" si="104">D71+3</f>
        <v>44917</v>
      </c>
      <c r="F71" s="479">
        <f t="shared" ref="F71" si="105">E71+1</f>
        <v>44918</v>
      </c>
      <c r="G71" s="418">
        <f t="shared" si="18"/>
        <v>44915</v>
      </c>
      <c r="H71" s="435"/>
    </row>
    <row r="72" spans="1:8" ht="15.75" hidden="1" customHeight="1">
      <c r="A72" s="362" t="s">
        <v>1523</v>
      </c>
      <c r="B72" s="426" t="s">
        <v>1524</v>
      </c>
      <c r="C72" s="320" t="s">
        <v>1526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18">
        <f t="shared" si="18"/>
        <v>44922</v>
      </c>
      <c r="H72" s="435"/>
    </row>
    <row r="73" spans="1:8" ht="15.75" hidden="1" customHeight="1">
      <c r="A73" s="362" t="s">
        <v>1527</v>
      </c>
      <c r="B73" s="577" t="s">
        <v>413</v>
      </c>
      <c r="C73" s="320" t="s">
        <v>1528</v>
      </c>
      <c r="D73" s="479">
        <f t="shared" si="41"/>
        <v>44932</v>
      </c>
      <c r="E73" s="479">
        <f t="shared" ref="E73" si="108">D73+3</f>
        <v>44935</v>
      </c>
      <c r="F73" s="479">
        <f t="shared" ref="F73" si="109">E73+1</f>
        <v>44936</v>
      </c>
      <c r="G73" s="418">
        <f t="shared" si="18"/>
        <v>44929</v>
      </c>
      <c r="H73" s="435"/>
    </row>
    <row r="74" spans="1:8" ht="15.75" hidden="1" customHeight="1">
      <c r="A74" s="362" t="s">
        <v>1523</v>
      </c>
      <c r="B74" s="426" t="s">
        <v>1524</v>
      </c>
      <c r="C74" s="320" t="s">
        <v>1529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18">
        <f t="shared" si="18"/>
        <v>44936</v>
      </c>
      <c r="H74" s="435"/>
    </row>
    <row r="75" spans="1:8" ht="15.75" hidden="1" customHeight="1">
      <c r="A75" s="362" t="s">
        <v>1523</v>
      </c>
      <c r="B75" s="426" t="s">
        <v>1524</v>
      </c>
      <c r="C75" s="320" t="s">
        <v>1530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18">
        <f t="shared" si="18"/>
        <v>44943</v>
      </c>
      <c r="H75" s="435"/>
    </row>
    <row r="76" spans="1:8" ht="15.75" hidden="1" customHeight="1">
      <c r="A76" s="362" t="s">
        <v>1523</v>
      </c>
      <c r="B76" s="426" t="s">
        <v>1524</v>
      </c>
      <c r="C76" s="320" t="s">
        <v>1531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18">
        <f t="shared" si="18"/>
        <v>44950</v>
      </c>
      <c r="H76" s="435"/>
    </row>
    <row r="77" spans="1:8" ht="15.75" hidden="1" customHeight="1">
      <c r="B77" s="426" t="s">
        <v>1524</v>
      </c>
      <c r="C77" s="320" t="s">
        <v>1532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18">
        <f t="shared" si="18"/>
        <v>44957</v>
      </c>
      <c r="H77" s="435"/>
    </row>
    <row r="78" spans="1:8" ht="15.75" hidden="1" customHeight="1">
      <c r="B78" s="426" t="s">
        <v>1524</v>
      </c>
      <c r="C78" s="320" t="s">
        <v>1533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18">
        <f t="shared" si="18"/>
        <v>44964</v>
      </c>
      <c r="H78" s="435"/>
    </row>
    <row r="79" spans="1:8" ht="15.75" hidden="1" customHeight="1">
      <c r="B79" s="426" t="s">
        <v>1524</v>
      </c>
      <c r="C79" s="320" t="s">
        <v>1534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18">
        <f t="shared" si="18"/>
        <v>44971</v>
      </c>
      <c r="H79" s="435"/>
    </row>
    <row r="80" spans="1:8" ht="15.75" hidden="1" customHeight="1">
      <c r="B80" s="426" t="s">
        <v>1524</v>
      </c>
      <c r="C80" s="320" t="s">
        <v>1535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18">
        <f t="shared" si="18"/>
        <v>44978</v>
      </c>
      <c r="H80" s="435"/>
    </row>
    <row r="81" spans="1:9" ht="15.75" customHeight="1">
      <c r="B81" s="426" t="s">
        <v>1524</v>
      </c>
      <c r="C81" s="320" t="s">
        <v>1536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18">
        <f t="shared" si="18"/>
        <v>44985</v>
      </c>
      <c r="H81" s="435"/>
    </row>
    <row r="82" spans="1:9" ht="15.75" customHeight="1">
      <c r="B82" s="426" t="s">
        <v>1524</v>
      </c>
      <c r="C82" s="320" t="s">
        <v>1537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18">
        <f t="shared" si="18"/>
        <v>44992</v>
      </c>
      <c r="H82" s="435"/>
    </row>
    <row r="83" spans="1:9" ht="15.75" customHeight="1">
      <c r="B83" s="426" t="s">
        <v>1524</v>
      </c>
      <c r="C83" s="320" t="s">
        <v>1538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18">
        <f t="shared" si="18"/>
        <v>44999</v>
      </c>
      <c r="H83" s="435"/>
    </row>
    <row r="84" spans="1:9" ht="15.75" customHeight="1">
      <c r="B84" s="426" t="s">
        <v>1524</v>
      </c>
      <c r="C84" s="320" t="s">
        <v>1539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18">
        <f t="shared" si="18"/>
        <v>45006</v>
      </c>
      <c r="H84" s="435">
        <v>45010</v>
      </c>
      <c r="I84" s="700" t="s">
        <v>1540</v>
      </c>
    </row>
    <row r="85" spans="1:9" ht="15.75" hidden="1" customHeight="1">
      <c r="B85" s="426" t="s">
        <v>1524</v>
      </c>
      <c r="C85" s="320" t="s">
        <v>1541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18">
        <f t="shared" si="18"/>
        <v>45013</v>
      </c>
      <c r="H85" s="435">
        <v>45017</v>
      </c>
    </row>
    <row r="86" spans="1:9" ht="15.75" hidden="1" customHeight="1">
      <c r="B86" s="426" t="s">
        <v>1524</v>
      </c>
      <c r="C86" s="320" t="s">
        <v>1542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18">
        <f t="shared" si="18"/>
        <v>45020</v>
      </c>
      <c r="H86" s="435">
        <v>45024</v>
      </c>
    </row>
    <row r="87" spans="1:9" ht="15.75" hidden="1" customHeight="1">
      <c r="B87" s="426" t="s">
        <v>1524</v>
      </c>
      <c r="C87" s="320" t="s">
        <v>1543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18">
        <f t="shared" si="18"/>
        <v>45027</v>
      </c>
      <c r="H87" s="435"/>
    </row>
    <row r="88" spans="1:9" ht="15.75" hidden="1" customHeight="1">
      <c r="B88" s="426" t="s">
        <v>1524</v>
      </c>
      <c r="C88" s="320" t="s">
        <v>1544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18">
        <f t="shared" si="18"/>
        <v>45034</v>
      </c>
      <c r="H88" s="435"/>
    </row>
    <row r="89" spans="1:9" ht="15.75" hidden="1" customHeight="1">
      <c r="B89" s="426" t="s">
        <v>1524</v>
      </c>
      <c r="C89" s="320" t="s">
        <v>1545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18">
        <f t="shared" si="18"/>
        <v>45041</v>
      </c>
      <c r="H89" s="435"/>
    </row>
    <row r="90" spans="1:9" ht="15.75" customHeight="1">
      <c r="B90" s="164"/>
      <c r="C90" s="155"/>
      <c r="D90" s="155"/>
      <c r="E90" s="155"/>
      <c r="F90" s="155"/>
      <c r="G90" s="420"/>
      <c r="H90" s="435"/>
    </row>
    <row r="91" spans="1:9" ht="15.75" customHeight="1">
      <c r="B91" s="422" t="s">
        <v>545</v>
      </c>
      <c r="C91" s="146"/>
      <c r="D91" s="146"/>
      <c r="E91" s="146"/>
      <c r="F91" s="169"/>
    </row>
    <row r="92" spans="1:9" ht="16.5" hidden="1" customHeight="1">
      <c r="B92" s="146"/>
      <c r="C92" s="147" t="s">
        <v>1546</v>
      </c>
      <c r="D92" s="148"/>
      <c r="E92" s="148"/>
    </row>
    <row r="93" spans="1:9" s="146" customFormat="1" ht="33" hidden="1" customHeight="1">
      <c r="A93" s="210"/>
      <c r="B93" s="150"/>
      <c r="C93" s="151" t="s">
        <v>1547</v>
      </c>
      <c r="D93" s="403" t="s">
        <v>1432</v>
      </c>
      <c r="E93" s="163" t="s">
        <v>144</v>
      </c>
      <c r="F93" s="163" t="s">
        <v>1548</v>
      </c>
      <c r="G93" s="169"/>
    </row>
    <row r="94" spans="1:9" s="146" customFormat="1" ht="18" hidden="1" customHeight="1">
      <c r="A94" s="210"/>
      <c r="B94" s="152" t="s">
        <v>355</v>
      </c>
      <c r="C94" s="152" t="s">
        <v>356</v>
      </c>
      <c r="D94" s="348"/>
      <c r="E94" s="332" t="s">
        <v>252</v>
      </c>
      <c r="F94" s="332" t="s">
        <v>145</v>
      </c>
      <c r="G94" s="169"/>
    </row>
    <row r="95" spans="1:9" s="146" customFormat="1" ht="18" hidden="1" customHeight="1">
      <c r="A95" s="210" t="s">
        <v>1549</v>
      </c>
      <c r="B95" s="153" t="s">
        <v>1550</v>
      </c>
      <c r="C95" s="320" t="s">
        <v>1551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>
      <c r="A96" s="210" t="s">
        <v>1552</v>
      </c>
      <c r="B96" s="216" t="s">
        <v>389</v>
      </c>
      <c r="C96" s="320" t="s">
        <v>1551</v>
      </c>
      <c r="D96" s="154">
        <f t="shared" ref="D96" si="143">D95+7</f>
        <v>43533</v>
      </c>
      <c r="E96" s="154"/>
      <c r="F96" s="154"/>
      <c r="G96" s="162" t="s">
        <v>1553</v>
      </c>
    </row>
    <row r="97" spans="1:12" s="146" customFormat="1" ht="17.25" hidden="1" customHeight="1">
      <c r="A97" s="362"/>
      <c r="B97" s="156" t="s">
        <v>1554</v>
      </c>
      <c r="C97" s="187"/>
      <c r="D97" s="187"/>
      <c r="E97" s="187"/>
      <c r="F97" s="155"/>
      <c r="G97" s="155"/>
    </row>
    <row r="98" spans="1:12" s="146" customFormat="1" ht="18" hidden="1" customHeight="1">
      <c r="A98" s="362"/>
      <c r="B98" s="157" t="s">
        <v>1555</v>
      </c>
      <c r="G98" s="155"/>
    </row>
    <row r="99" spans="1:12" s="146" customFormat="1" ht="18" hidden="1" customHeight="1">
      <c r="A99" s="362"/>
      <c r="G99" s="155"/>
    </row>
    <row r="100" spans="1:12" s="146" customFormat="1" ht="16.5" hidden="1" customHeight="1">
      <c r="A100" s="362"/>
      <c r="F100" s="169"/>
      <c r="I100" s="155"/>
      <c r="J100" s="155"/>
      <c r="K100" s="155"/>
    </row>
    <row r="101" spans="1:12" s="146" customFormat="1" ht="16.5" hidden="1" customHeight="1">
      <c r="A101" s="362"/>
      <c r="C101" s="147" t="s">
        <v>1556</v>
      </c>
      <c r="F101" s="169"/>
      <c r="I101" s="155"/>
      <c r="J101" s="155"/>
      <c r="K101" s="155"/>
    </row>
    <row r="102" spans="1:12" s="146" customFormat="1" ht="16.5" hidden="1" customHeight="1">
      <c r="A102" s="362"/>
      <c r="F102" s="169"/>
      <c r="I102" s="155"/>
      <c r="J102" s="155"/>
      <c r="K102" s="155"/>
    </row>
    <row r="103" spans="1:12" s="146" customFormat="1" ht="12" hidden="1">
      <c r="A103" s="362"/>
      <c r="B103" s="150"/>
      <c r="C103" s="151" t="s">
        <v>1547</v>
      </c>
      <c r="D103" s="403" t="s">
        <v>1432</v>
      </c>
      <c r="E103" s="163" t="s">
        <v>144</v>
      </c>
      <c r="F103" s="163" t="s">
        <v>1548</v>
      </c>
      <c r="I103" s="155"/>
      <c r="J103" s="155"/>
      <c r="K103" s="155"/>
    </row>
    <row r="104" spans="1:12" s="146" customFormat="1" ht="16.5" hidden="1" customHeight="1">
      <c r="A104" s="362"/>
      <c r="B104" s="152" t="s">
        <v>355</v>
      </c>
      <c r="C104" s="152" t="s">
        <v>356</v>
      </c>
      <c r="D104" s="348"/>
      <c r="E104" s="332" t="s">
        <v>252</v>
      </c>
      <c r="F104" s="332" t="s">
        <v>145</v>
      </c>
      <c r="I104" s="155"/>
      <c r="J104" s="155"/>
      <c r="K104" s="155"/>
    </row>
    <row r="105" spans="1:12" s="146" customFormat="1" ht="16.5" hidden="1" customHeight="1">
      <c r="A105" s="210"/>
      <c r="B105" s="153" t="s">
        <v>1557</v>
      </c>
      <c r="C105" s="320" t="s">
        <v>1558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>
      <c r="A106" s="210"/>
      <c r="B106" s="153" t="s">
        <v>1559</v>
      </c>
      <c r="C106" s="320" t="s">
        <v>1560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>
      <c r="A107" s="210" t="s">
        <v>1561</v>
      </c>
      <c r="B107" s="153" t="s">
        <v>1562</v>
      </c>
      <c r="C107" s="320" t="s">
        <v>1563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>
      <c r="A108" s="210"/>
      <c r="B108" s="153" t="s">
        <v>1559</v>
      </c>
      <c r="C108" s="320" t="s">
        <v>1564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>
      <c r="A109" s="362"/>
      <c r="B109" s="156" t="s">
        <v>1554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>
      <c r="A110" s="362"/>
      <c r="B110" s="157" t="s">
        <v>545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>
      <c r="A111" s="362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>
      <c r="A112" s="364"/>
      <c r="B112" s="192" t="s">
        <v>546</v>
      </c>
      <c r="C112" s="193"/>
      <c r="D112" s="193"/>
      <c r="E112" s="194"/>
      <c r="F112" s="195" t="s">
        <v>1565</v>
      </c>
      <c r="G112" s="195"/>
      <c r="H112" s="193"/>
      <c r="I112" s="193"/>
      <c r="J112" s="195" t="s">
        <v>548</v>
      </c>
      <c r="K112" s="195"/>
      <c r="L112" s="195"/>
    </row>
    <row r="113" spans="2:12" s="159" customFormat="1" ht="15.75" customHeight="1">
      <c r="B113" s="197" t="s">
        <v>549</v>
      </c>
      <c r="C113" s="193"/>
      <c r="D113" s="198" t="s">
        <v>550</v>
      </c>
      <c r="E113" s="199"/>
      <c r="F113" s="197" t="s">
        <v>551</v>
      </c>
      <c r="G113" s="193"/>
      <c r="H113" s="198" t="s">
        <v>552</v>
      </c>
      <c r="I113" s="193"/>
      <c r="J113" s="197" t="s">
        <v>553</v>
      </c>
      <c r="K113" s="193"/>
      <c r="L113" s="198" t="s">
        <v>554</v>
      </c>
    </row>
    <row r="114" spans="2:12" s="159" customFormat="1" ht="15.75" customHeight="1">
      <c r="B114" s="414" t="s">
        <v>555</v>
      </c>
      <c r="C114" s="202"/>
      <c r="D114" s="570" t="s">
        <v>556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560</v>
      </c>
      <c r="K114" s="202" t="s">
        <v>1566</v>
      </c>
      <c r="L114" s="203" t="s">
        <v>561</v>
      </c>
    </row>
    <row r="115" spans="2:12" s="159" customFormat="1" ht="15.75" customHeight="1">
      <c r="B115" s="414" t="s">
        <v>569</v>
      </c>
      <c r="C115" s="202"/>
      <c r="D115" s="570" t="s">
        <v>570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567</v>
      </c>
      <c r="K115" s="202" t="s">
        <v>1567</v>
      </c>
      <c r="L115" s="203" t="s">
        <v>568</v>
      </c>
    </row>
    <row r="116" spans="2:12" s="159" customFormat="1" ht="15.75" customHeight="1">
      <c r="B116" s="201" t="s">
        <v>1568</v>
      </c>
      <c r="C116" s="202"/>
      <c r="D116" s="203" t="s">
        <v>1569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1570</v>
      </c>
      <c r="K116" s="202" t="s">
        <v>1571</v>
      </c>
      <c r="L116" s="203" t="s">
        <v>1572</v>
      </c>
    </row>
    <row r="117" spans="2:12" s="159" customFormat="1" ht="15.75" customHeight="1">
      <c r="B117" s="201" t="s">
        <v>562</v>
      </c>
      <c r="C117" s="202"/>
      <c r="D117" s="203" t="s">
        <v>563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581</v>
      </c>
      <c r="K117" s="202" t="s">
        <v>1573</v>
      </c>
      <c r="L117" s="203" t="s">
        <v>582</v>
      </c>
    </row>
    <row r="118" spans="2:12" s="159" customFormat="1" ht="15.75" customHeight="1">
      <c r="B118" s="414" t="s">
        <v>815</v>
      </c>
      <c r="C118" s="202"/>
      <c r="D118" s="570" t="s">
        <v>577</v>
      </c>
      <c r="E118" s="197"/>
      <c r="F118" s="201"/>
      <c r="G118" s="202"/>
      <c r="H118" s="203"/>
      <c r="I118" s="193"/>
      <c r="J118" s="201" t="s">
        <v>588</v>
      </c>
      <c r="K118" s="202" t="s">
        <v>1574</v>
      </c>
      <c r="L118" s="203" t="s">
        <v>589</v>
      </c>
    </row>
    <row r="119" spans="2:12" s="159" customFormat="1" ht="15.75" customHeight="1">
      <c r="B119" s="414" t="s">
        <v>1575</v>
      </c>
      <c r="C119" s="202"/>
      <c r="D119" s="570" t="s">
        <v>1576</v>
      </c>
      <c r="E119" s="197"/>
      <c r="F119" s="201"/>
      <c r="G119" s="202"/>
      <c r="H119" s="203"/>
      <c r="I119" s="193"/>
      <c r="J119" s="201" t="s">
        <v>1577</v>
      </c>
      <c r="K119" s="202" t="s">
        <v>1578</v>
      </c>
      <c r="L119" s="203" t="s">
        <v>1579</v>
      </c>
    </row>
    <row r="120" spans="2:12" s="159" customFormat="1" ht="15.75" customHeight="1">
      <c r="B120" s="414" t="s">
        <v>1580</v>
      </c>
      <c r="C120" s="202"/>
      <c r="D120" s="570" t="s">
        <v>1581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ht="13.9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>
      <c r="B123" s="193" t="s">
        <v>1582</v>
      </c>
      <c r="C123" s="193" t="s">
        <v>1583</v>
      </c>
      <c r="D123" s="205"/>
      <c r="E123" s="193"/>
      <c r="F123" s="193" t="s">
        <v>1584</v>
      </c>
      <c r="G123" s="206" t="s">
        <v>1585</v>
      </c>
      <c r="H123" s="196"/>
      <c r="I123" s="193"/>
      <c r="J123" s="193" t="s">
        <v>1584</v>
      </c>
      <c r="K123" s="193" t="s">
        <v>1586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3.15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>
      <c r="A2" s="495" t="s">
        <v>1088</v>
      </c>
      <c r="B2" s="495" t="s">
        <v>1089</v>
      </c>
      <c r="C2" s="495" t="s">
        <v>1089</v>
      </c>
      <c r="D2" s="495" t="s">
        <v>1090</v>
      </c>
      <c r="E2" s="495" t="s">
        <v>1091</v>
      </c>
      <c r="F2" s="495" t="s">
        <v>302</v>
      </c>
      <c r="G2" s="496" t="s">
        <v>1092</v>
      </c>
      <c r="H2" s="496" t="s">
        <v>1093</v>
      </c>
      <c r="I2" s="497" t="s">
        <v>1094</v>
      </c>
    </row>
    <row r="3" spans="1:10" ht="52.9" hidden="1">
      <c r="A3" s="226" t="s">
        <v>1095</v>
      </c>
      <c r="B3" s="226" t="s">
        <v>1096</v>
      </c>
      <c r="C3" s="225"/>
      <c r="D3" s="225"/>
      <c r="E3" s="226" t="s">
        <v>1096</v>
      </c>
      <c r="F3" s="227" t="s">
        <v>1097</v>
      </c>
      <c r="G3" s="225"/>
      <c r="H3" s="227" t="s">
        <v>1098</v>
      </c>
      <c r="I3" s="228" t="s">
        <v>1099</v>
      </c>
    </row>
    <row r="4" spans="1:10" ht="52.9" hidden="1">
      <c r="A4" s="229" t="s">
        <v>1100</v>
      </c>
      <c r="B4" s="229" t="s">
        <v>1101</v>
      </c>
      <c r="C4" s="229" t="s">
        <v>1101</v>
      </c>
      <c r="D4" s="230"/>
      <c r="E4" s="229" t="s">
        <v>1102</v>
      </c>
      <c r="F4" s="227" t="s">
        <v>228</v>
      </c>
      <c r="G4" s="225" t="s">
        <v>1103</v>
      </c>
      <c r="H4" s="227" t="s">
        <v>1098</v>
      </c>
      <c r="I4" s="228" t="s">
        <v>1104</v>
      </c>
    </row>
    <row r="5" spans="1:10" ht="52.9" hidden="1">
      <c r="A5" s="229" t="s">
        <v>1100</v>
      </c>
      <c r="B5" s="229" t="s">
        <v>1105</v>
      </c>
      <c r="C5" s="229" t="s">
        <v>1105</v>
      </c>
      <c r="D5" s="230"/>
      <c r="E5" s="229" t="s">
        <v>1106</v>
      </c>
      <c r="F5" s="227" t="s">
        <v>228</v>
      </c>
      <c r="G5" s="225" t="s">
        <v>1107</v>
      </c>
      <c r="H5" s="227" t="s">
        <v>1098</v>
      </c>
      <c r="I5" s="228" t="s">
        <v>1104</v>
      </c>
    </row>
    <row r="6" spans="1:10" ht="52.9" hidden="1">
      <c r="A6" s="229" t="s">
        <v>1108</v>
      </c>
      <c r="B6" s="229" t="s">
        <v>1109</v>
      </c>
      <c r="C6" s="229" t="s">
        <v>1109</v>
      </c>
      <c r="D6" s="227"/>
      <c r="E6" s="229" t="s">
        <v>1109</v>
      </c>
      <c r="F6" s="227" t="s">
        <v>228</v>
      </c>
      <c r="G6" s="225" t="s">
        <v>1110</v>
      </c>
      <c r="H6" s="227" t="s">
        <v>1098</v>
      </c>
      <c r="I6" s="228" t="s">
        <v>1104</v>
      </c>
    </row>
    <row r="7" spans="1:10" hidden="1">
      <c r="A7" s="224" t="s">
        <v>1111</v>
      </c>
      <c r="B7" s="224" t="s">
        <v>1112</v>
      </c>
      <c r="C7" s="224" t="s">
        <v>1113</v>
      </c>
      <c r="D7" s="224" t="s">
        <v>1114</v>
      </c>
      <c r="E7" s="224" t="s">
        <v>1115</v>
      </c>
      <c r="F7" s="224" t="s">
        <v>302</v>
      </c>
      <c r="G7" s="225" t="s">
        <v>1116</v>
      </c>
      <c r="H7" s="225" t="s">
        <v>1093</v>
      </c>
      <c r="I7" s="222"/>
    </row>
    <row r="8" spans="1:10" hidden="1">
      <c r="A8" s="224" t="s">
        <v>1111</v>
      </c>
      <c r="B8" s="224" t="s">
        <v>1112</v>
      </c>
      <c r="C8" s="224" t="s">
        <v>1117</v>
      </c>
      <c r="D8" s="224" t="s">
        <v>1118</v>
      </c>
      <c r="E8" s="224" t="s">
        <v>1119</v>
      </c>
      <c r="F8" s="224" t="s">
        <v>302</v>
      </c>
      <c r="G8" s="225"/>
      <c r="H8" s="225" t="s">
        <v>1093</v>
      </c>
      <c r="I8" s="222" t="s">
        <v>1120</v>
      </c>
    </row>
    <row r="9" spans="1:10" hidden="1">
      <c r="A9" s="224" t="s">
        <v>1088</v>
      </c>
      <c r="B9" s="224" t="s">
        <v>1121</v>
      </c>
      <c r="C9" s="224" t="s">
        <v>1121</v>
      </c>
      <c r="D9" s="224" t="s">
        <v>1122</v>
      </c>
      <c r="E9" s="224" t="s">
        <v>1123</v>
      </c>
      <c r="F9" s="224" t="s">
        <v>302</v>
      </c>
      <c r="G9" s="225" t="s">
        <v>1124</v>
      </c>
      <c r="H9" s="225" t="s">
        <v>1093</v>
      </c>
      <c r="I9" s="222" t="s">
        <v>1094</v>
      </c>
    </row>
    <row r="10" spans="1:10" hidden="1">
      <c r="A10" s="333" t="s">
        <v>1111</v>
      </c>
      <c r="B10" s="333" t="s">
        <v>1125</v>
      </c>
      <c r="C10" s="333" t="s">
        <v>1126</v>
      </c>
      <c r="D10" s="333" t="s">
        <v>1127</v>
      </c>
      <c r="E10" s="333" t="s">
        <v>1128</v>
      </c>
      <c r="F10" s="333" t="s">
        <v>302</v>
      </c>
      <c r="G10" s="334" t="s">
        <v>1129</v>
      </c>
      <c r="H10" s="334" t="s">
        <v>1093</v>
      </c>
      <c r="I10" s="335" t="s">
        <v>1094</v>
      </c>
      <c r="J10" s="223" t="s">
        <v>1130</v>
      </c>
    </row>
    <row r="11" spans="1:10" hidden="1">
      <c r="A11" s="333" t="s">
        <v>1111</v>
      </c>
      <c r="B11" s="333" t="s">
        <v>1125</v>
      </c>
      <c r="C11" s="333" t="s">
        <v>1131</v>
      </c>
      <c r="D11" s="333" t="s">
        <v>1132</v>
      </c>
      <c r="E11" s="333" t="s">
        <v>1133</v>
      </c>
      <c r="F11" s="333" t="s">
        <v>302</v>
      </c>
      <c r="G11" s="334" t="s">
        <v>1134</v>
      </c>
      <c r="H11" s="334" t="s">
        <v>1093</v>
      </c>
      <c r="I11" s="335" t="s">
        <v>1094</v>
      </c>
      <c r="J11" s="223" t="s">
        <v>1130</v>
      </c>
    </row>
    <row r="12" spans="1:10" hidden="1">
      <c r="A12" s="224" t="s">
        <v>1111</v>
      </c>
      <c r="B12" s="224" t="s">
        <v>1125</v>
      </c>
      <c r="C12" s="224" t="s">
        <v>1135</v>
      </c>
      <c r="D12" s="224"/>
      <c r="E12" s="224" t="s">
        <v>1136</v>
      </c>
      <c r="F12" s="224" t="s">
        <v>302</v>
      </c>
      <c r="G12" s="225"/>
      <c r="H12" s="225" t="s">
        <v>1093</v>
      </c>
      <c r="I12" s="222" t="s">
        <v>1137</v>
      </c>
    </row>
    <row r="13" spans="1:10" hidden="1">
      <c r="A13" s="224" t="s">
        <v>1138</v>
      </c>
      <c r="B13" s="224" t="s">
        <v>1139</v>
      </c>
      <c r="C13" s="224" t="s">
        <v>1139</v>
      </c>
      <c r="D13" s="224" t="s">
        <v>1140</v>
      </c>
      <c r="E13" s="224" t="s">
        <v>1141</v>
      </c>
      <c r="F13" s="224" t="s">
        <v>302</v>
      </c>
      <c r="G13" s="225"/>
      <c r="H13" s="225" t="s">
        <v>1093</v>
      </c>
      <c r="I13" s="222"/>
    </row>
    <row r="14" spans="1:10" hidden="1">
      <c r="A14" s="224" t="s">
        <v>1111</v>
      </c>
      <c r="B14" s="224" t="s">
        <v>1142</v>
      </c>
      <c r="C14" s="224" t="s">
        <v>1142</v>
      </c>
      <c r="D14" s="224" t="s">
        <v>1143</v>
      </c>
      <c r="E14" s="224" t="s">
        <v>1144</v>
      </c>
      <c r="F14" s="224" t="s">
        <v>302</v>
      </c>
      <c r="G14" s="225" t="s">
        <v>1145</v>
      </c>
      <c r="H14" s="225" t="s">
        <v>1093</v>
      </c>
      <c r="I14" s="222"/>
    </row>
    <row r="15" spans="1:10" ht="39.6" hidden="1">
      <c r="A15" s="231" t="s">
        <v>1146</v>
      </c>
      <c r="B15" s="231" t="s">
        <v>1147</v>
      </c>
      <c r="C15" s="225"/>
      <c r="D15" s="225"/>
      <c r="E15" s="231" t="s">
        <v>1147</v>
      </c>
      <c r="F15" s="227" t="s">
        <v>284</v>
      </c>
      <c r="G15" s="225"/>
      <c r="H15" s="227" t="s">
        <v>1098</v>
      </c>
      <c r="I15" s="222" t="s">
        <v>1148</v>
      </c>
    </row>
    <row r="16" spans="1:10" hidden="1">
      <c r="A16" s="224" t="s">
        <v>1111</v>
      </c>
      <c r="B16" s="224" t="s">
        <v>1149</v>
      </c>
      <c r="C16" s="224" t="s">
        <v>1150</v>
      </c>
      <c r="D16" s="224"/>
      <c r="E16" s="224" t="s">
        <v>1151</v>
      </c>
      <c r="F16" s="224" t="s">
        <v>302</v>
      </c>
      <c r="G16" s="225" t="s">
        <v>1152</v>
      </c>
      <c r="H16" s="225" t="s">
        <v>1093</v>
      </c>
      <c r="I16" s="222" t="s">
        <v>1153</v>
      </c>
    </row>
    <row r="17" spans="1:10" hidden="1">
      <c r="A17" s="224" t="s">
        <v>1111</v>
      </c>
      <c r="B17" s="224" t="s">
        <v>1149</v>
      </c>
      <c r="C17" s="224" t="s">
        <v>1154</v>
      </c>
      <c r="D17" s="224" t="s">
        <v>1155</v>
      </c>
      <c r="E17" s="224" t="s">
        <v>240</v>
      </c>
      <c r="F17" s="224" t="s">
        <v>302</v>
      </c>
      <c r="G17" s="225" t="s">
        <v>1156</v>
      </c>
      <c r="H17" s="225" t="s">
        <v>1093</v>
      </c>
      <c r="I17" s="222"/>
    </row>
    <row r="18" spans="1:10" hidden="1">
      <c r="A18" s="224" t="s">
        <v>1111</v>
      </c>
      <c r="B18" s="224" t="s">
        <v>1149</v>
      </c>
      <c r="C18" s="224" t="s">
        <v>1157</v>
      </c>
      <c r="D18" s="224" t="s">
        <v>1158</v>
      </c>
      <c r="E18" s="224" t="s">
        <v>1159</v>
      </c>
      <c r="F18" s="224" t="s">
        <v>302</v>
      </c>
      <c r="G18" s="225" t="s">
        <v>1160</v>
      </c>
      <c r="H18" s="225" t="s">
        <v>1093</v>
      </c>
      <c r="I18" s="222" t="s">
        <v>1161</v>
      </c>
    </row>
    <row r="19" spans="1:10" hidden="1">
      <c r="A19" s="224" t="s">
        <v>1162</v>
      </c>
      <c r="B19" s="224" t="s">
        <v>1163</v>
      </c>
      <c r="C19" s="224" t="s">
        <v>1163</v>
      </c>
      <c r="D19" s="224" t="s">
        <v>1164</v>
      </c>
      <c r="E19" s="224" t="s">
        <v>1165</v>
      </c>
      <c r="F19" s="224" t="s">
        <v>302</v>
      </c>
      <c r="G19" s="225" t="s">
        <v>1166</v>
      </c>
      <c r="H19" s="225" t="s">
        <v>1093</v>
      </c>
      <c r="I19" s="222"/>
    </row>
    <row r="20" spans="1:10" hidden="1">
      <c r="A20" s="232" t="s">
        <v>1167</v>
      </c>
      <c r="B20" s="233" t="s">
        <v>1168</v>
      </c>
      <c r="C20" s="233" t="s">
        <v>1168</v>
      </c>
      <c r="D20" s="225"/>
      <c r="E20" s="233" t="s">
        <v>1169</v>
      </c>
      <c r="F20" s="227" t="s">
        <v>247</v>
      </c>
      <c r="G20" s="225" t="s">
        <v>1170</v>
      </c>
      <c r="H20" s="227" t="s">
        <v>1098</v>
      </c>
      <c r="I20" s="222"/>
    </row>
    <row r="21" spans="1:10" ht="13.9" hidden="1">
      <c r="A21" s="224" t="s">
        <v>1111</v>
      </c>
      <c r="B21" s="224" t="s">
        <v>1171</v>
      </c>
      <c r="C21" s="224" t="s">
        <v>1171</v>
      </c>
      <c r="D21" s="224" t="s">
        <v>1172</v>
      </c>
      <c r="E21" s="224" t="s">
        <v>1173</v>
      </c>
      <c r="F21" s="224" t="s">
        <v>302</v>
      </c>
      <c r="G21" s="225" t="s">
        <v>1174</v>
      </c>
      <c r="H21" s="225" t="s">
        <v>1093</v>
      </c>
      <c r="I21" s="222"/>
      <c r="J21" s="234"/>
    </row>
    <row r="22" spans="1:10" ht="52.9" hidden="1">
      <c r="A22" s="235" t="s">
        <v>1175</v>
      </c>
      <c r="B22" s="235" t="s">
        <v>1176</v>
      </c>
      <c r="C22" s="225"/>
      <c r="D22" s="225"/>
      <c r="E22" s="235" t="s">
        <v>1176</v>
      </c>
      <c r="F22" s="227" t="s">
        <v>1097</v>
      </c>
      <c r="G22" s="225" t="s">
        <v>1177</v>
      </c>
      <c r="H22" s="227" t="s">
        <v>1098</v>
      </c>
      <c r="I22" s="228" t="s">
        <v>1099</v>
      </c>
      <c r="J22" s="234"/>
    </row>
    <row r="23" spans="1:10" ht="13.9" hidden="1">
      <c r="A23" s="224" t="s">
        <v>1111</v>
      </c>
      <c r="B23" s="224" t="s">
        <v>1178</v>
      </c>
      <c r="C23" s="224" t="s">
        <v>1178</v>
      </c>
      <c r="D23" s="224" t="s">
        <v>1179</v>
      </c>
      <c r="E23" s="224" t="s">
        <v>1180</v>
      </c>
      <c r="F23" s="224" t="s">
        <v>302</v>
      </c>
      <c r="G23" s="225"/>
      <c r="H23" s="225" t="s">
        <v>1093</v>
      </c>
      <c r="I23" s="222"/>
      <c r="J23" s="234"/>
    </row>
    <row r="24" spans="1:10" ht="14.45" hidden="1">
      <c r="A24" s="224" t="s">
        <v>1111</v>
      </c>
      <c r="B24" s="224" t="s">
        <v>1178</v>
      </c>
      <c r="C24" s="224" t="s">
        <v>1178</v>
      </c>
      <c r="D24" s="224" t="s">
        <v>1181</v>
      </c>
      <c r="E24" s="224" t="s">
        <v>1180</v>
      </c>
      <c r="F24" s="224" t="s">
        <v>302</v>
      </c>
      <c r="G24" s="225"/>
      <c r="H24" s="225" t="s">
        <v>1093</v>
      </c>
      <c r="I24" s="222"/>
      <c r="J24" s="236"/>
    </row>
    <row r="25" spans="1:10" ht="13.9" hidden="1">
      <c r="A25" s="224" t="s">
        <v>1111</v>
      </c>
      <c r="B25" s="224" t="s">
        <v>1182</v>
      </c>
      <c r="C25" s="224" t="s">
        <v>1183</v>
      </c>
      <c r="D25" s="224" t="s">
        <v>1184</v>
      </c>
      <c r="E25" s="224" t="s">
        <v>1185</v>
      </c>
      <c r="F25" s="224" t="s">
        <v>302</v>
      </c>
      <c r="G25" s="225" t="s">
        <v>1186</v>
      </c>
      <c r="H25" s="225" t="s">
        <v>1093</v>
      </c>
      <c r="I25" s="222" t="s">
        <v>1187</v>
      </c>
      <c r="J25" s="234"/>
    </row>
    <row r="26" spans="1:10" ht="13.9" hidden="1">
      <c r="A26" s="224" t="s">
        <v>1111</v>
      </c>
      <c r="B26" s="224" t="s">
        <v>1182</v>
      </c>
      <c r="C26" s="224" t="s">
        <v>1183</v>
      </c>
      <c r="D26" s="224" t="s">
        <v>1188</v>
      </c>
      <c r="E26" s="224" t="s">
        <v>1185</v>
      </c>
      <c r="F26" s="224" t="s">
        <v>302</v>
      </c>
      <c r="G26" s="225" t="s">
        <v>1186</v>
      </c>
      <c r="H26" s="225" t="s">
        <v>1093</v>
      </c>
      <c r="I26" s="222" t="s">
        <v>1187</v>
      </c>
      <c r="J26" s="234"/>
    </row>
    <row r="27" spans="1:10" hidden="1">
      <c r="A27" s="224" t="s">
        <v>1111</v>
      </c>
      <c r="B27" s="224" t="s">
        <v>1182</v>
      </c>
      <c r="C27" s="224" t="s">
        <v>1183</v>
      </c>
      <c r="D27" s="224" t="s">
        <v>1189</v>
      </c>
      <c r="E27" s="224" t="s">
        <v>1185</v>
      </c>
      <c r="F27" s="224" t="s">
        <v>302</v>
      </c>
      <c r="G27" s="225" t="s">
        <v>1186</v>
      </c>
      <c r="H27" s="225" t="s">
        <v>1093</v>
      </c>
      <c r="I27" s="222" t="s">
        <v>1187</v>
      </c>
      <c r="J27" s="237"/>
    </row>
    <row r="28" spans="1:10" hidden="1">
      <c r="A28" s="224" t="s">
        <v>1111</v>
      </c>
      <c r="B28" s="224" t="s">
        <v>1182</v>
      </c>
      <c r="C28" s="224" t="s">
        <v>1183</v>
      </c>
      <c r="D28" s="230" t="s">
        <v>1190</v>
      </c>
      <c r="E28" s="224" t="s">
        <v>1185</v>
      </c>
      <c r="F28" s="224" t="s">
        <v>302</v>
      </c>
      <c r="G28" s="225" t="s">
        <v>1186</v>
      </c>
      <c r="H28" s="225" t="s">
        <v>1093</v>
      </c>
      <c r="I28" s="222" t="s">
        <v>1187</v>
      </c>
      <c r="J28" s="237"/>
    </row>
    <row r="29" spans="1:10" hidden="1">
      <c r="A29" s="224" t="s">
        <v>1111</v>
      </c>
      <c r="B29" s="224" t="s">
        <v>1182</v>
      </c>
      <c r="C29" s="224" t="s">
        <v>1183</v>
      </c>
      <c r="D29" s="230" t="s">
        <v>1191</v>
      </c>
      <c r="E29" s="224" t="s">
        <v>1185</v>
      </c>
      <c r="F29" s="224" t="s">
        <v>302</v>
      </c>
      <c r="G29" s="225" t="s">
        <v>1186</v>
      </c>
      <c r="H29" s="225" t="s">
        <v>1093</v>
      </c>
      <c r="I29" s="222" t="s">
        <v>1187</v>
      </c>
    </row>
    <row r="30" spans="1:10" hidden="1">
      <c r="A30" s="224" t="s">
        <v>1111</v>
      </c>
      <c r="B30" s="224" t="s">
        <v>1182</v>
      </c>
      <c r="C30" s="224" t="s">
        <v>1183</v>
      </c>
      <c r="D30" s="224" t="s">
        <v>1192</v>
      </c>
      <c r="E30" s="224" t="s">
        <v>1185</v>
      </c>
      <c r="F30" s="224" t="s">
        <v>302</v>
      </c>
      <c r="G30" s="225" t="s">
        <v>1186</v>
      </c>
      <c r="H30" s="225" t="s">
        <v>1093</v>
      </c>
      <c r="I30" s="222" t="s">
        <v>1187</v>
      </c>
    </row>
    <row r="31" spans="1:10" hidden="1">
      <c r="A31" s="224" t="s">
        <v>1111</v>
      </c>
      <c r="B31" s="224" t="s">
        <v>1182</v>
      </c>
      <c r="C31" s="224" t="s">
        <v>1182</v>
      </c>
      <c r="D31" s="224" t="s">
        <v>1182</v>
      </c>
      <c r="E31" s="224" t="s">
        <v>221</v>
      </c>
      <c r="F31" s="224" t="s">
        <v>302</v>
      </c>
      <c r="G31" s="225" t="s">
        <v>1193</v>
      </c>
      <c r="H31" s="225" t="s">
        <v>1093</v>
      </c>
      <c r="I31" s="222" t="s">
        <v>1187</v>
      </c>
    </row>
    <row r="32" spans="1:10" hidden="1">
      <c r="A32" s="224" t="s">
        <v>1111</v>
      </c>
      <c r="B32" s="224" t="s">
        <v>1182</v>
      </c>
      <c r="C32" s="224" t="s">
        <v>1126</v>
      </c>
      <c r="D32" s="224" t="s">
        <v>1194</v>
      </c>
      <c r="E32" s="224" t="s">
        <v>1195</v>
      </c>
      <c r="F32" s="224" t="s">
        <v>302</v>
      </c>
      <c r="G32" s="225" t="s">
        <v>1196</v>
      </c>
      <c r="H32" s="225" t="s">
        <v>1093</v>
      </c>
      <c r="I32" s="222" t="s">
        <v>1187</v>
      </c>
    </row>
    <row r="33" spans="1:10" hidden="1">
      <c r="A33" s="224" t="s">
        <v>1111</v>
      </c>
      <c r="B33" s="224" t="s">
        <v>1182</v>
      </c>
      <c r="C33" s="224" t="s">
        <v>1126</v>
      </c>
      <c r="D33" s="224" t="s">
        <v>1197</v>
      </c>
      <c r="E33" s="224" t="s">
        <v>1195</v>
      </c>
      <c r="F33" s="224" t="s">
        <v>302</v>
      </c>
      <c r="G33" s="225" t="s">
        <v>1196</v>
      </c>
      <c r="H33" s="225" t="s">
        <v>1093</v>
      </c>
      <c r="I33" s="222" t="s">
        <v>1187</v>
      </c>
    </row>
    <row r="34" spans="1:10" hidden="1">
      <c r="A34" s="224" t="s">
        <v>1111</v>
      </c>
      <c r="B34" s="224" t="s">
        <v>1182</v>
      </c>
      <c r="C34" s="224" t="s">
        <v>1126</v>
      </c>
      <c r="D34" s="224" t="s">
        <v>1198</v>
      </c>
      <c r="E34" s="224" t="s">
        <v>1195</v>
      </c>
      <c r="F34" s="224" t="s">
        <v>302</v>
      </c>
      <c r="G34" s="225" t="s">
        <v>1196</v>
      </c>
      <c r="H34" s="225" t="s">
        <v>1093</v>
      </c>
      <c r="I34" s="222" t="s">
        <v>1187</v>
      </c>
    </row>
    <row r="35" spans="1:10" hidden="1">
      <c r="A35" s="224" t="s">
        <v>1111</v>
      </c>
      <c r="B35" s="224" t="s">
        <v>1182</v>
      </c>
      <c r="C35" s="224" t="s">
        <v>1126</v>
      </c>
      <c r="D35" s="224" t="s">
        <v>1199</v>
      </c>
      <c r="E35" s="224" t="s">
        <v>1195</v>
      </c>
      <c r="F35" s="224" t="s">
        <v>302</v>
      </c>
      <c r="G35" s="225" t="s">
        <v>1196</v>
      </c>
      <c r="H35" s="225" t="s">
        <v>1093</v>
      </c>
      <c r="I35" s="222" t="s">
        <v>1187</v>
      </c>
    </row>
    <row r="36" spans="1:10" hidden="1">
      <c r="A36" s="224" t="s">
        <v>1111</v>
      </c>
      <c r="B36" s="224" t="s">
        <v>1182</v>
      </c>
      <c r="C36" s="224" t="s">
        <v>1126</v>
      </c>
      <c r="D36" s="224" t="s">
        <v>1200</v>
      </c>
      <c r="E36" s="224" t="s">
        <v>1195</v>
      </c>
      <c r="F36" s="224" t="s">
        <v>302</v>
      </c>
      <c r="G36" s="225" t="s">
        <v>1196</v>
      </c>
      <c r="H36" s="225" t="s">
        <v>1093</v>
      </c>
      <c r="I36" s="222" t="s">
        <v>1187</v>
      </c>
    </row>
    <row r="37" spans="1:10" hidden="1">
      <c r="A37" s="224" t="s">
        <v>1111</v>
      </c>
      <c r="B37" s="224" t="s">
        <v>1182</v>
      </c>
      <c r="C37" s="224" t="s">
        <v>1126</v>
      </c>
      <c r="D37" s="224" t="s">
        <v>1201</v>
      </c>
      <c r="E37" s="224" t="s">
        <v>1195</v>
      </c>
      <c r="F37" s="224" t="s">
        <v>302</v>
      </c>
      <c r="G37" s="225" t="s">
        <v>1196</v>
      </c>
      <c r="H37" s="225" t="s">
        <v>1093</v>
      </c>
      <c r="I37" s="222" t="s">
        <v>1120</v>
      </c>
    </row>
    <row r="38" spans="1:10" hidden="1">
      <c r="A38" s="224" t="s">
        <v>1111</v>
      </c>
      <c r="B38" s="224" t="s">
        <v>1182</v>
      </c>
      <c r="C38" s="224" t="s">
        <v>1126</v>
      </c>
      <c r="D38" s="230" t="s">
        <v>1202</v>
      </c>
      <c r="E38" s="224" t="s">
        <v>1195</v>
      </c>
      <c r="F38" s="224" t="s">
        <v>302</v>
      </c>
      <c r="G38" s="225" t="s">
        <v>1196</v>
      </c>
      <c r="H38" s="225" t="s">
        <v>1093</v>
      </c>
      <c r="I38" s="222" t="s">
        <v>1187</v>
      </c>
    </row>
    <row r="39" spans="1:10" hidden="1">
      <c r="A39" s="224" t="s">
        <v>1111</v>
      </c>
      <c r="B39" s="224" t="s">
        <v>1182</v>
      </c>
      <c r="C39" s="224" t="s">
        <v>1126</v>
      </c>
      <c r="D39" s="230" t="s">
        <v>1203</v>
      </c>
      <c r="E39" s="224" t="s">
        <v>1195</v>
      </c>
      <c r="F39" s="224" t="s">
        <v>302</v>
      </c>
      <c r="G39" s="225" t="s">
        <v>1196</v>
      </c>
      <c r="H39" s="225" t="s">
        <v>1093</v>
      </c>
      <c r="I39" s="222" t="s">
        <v>1187</v>
      </c>
    </row>
    <row r="40" spans="1:10" ht="52.9" hidden="1">
      <c r="A40" s="224" t="s">
        <v>1111</v>
      </c>
      <c r="B40" s="224" t="s">
        <v>1182</v>
      </c>
      <c r="C40" s="224" t="s">
        <v>1126</v>
      </c>
      <c r="D40" s="224" t="s">
        <v>1204</v>
      </c>
      <c r="E40" s="224" t="s">
        <v>1195</v>
      </c>
      <c r="F40" s="224" t="s">
        <v>302</v>
      </c>
      <c r="G40" s="225" t="s">
        <v>1196</v>
      </c>
      <c r="H40" s="225" t="s">
        <v>1093</v>
      </c>
      <c r="I40" s="222" t="s">
        <v>1205</v>
      </c>
    </row>
    <row r="41" spans="1:10" ht="52.9" hidden="1">
      <c r="A41" s="238" t="s">
        <v>1206</v>
      </c>
      <c r="B41" s="238" t="s">
        <v>1207</v>
      </c>
      <c r="C41" s="238" t="s">
        <v>1207</v>
      </c>
      <c r="D41" s="225"/>
      <c r="E41" s="238" t="s">
        <v>1207</v>
      </c>
      <c r="F41" s="227" t="s">
        <v>228</v>
      </c>
      <c r="G41" s="225"/>
      <c r="H41" s="227" t="s">
        <v>1098</v>
      </c>
      <c r="I41" s="228" t="s">
        <v>1104</v>
      </c>
    </row>
    <row r="42" spans="1:10" hidden="1">
      <c r="A42" s="224" t="s">
        <v>1111</v>
      </c>
      <c r="B42" s="224" t="s">
        <v>1208</v>
      </c>
      <c r="C42" s="224" t="s">
        <v>1208</v>
      </c>
      <c r="D42" s="224" t="s">
        <v>1209</v>
      </c>
      <c r="E42" s="224" t="s">
        <v>1210</v>
      </c>
      <c r="F42" s="224" t="s">
        <v>302</v>
      </c>
      <c r="G42" s="225" t="s">
        <v>1211</v>
      </c>
      <c r="H42" s="225" t="s">
        <v>1093</v>
      </c>
      <c r="I42" s="222"/>
    </row>
    <row r="43" spans="1:10" hidden="1">
      <c r="A43" s="224" t="s">
        <v>1111</v>
      </c>
      <c r="B43" s="224" t="s">
        <v>1208</v>
      </c>
      <c r="C43" s="224" t="s">
        <v>1208</v>
      </c>
      <c r="D43" s="224" t="s">
        <v>1212</v>
      </c>
      <c r="E43" s="224" t="s">
        <v>1210</v>
      </c>
      <c r="F43" s="224" t="s">
        <v>302</v>
      </c>
      <c r="G43" s="225" t="s">
        <v>1211</v>
      </c>
      <c r="H43" s="225" t="s">
        <v>1093</v>
      </c>
      <c r="I43" s="222"/>
    </row>
    <row r="44" spans="1:10" ht="39.6" hidden="1">
      <c r="A44" s="224" t="s">
        <v>1111</v>
      </c>
      <c r="B44" s="224" t="s">
        <v>1213</v>
      </c>
      <c r="C44" s="224" t="s">
        <v>1213</v>
      </c>
      <c r="D44" s="224" t="s">
        <v>1214</v>
      </c>
      <c r="E44" s="224" t="s">
        <v>1215</v>
      </c>
      <c r="F44" s="224" t="s">
        <v>302</v>
      </c>
      <c r="G44" s="225" t="s">
        <v>1216</v>
      </c>
      <c r="H44" s="225" t="s">
        <v>1093</v>
      </c>
      <c r="I44" s="222" t="s">
        <v>1217</v>
      </c>
      <c r="J44" s="239"/>
    </row>
    <row r="45" spans="1:10" ht="39.6" hidden="1">
      <c r="A45" s="224" t="s">
        <v>1111</v>
      </c>
      <c r="B45" s="224" t="s">
        <v>1213</v>
      </c>
      <c r="C45" s="224" t="s">
        <v>1213</v>
      </c>
      <c r="D45" s="224" t="s">
        <v>1218</v>
      </c>
      <c r="E45" s="224" t="s">
        <v>1215</v>
      </c>
      <c r="F45" s="224" t="s">
        <v>302</v>
      </c>
      <c r="G45" s="225" t="s">
        <v>1216</v>
      </c>
      <c r="H45" s="225" t="s">
        <v>1093</v>
      </c>
      <c r="I45" s="222" t="s">
        <v>1217</v>
      </c>
      <c r="J45" s="239"/>
    </row>
    <row r="46" spans="1:10" ht="52.9" hidden="1">
      <c r="A46" s="229" t="s">
        <v>1100</v>
      </c>
      <c r="B46" s="229" t="s">
        <v>1219</v>
      </c>
      <c r="C46" s="229" t="s">
        <v>1219</v>
      </c>
      <c r="D46" s="230"/>
      <c r="E46" s="229" t="s">
        <v>1219</v>
      </c>
      <c r="F46" s="227" t="s">
        <v>228</v>
      </c>
      <c r="G46" s="225" t="s">
        <v>1220</v>
      </c>
      <c r="H46" s="227" t="s">
        <v>1098</v>
      </c>
      <c r="I46" s="228" t="s">
        <v>1104</v>
      </c>
      <c r="J46" s="239"/>
    </row>
    <row r="47" spans="1:10" ht="39.6" hidden="1">
      <c r="A47" s="231" t="s">
        <v>1146</v>
      </c>
      <c r="B47" s="231" t="s">
        <v>1221</v>
      </c>
      <c r="C47" s="225"/>
      <c r="D47" s="225"/>
      <c r="E47" s="231" t="s">
        <v>1221</v>
      </c>
      <c r="F47" s="227" t="s">
        <v>284</v>
      </c>
      <c r="G47" s="225"/>
      <c r="H47" s="227" t="s">
        <v>1098</v>
      </c>
      <c r="I47" s="222" t="s">
        <v>1148</v>
      </c>
      <c r="J47" s="239"/>
    </row>
    <row r="48" spans="1:10" ht="39.6" hidden="1">
      <c r="A48" s="231" t="s">
        <v>1146</v>
      </c>
      <c r="B48" s="231" t="s">
        <v>1222</v>
      </c>
      <c r="C48" s="225"/>
      <c r="D48" s="225"/>
      <c r="E48" s="231" t="s">
        <v>1222</v>
      </c>
      <c r="F48" s="227" t="s">
        <v>284</v>
      </c>
      <c r="G48" s="225"/>
      <c r="H48" s="227" t="s">
        <v>1098</v>
      </c>
      <c r="I48" s="222" t="s">
        <v>1148</v>
      </c>
      <c r="J48" s="239"/>
    </row>
    <row r="49" spans="1:10" ht="52.9" hidden="1">
      <c r="A49" s="233" t="s">
        <v>1223</v>
      </c>
      <c r="B49" s="233" t="s">
        <v>1224</v>
      </c>
      <c r="C49" s="225"/>
      <c r="D49" s="225"/>
      <c r="E49" s="233" t="s">
        <v>1224</v>
      </c>
      <c r="F49" s="227" t="s">
        <v>1097</v>
      </c>
      <c r="G49" s="225"/>
      <c r="H49" s="227" t="s">
        <v>1098</v>
      </c>
      <c r="I49" s="228" t="s">
        <v>1099</v>
      </c>
      <c r="J49" s="239"/>
    </row>
    <row r="50" spans="1:10" ht="14.25" hidden="1" customHeight="1">
      <c r="A50" s="238" t="s">
        <v>1225</v>
      </c>
      <c r="B50" s="238" t="s">
        <v>1226</v>
      </c>
      <c r="C50" s="238" t="s">
        <v>1226</v>
      </c>
      <c r="D50" s="225"/>
      <c r="E50" s="238" t="s">
        <v>1226</v>
      </c>
      <c r="F50" s="227" t="s">
        <v>228</v>
      </c>
      <c r="G50" s="225" t="s">
        <v>1227</v>
      </c>
      <c r="H50" s="227" t="s">
        <v>1098</v>
      </c>
      <c r="I50" s="228" t="s">
        <v>1104</v>
      </c>
      <c r="J50" s="240"/>
    </row>
    <row r="51" spans="1:10" hidden="1">
      <c r="A51" s="224" t="s">
        <v>1111</v>
      </c>
      <c r="B51" s="224" t="s">
        <v>1228</v>
      </c>
      <c r="C51" s="224" t="s">
        <v>1229</v>
      </c>
      <c r="D51" s="224" t="s">
        <v>1230</v>
      </c>
      <c r="E51" s="224" t="s">
        <v>1231</v>
      </c>
      <c r="F51" s="224" t="s">
        <v>302</v>
      </c>
      <c r="G51" s="225" t="s">
        <v>1232</v>
      </c>
      <c r="H51" s="225" t="s">
        <v>1093</v>
      </c>
      <c r="I51" s="222"/>
      <c r="J51" s="239"/>
    </row>
    <row r="52" spans="1:10" ht="52.9" hidden="1">
      <c r="A52" s="229" t="s">
        <v>1100</v>
      </c>
      <c r="B52" s="229" t="s">
        <v>1233</v>
      </c>
      <c r="C52" s="229" t="s">
        <v>1233</v>
      </c>
      <c r="D52" s="227"/>
      <c r="E52" s="229" t="s">
        <v>1233</v>
      </c>
      <c r="F52" s="227" t="s">
        <v>228</v>
      </c>
      <c r="G52" s="225" t="s">
        <v>1234</v>
      </c>
      <c r="H52" s="227" t="s">
        <v>1098</v>
      </c>
      <c r="I52" s="228" t="s">
        <v>1104</v>
      </c>
      <c r="J52" s="239"/>
    </row>
    <row r="53" spans="1:10" ht="39.6" hidden="1">
      <c r="A53" s="241" t="s">
        <v>1100</v>
      </c>
      <c r="B53" s="242" t="s">
        <v>1235</v>
      </c>
      <c r="C53" s="242" t="s">
        <v>1235</v>
      </c>
      <c r="D53" s="225"/>
      <c r="E53" s="242" t="s">
        <v>1236</v>
      </c>
      <c r="F53" s="227" t="s">
        <v>284</v>
      </c>
      <c r="G53" s="225" t="s">
        <v>1237</v>
      </c>
      <c r="H53" s="227" t="s">
        <v>1098</v>
      </c>
      <c r="I53" s="222" t="s">
        <v>1148</v>
      </c>
      <c r="J53" s="239"/>
    </row>
    <row r="54" spans="1:10" ht="39.6" hidden="1">
      <c r="A54" s="231" t="s">
        <v>1146</v>
      </c>
      <c r="B54" s="231" t="s">
        <v>1238</v>
      </c>
      <c r="C54" s="225"/>
      <c r="D54" s="225"/>
      <c r="E54" s="231" t="s">
        <v>1238</v>
      </c>
      <c r="F54" s="227" t="s">
        <v>284</v>
      </c>
      <c r="G54" s="225"/>
      <c r="H54" s="227" t="s">
        <v>1098</v>
      </c>
      <c r="I54" s="222" t="s">
        <v>1148</v>
      </c>
      <c r="J54" s="239"/>
    </row>
    <row r="55" spans="1:10" hidden="1">
      <c r="A55" s="224" t="s">
        <v>1111</v>
      </c>
      <c r="B55" s="224" t="s">
        <v>1239</v>
      </c>
      <c r="C55" s="224" t="s">
        <v>1240</v>
      </c>
      <c r="D55" s="224"/>
      <c r="E55" s="224" t="s">
        <v>1241</v>
      </c>
      <c r="F55" s="224" t="s">
        <v>302</v>
      </c>
      <c r="G55" s="225"/>
      <c r="H55" s="225" t="s">
        <v>1093</v>
      </c>
      <c r="I55" s="222"/>
      <c r="J55" s="239"/>
    </row>
    <row r="56" spans="1:10" hidden="1">
      <c r="A56" s="224" t="s">
        <v>1111</v>
      </c>
      <c r="B56" s="224" t="s">
        <v>1242</v>
      </c>
      <c r="C56" s="224" t="s">
        <v>1226</v>
      </c>
      <c r="D56" s="224" t="s">
        <v>1243</v>
      </c>
      <c r="E56" s="224" t="s">
        <v>1244</v>
      </c>
      <c r="F56" s="224" t="s">
        <v>302</v>
      </c>
      <c r="G56" s="225" t="s">
        <v>1227</v>
      </c>
      <c r="H56" s="225" t="s">
        <v>1093</v>
      </c>
      <c r="I56" s="222"/>
      <c r="J56" s="239"/>
    </row>
    <row r="57" spans="1:10" hidden="1">
      <c r="A57" s="224" t="s">
        <v>1111</v>
      </c>
      <c r="B57" s="224" t="s">
        <v>1242</v>
      </c>
      <c r="C57" s="224" t="s">
        <v>1245</v>
      </c>
      <c r="D57" s="224" t="s">
        <v>1246</v>
      </c>
      <c r="E57" s="224" t="s">
        <v>1247</v>
      </c>
      <c r="F57" s="224" t="s">
        <v>302</v>
      </c>
      <c r="G57" s="225" t="s">
        <v>1248</v>
      </c>
      <c r="H57" s="225" t="s">
        <v>1093</v>
      </c>
      <c r="I57" s="222"/>
      <c r="J57" s="239"/>
    </row>
    <row r="58" spans="1:10" hidden="1">
      <c r="A58" s="224" t="s">
        <v>1111</v>
      </c>
      <c r="B58" s="224" t="s">
        <v>1242</v>
      </c>
      <c r="C58" s="224" t="s">
        <v>1249</v>
      </c>
      <c r="D58" s="224" t="s">
        <v>1250</v>
      </c>
      <c r="E58" s="224" t="s">
        <v>1251</v>
      </c>
      <c r="F58" s="224" t="s">
        <v>302</v>
      </c>
      <c r="G58" s="225"/>
      <c r="H58" s="225" t="s">
        <v>1093</v>
      </c>
      <c r="I58" s="222"/>
      <c r="J58" s="239"/>
    </row>
    <row r="59" spans="1:10" ht="52.9" hidden="1">
      <c r="A59" s="230" t="s">
        <v>1100</v>
      </c>
      <c r="B59" s="230" t="s">
        <v>1252</v>
      </c>
      <c r="C59" s="230" t="s">
        <v>1252</v>
      </c>
      <c r="D59" s="230"/>
      <c r="E59" s="230" t="s">
        <v>1252</v>
      </c>
      <c r="F59" s="227" t="s">
        <v>228</v>
      </c>
      <c r="G59" s="225" t="s">
        <v>1253</v>
      </c>
      <c r="H59" s="227" t="s">
        <v>1098</v>
      </c>
      <c r="I59" s="228" t="s">
        <v>1104</v>
      </c>
      <c r="J59" s="239"/>
    </row>
    <row r="60" spans="1:10" ht="52.9" hidden="1">
      <c r="A60" s="230" t="s">
        <v>1100</v>
      </c>
      <c r="B60" s="230" t="s">
        <v>1254</v>
      </c>
      <c r="C60" s="230" t="s">
        <v>1254</v>
      </c>
      <c r="D60" s="227"/>
      <c r="E60" s="230" t="s">
        <v>1254</v>
      </c>
      <c r="F60" s="227" t="s">
        <v>228</v>
      </c>
      <c r="G60" s="225" t="s">
        <v>1255</v>
      </c>
      <c r="H60" s="227" t="s">
        <v>1098</v>
      </c>
      <c r="I60" s="228" t="s">
        <v>1104</v>
      </c>
    </row>
    <row r="61" spans="1:10" hidden="1">
      <c r="A61" s="224" t="s">
        <v>1111</v>
      </c>
      <c r="B61" s="224" t="s">
        <v>1256</v>
      </c>
      <c r="C61" s="224" t="s">
        <v>1257</v>
      </c>
      <c r="D61" s="224" t="s">
        <v>1258</v>
      </c>
      <c r="E61" s="224" t="s">
        <v>1259</v>
      </c>
      <c r="F61" s="224" t="s">
        <v>302</v>
      </c>
      <c r="G61" s="225" t="s">
        <v>1260</v>
      </c>
      <c r="H61" s="225" t="s">
        <v>1093</v>
      </c>
      <c r="I61" s="222"/>
    </row>
    <row r="62" spans="1:10" hidden="1">
      <c r="A62" s="224" t="s">
        <v>1111</v>
      </c>
      <c r="B62" s="224" t="s">
        <v>1256</v>
      </c>
      <c r="C62" s="224" t="s">
        <v>1261</v>
      </c>
      <c r="D62" s="224" t="s">
        <v>1262</v>
      </c>
      <c r="E62" s="224" t="s">
        <v>267</v>
      </c>
      <c r="F62" s="224" t="s">
        <v>302</v>
      </c>
      <c r="G62" s="225" t="s">
        <v>268</v>
      </c>
      <c r="H62" s="225" t="s">
        <v>1093</v>
      </c>
      <c r="I62" s="222" t="s">
        <v>1263</v>
      </c>
    </row>
    <row r="63" spans="1:10" hidden="1">
      <c r="A63" s="224" t="s">
        <v>1111</v>
      </c>
      <c r="B63" s="224" t="s">
        <v>1256</v>
      </c>
      <c r="C63" s="224" t="s">
        <v>1261</v>
      </c>
      <c r="D63" s="224" t="s">
        <v>1264</v>
      </c>
      <c r="E63" s="224" t="s">
        <v>267</v>
      </c>
      <c r="F63" s="224" t="s">
        <v>302</v>
      </c>
      <c r="G63" s="225" t="s">
        <v>268</v>
      </c>
      <c r="H63" s="225" t="s">
        <v>1093</v>
      </c>
      <c r="I63" s="222" t="s">
        <v>1263</v>
      </c>
    </row>
    <row r="64" spans="1:10" ht="52.9" hidden="1">
      <c r="A64" s="226" t="s">
        <v>1265</v>
      </c>
      <c r="B64" s="243" t="s">
        <v>1266</v>
      </c>
      <c r="C64" s="225"/>
      <c r="D64" s="225"/>
      <c r="E64" s="243" t="s">
        <v>1266</v>
      </c>
      <c r="F64" s="227" t="s">
        <v>1097</v>
      </c>
      <c r="G64" s="225"/>
      <c r="H64" s="227" t="s">
        <v>1098</v>
      </c>
      <c r="I64" s="228" t="s">
        <v>1099</v>
      </c>
    </row>
    <row r="65" spans="1:10" ht="52.9" hidden="1">
      <c r="A65" s="233" t="s">
        <v>1265</v>
      </c>
      <c r="B65" s="233" t="s">
        <v>1266</v>
      </c>
      <c r="C65" s="225"/>
      <c r="D65" s="225"/>
      <c r="E65" s="233" t="s">
        <v>1266</v>
      </c>
      <c r="F65" s="227" t="s">
        <v>1097</v>
      </c>
      <c r="G65" s="225"/>
      <c r="H65" s="227" t="s">
        <v>1098</v>
      </c>
      <c r="I65" s="228" t="s">
        <v>1099</v>
      </c>
    </row>
    <row r="66" spans="1:10" hidden="1">
      <c r="A66" s="224" t="s">
        <v>1088</v>
      </c>
      <c r="B66" s="224" t="s">
        <v>1267</v>
      </c>
      <c r="C66" s="224" t="s">
        <v>1267</v>
      </c>
      <c r="D66" s="225"/>
      <c r="E66" s="224" t="s">
        <v>289</v>
      </c>
      <c r="F66" s="224" t="s">
        <v>302</v>
      </c>
      <c r="G66" s="225" t="s">
        <v>290</v>
      </c>
      <c r="H66" s="225" t="s">
        <v>1093</v>
      </c>
      <c r="I66" s="244" t="s">
        <v>1268</v>
      </c>
    </row>
    <row r="67" spans="1:10" hidden="1">
      <c r="A67" s="224" t="s">
        <v>1138</v>
      </c>
      <c r="B67" s="224" t="s">
        <v>1269</v>
      </c>
      <c r="C67" s="224" t="s">
        <v>1269</v>
      </c>
      <c r="D67" s="224" t="s">
        <v>1270</v>
      </c>
      <c r="E67" s="224" t="s">
        <v>1271</v>
      </c>
      <c r="F67" s="224" t="s">
        <v>302</v>
      </c>
      <c r="G67" s="225"/>
      <c r="H67" s="225" t="s">
        <v>1093</v>
      </c>
      <c r="I67" s="222" t="s">
        <v>1272</v>
      </c>
    </row>
    <row r="68" spans="1:10" hidden="1">
      <c r="A68" s="224" t="s">
        <v>1138</v>
      </c>
      <c r="B68" s="224" t="s">
        <v>1269</v>
      </c>
      <c r="C68" s="224" t="s">
        <v>1269</v>
      </c>
      <c r="D68" s="224" t="s">
        <v>1273</v>
      </c>
      <c r="E68" s="224" t="s">
        <v>1274</v>
      </c>
      <c r="F68" s="224" t="s">
        <v>302</v>
      </c>
      <c r="G68" s="225"/>
      <c r="H68" s="225" t="s">
        <v>1093</v>
      </c>
      <c r="I68" s="222"/>
    </row>
    <row r="69" spans="1:10" ht="39.6" hidden="1">
      <c r="A69" s="231" t="s">
        <v>1146</v>
      </c>
      <c r="B69" s="231" t="s">
        <v>1275</v>
      </c>
      <c r="C69" s="225"/>
      <c r="D69" s="225"/>
      <c r="E69" s="231" t="s">
        <v>1275</v>
      </c>
      <c r="F69" s="227" t="s">
        <v>284</v>
      </c>
      <c r="G69" s="225"/>
      <c r="H69" s="227" t="s">
        <v>1098</v>
      </c>
      <c r="I69" s="222" t="s">
        <v>1148</v>
      </c>
    </row>
    <row r="70" spans="1:10" ht="39.6" hidden="1">
      <c r="A70" s="231" t="s">
        <v>1146</v>
      </c>
      <c r="B70" s="231" t="s">
        <v>1275</v>
      </c>
      <c r="C70" s="225"/>
      <c r="D70" s="225"/>
      <c r="E70" s="231" t="s">
        <v>1275</v>
      </c>
      <c r="F70" s="227" t="s">
        <v>284</v>
      </c>
      <c r="G70" s="225"/>
      <c r="H70" s="227" t="s">
        <v>1098</v>
      </c>
      <c r="I70" s="222" t="s">
        <v>1148</v>
      </c>
    </row>
    <row r="71" spans="1:10" hidden="1">
      <c r="A71" s="224" t="s">
        <v>1111</v>
      </c>
      <c r="B71" s="224" t="s">
        <v>1276</v>
      </c>
      <c r="C71" s="224" t="s">
        <v>1276</v>
      </c>
      <c r="D71" s="224" t="s">
        <v>1277</v>
      </c>
      <c r="E71" s="224" t="s">
        <v>1278</v>
      </c>
      <c r="F71" s="224" t="s">
        <v>302</v>
      </c>
      <c r="G71" s="225" t="s">
        <v>1279</v>
      </c>
      <c r="H71" s="225" t="s">
        <v>1093</v>
      </c>
      <c r="I71" s="222" t="s">
        <v>1280</v>
      </c>
    </row>
    <row r="72" spans="1:10" hidden="1">
      <c r="A72" s="224" t="s">
        <v>1111</v>
      </c>
      <c r="B72" s="224" t="s">
        <v>1281</v>
      </c>
      <c r="C72" s="224" t="s">
        <v>1282</v>
      </c>
      <c r="D72" s="224" t="s">
        <v>1283</v>
      </c>
      <c r="E72" s="224" t="s">
        <v>302</v>
      </c>
      <c r="F72" s="224" t="s">
        <v>302</v>
      </c>
      <c r="G72" s="225" t="s">
        <v>222</v>
      </c>
      <c r="H72" s="225" t="s">
        <v>1093</v>
      </c>
      <c r="I72" s="222"/>
    </row>
    <row r="73" spans="1:10" hidden="1">
      <c r="A73" s="224" t="s">
        <v>1111</v>
      </c>
      <c r="B73" s="224" t="s">
        <v>1281</v>
      </c>
      <c r="C73" s="224" t="s">
        <v>1284</v>
      </c>
      <c r="D73" s="224" t="s">
        <v>1285</v>
      </c>
      <c r="E73" s="224" t="s">
        <v>340</v>
      </c>
      <c r="F73" s="224" t="s">
        <v>302</v>
      </c>
      <c r="G73" s="225" t="s">
        <v>341</v>
      </c>
      <c r="H73" s="225" t="s">
        <v>1093</v>
      </c>
      <c r="I73" s="222"/>
    </row>
    <row r="74" spans="1:10" hidden="1">
      <c r="A74" s="224" t="s">
        <v>1111</v>
      </c>
      <c r="B74" s="224" t="s">
        <v>1286</v>
      </c>
      <c r="C74" s="224" t="s">
        <v>1287</v>
      </c>
      <c r="D74" s="224" t="s">
        <v>1288</v>
      </c>
      <c r="E74" s="224" t="s">
        <v>1289</v>
      </c>
      <c r="F74" s="224" t="s">
        <v>302</v>
      </c>
      <c r="G74" s="225" t="s">
        <v>1290</v>
      </c>
      <c r="H74" s="225" t="s">
        <v>1093</v>
      </c>
      <c r="I74" s="245"/>
    </row>
    <row r="75" spans="1:10" hidden="1">
      <c r="A75" s="224" t="s">
        <v>1111</v>
      </c>
      <c r="B75" s="224" t="s">
        <v>1286</v>
      </c>
      <c r="C75" s="224" t="s">
        <v>1291</v>
      </c>
      <c r="D75" s="224"/>
      <c r="E75" s="224" t="s">
        <v>1292</v>
      </c>
      <c r="F75" s="224" t="s">
        <v>302</v>
      </c>
      <c r="G75" s="225" t="s">
        <v>1293</v>
      </c>
      <c r="H75" s="225" t="s">
        <v>1093</v>
      </c>
      <c r="I75" s="245"/>
    </row>
    <row r="76" spans="1:10" hidden="1">
      <c r="A76" s="224" t="s">
        <v>1111</v>
      </c>
      <c r="B76" s="224" t="s">
        <v>1286</v>
      </c>
      <c r="C76" s="224" t="s">
        <v>1294</v>
      </c>
      <c r="D76" s="224" t="s">
        <v>1295</v>
      </c>
      <c r="E76" s="224" t="s">
        <v>1296</v>
      </c>
      <c r="F76" s="224" t="s">
        <v>302</v>
      </c>
      <c r="G76" s="225" t="s">
        <v>1297</v>
      </c>
      <c r="H76" s="225" t="s">
        <v>1093</v>
      </c>
      <c r="I76" s="245"/>
      <c r="J76" s="240"/>
    </row>
    <row r="77" spans="1:10" ht="52.9" hidden="1">
      <c r="A77" s="229" t="s">
        <v>1100</v>
      </c>
      <c r="B77" s="229" t="s">
        <v>1298</v>
      </c>
      <c r="C77" s="229" t="s">
        <v>1298</v>
      </c>
      <c r="D77" s="227"/>
      <c r="E77" s="229" t="s">
        <v>1298</v>
      </c>
      <c r="F77" s="227" t="s">
        <v>228</v>
      </c>
      <c r="G77" s="225" t="s">
        <v>1299</v>
      </c>
      <c r="H77" s="227" t="s">
        <v>1098</v>
      </c>
      <c r="I77" s="228" t="s">
        <v>1104</v>
      </c>
      <c r="J77" s="239"/>
    </row>
    <row r="78" spans="1:10" hidden="1">
      <c r="A78" s="224" t="s">
        <v>1111</v>
      </c>
      <c r="B78" s="224" t="s">
        <v>1300</v>
      </c>
      <c r="C78" s="224" t="s">
        <v>1301</v>
      </c>
      <c r="D78" s="224" t="s">
        <v>1302</v>
      </c>
      <c r="E78" s="224" t="s">
        <v>1303</v>
      </c>
      <c r="F78" s="224" t="s">
        <v>302</v>
      </c>
      <c r="G78" s="225"/>
      <c r="H78" s="225" t="s">
        <v>1093</v>
      </c>
      <c r="I78" s="245"/>
      <c r="J78" s="239"/>
    </row>
    <row r="79" spans="1:10" ht="52.9" hidden="1">
      <c r="A79" s="238" t="s">
        <v>1100</v>
      </c>
      <c r="B79" s="238" t="s">
        <v>1304</v>
      </c>
      <c r="C79" s="238" t="s">
        <v>1304</v>
      </c>
      <c r="D79" s="227"/>
      <c r="E79" s="238" t="s">
        <v>1304</v>
      </c>
      <c r="F79" s="227" t="s">
        <v>228</v>
      </c>
      <c r="G79" s="225" t="s">
        <v>1305</v>
      </c>
      <c r="H79" s="227" t="s">
        <v>1098</v>
      </c>
      <c r="I79" s="228" t="s">
        <v>1104</v>
      </c>
      <c r="J79" s="239"/>
    </row>
    <row r="80" spans="1:10" ht="52.9" hidden="1">
      <c r="A80" s="235" t="s">
        <v>1306</v>
      </c>
      <c r="B80" s="235" t="s">
        <v>1307</v>
      </c>
      <c r="C80" s="225"/>
      <c r="D80" s="225"/>
      <c r="E80" s="235" t="s">
        <v>1307</v>
      </c>
      <c r="F80" s="227" t="s">
        <v>1097</v>
      </c>
      <c r="G80" s="225" t="s">
        <v>1308</v>
      </c>
      <c r="H80" s="227" t="s">
        <v>1098</v>
      </c>
      <c r="I80" s="228" t="s">
        <v>1099</v>
      </c>
      <c r="J80" s="239"/>
    </row>
    <row r="81" spans="1:10" ht="52.9" hidden="1">
      <c r="A81" s="246" t="s">
        <v>1309</v>
      </c>
      <c r="B81" s="229" t="s">
        <v>1310</v>
      </c>
      <c r="C81" s="229" t="s">
        <v>1310</v>
      </c>
      <c r="D81" s="227"/>
      <c r="E81" s="229" t="s">
        <v>1311</v>
      </c>
      <c r="F81" s="227" t="s">
        <v>228</v>
      </c>
      <c r="G81" s="225" t="s">
        <v>1312</v>
      </c>
      <c r="H81" s="227" t="s">
        <v>1098</v>
      </c>
      <c r="I81" s="228" t="s">
        <v>1104</v>
      </c>
      <c r="J81" s="239"/>
    </row>
    <row r="82" spans="1:10" ht="52.9" hidden="1">
      <c r="A82" s="226" t="s">
        <v>1313</v>
      </c>
      <c r="B82" s="226" t="s">
        <v>1314</v>
      </c>
      <c r="C82" s="225"/>
      <c r="D82" s="225"/>
      <c r="E82" s="226" t="s">
        <v>1314</v>
      </c>
      <c r="F82" s="227" t="s">
        <v>1097</v>
      </c>
      <c r="G82" s="225" t="s">
        <v>1315</v>
      </c>
      <c r="H82" s="227" t="s">
        <v>1098</v>
      </c>
      <c r="I82" s="222" t="s">
        <v>1099</v>
      </c>
      <c r="J82" s="239"/>
    </row>
    <row r="83" spans="1:10" ht="52.9" hidden="1">
      <c r="A83" s="238" t="s">
        <v>1316</v>
      </c>
      <c r="B83" s="238" t="s">
        <v>1317</v>
      </c>
      <c r="C83" s="238" t="s">
        <v>1317</v>
      </c>
      <c r="D83" s="225"/>
      <c r="E83" s="238" t="s">
        <v>1317</v>
      </c>
      <c r="F83" s="227" t="s">
        <v>228</v>
      </c>
      <c r="G83" s="225" t="s">
        <v>1318</v>
      </c>
      <c r="H83" s="227" t="s">
        <v>1098</v>
      </c>
      <c r="I83" s="228" t="s">
        <v>1104</v>
      </c>
      <c r="J83" s="239"/>
    </row>
    <row r="84" spans="1:10" ht="39.6" hidden="1">
      <c r="A84" s="231" t="s">
        <v>1146</v>
      </c>
      <c r="B84" s="231" t="s">
        <v>1319</v>
      </c>
      <c r="C84" s="225"/>
      <c r="D84" s="225"/>
      <c r="E84" s="231" t="s">
        <v>1319</v>
      </c>
      <c r="F84" s="227" t="s">
        <v>284</v>
      </c>
      <c r="G84" s="225"/>
      <c r="H84" s="227" t="s">
        <v>1098</v>
      </c>
      <c r="I84" s="222" t="s">
        <v>1148</v>
      </c>
      <c r="J84" s="239"/>
    </row>
    <row r="85" spans="1:10" ht="26.45" hidden="1">
      <c r="A85" s="231" t="s">
        <v>1146</v>
      </c>
      <c r="B85" s="231" t="s">
        <v>1320</v>
      </c>
      <c r="C85" s="225"/>
      <c r="D85" s="225"/>
      <c r="E85" s="231" t="s">
        <v>1320</v>
      </c>
      <c r="F85" s="227" t="s">
        <v>284</v>
      </c>
      <c r="G85" s="225"/>
      <c r="H85" s="227" t="s">
        <v>1098</v>
      </c>
      <c r="I85" s="222" t="s">
        <v>1321</v>
      </c>
      <c r="J85" s="239"/>
    </row>
    <row r="86" spans="1:10" hidden="1">
      <c r="A86" s="247" t="s">
        <v>1167</v>
      </c>
      <c r="B86" s="247" t="s">
        <v>1322</v>
      </c>
      <c r="C86" s="247" t="s">
        <v>1322</v>
      </c>
      <c r="D86" s="225"/>
      <c r="E86" s="247" t="s">
        <v>1322</v>
      </c>
      <c r="F86" s="227" t="s">
        <v>247</v>
      </c>
      <c r="G86" s="225" t="s">
        <v>1323</v>
      </c>
      <c r="H86" s="227" t="s">
        <v>1098</v>
      </c>
      <c r="I86" s="222"/>
      <c r="J86" s="239"/>
    </row>
    <row r="87" spans="1:10" ht="52.9" hidden="1">
      <c r="A87" s="229" t="s">
        <v>1206</v>
      </c>
      <c r="B87" s="229" t="s">
        <v>1324</v>
      </c>
      <c r="C87" s="229" t="s">
        <v>1324</v>
      </c>
      <c r="D87" s="227"/>
      <c r="E87" s="229" t="s">
        <v>1324</v>
      </c>
      <c r="F87" s="227" t="s">
        <v>228</v>
      </c>
      <c r="G87" s="225" t="s">
        <v>1325</v>
      </c>
      <c r="H87" s="227" t="s">
        <v>1098</v>
      </c>
      <c r="I87" s="228" t="s">
        <v>1104</v>
      </c>
      <c r="J87" s="239"/>
    </row>
    <row r="88" spans="1:10" ht="52.9" hidden="1">
      <c r="A88" s="248" t="s">
        <v>1316</v>
      </c>
      <c r="B88" s="248" t="s">
        <v>1326</v>
      </c>
      <c r="C88" s="248" t="s">
        <v>1326</v>
      </c>
      <c r="D88" s="227"/>
      <c r="E88" s="248" t="s">
        <v>1326</v>
      </c>
      <c r="F88" s="227" t="s">
        <v>228</v>
      </c>
      <c r="G88" s="225" t="s">
        <v>1327</v>
      </c>
      <c r="H88" s="227" t="s">
        <v>1098</v>
      </c>
      <c r="I88" s="228" t="s">
        <v>1104</v>
      </c>
      <c r="J88" s="239"/>
    </row>
    <row r="89" spans="1:10" hidden="1">
      <c r="A89" s="224" t="s">
        <v>1088</v>
      </c>
      <c r="B89" s="224" t="s">
        <v>1328</v>
      </c>
      <c r="C89" s="224" t="s">
        <v>1328</v>
      </c>
      <c r="D89" s="224" t="s">
        <v>1329</v>
      </c>
      <c r="E89" s="224" t="s">
        <v>1330</v>
      </c>
      <c r="F89" s="224" t="s">
        <v>302</v>
      </c>
      <c r="G89" s="225" t="s">
        <v>1331</v>
      </c>
      <c r="H89" s="225" t="s">
        <v>1093</v>
      </c>
      <c r="I89" s="222"/>
      <c r="J89" s="239"/>
    </row>
    <row r="90" spans="1:10" hidden="1">
      <c r="A90" s="224" t="s">
        <v>1111</v>
      </c>
      <c r="B90" s="224" t="s">
        <v>1332</v>
      </c>
      <c r="C90" s="224" t="s">
        <v>1332</v>
      </c>
      <c r="D90" s="224" t="s">
        <v>1333</v>
      </c>
      <c r="E90" s="224" t="s">
        <v>1334</v>
      </c>
      <c r="F90" s="224" t="s">
        <v>302</v>
      </c>
      <c r="G90" s="225" t="s">
        <v>1335</v>
      </c>
      <c r="H90" s="225" t="s">
        <v>1093</v>
      </c>
      <c r="I90" s="245"/>
      <c r="J90" s="239"/>
    </row>
    <row r="91" spans="1:10" hidden="1">
      <c r="A91" s="224" t="s">
        <v>1111</v>
      </c>
      <c r="B91" s="224" t="s">
        <v>1336</v>
      </c>
      <c r="C91" s="224" t="s">
        <v>1336</v>
      </c>
      <c r="D91" s="224" t="s">
        <v>1337</v>
      </c>
      <c r="E91" s="224" t="s">
        <v>1338</v>
      </c>
      <c r="F91" s="224" t="s">
        <v>302</v>
      </c>
      <c r="G91" s="225"/>
      <c r="H91" s="225" t="s">
        <v>1093</v>
      </c>
      <c r="I91" s="245"/>
      <c r="J91" s="239"/>
    </row>
    <row r="92" spans="1:10" hidden="1">
      <c r="A92" s="224" t="s">
        <v>1111</v>
      </c>
      <c r="B92" s="224" t="s">
        <v>1336</v>
      </c>
      <c r="C92" s="224" t="s">
        <v>1336</v>
      </c>
      <c r="D92" s="224" t="s">
        <v>1339</v>
      </c>
      <c r="E92" s="224" t="s">
        <v>1338</v>
      </c>
      <c r="F92" s="224" t="s">
        <v>302</v>
      </c>
      <c r="G92" s="225"/>
      <c r="H92" s="225" t="s">
        <v>1093</v>
      </c>
      <c r="I92" s="249"/>
    </row>
    <row r="93" spans="1:10" hidden="1">
      <c r="A93" s="224" t="s">
        <v>1111</v>
      </c>
      <c r="B93" s="224" t="s">
        <v>1340</v>
      </c>
      <c r="C93" s="224" t="s">
        <v>1340</v>
      </c>
      <c r="D93" s="224"/>
      <c r="E93" s="224" t="s">
        <v>1341</v>
      </c>
      <c r="F93" s="224" t="s">
        <v>302</v>
      </c>
      <c r="G93" s="225"/>
      <c r="H93" s="225" t="s">
        <v>1093</v>
      </c>
      <c r="I93" s="245" t="s">
        <v>1342</v>
      </c>
    </row>
    <row r="94" spans="1:10" ht="52.9" hidden="1">
      <c r="A94" s="230" t="s">
        <v>1100</v>
      </c>
      <c r="B94" s="230" t="s">
        <v>1343</v>
      </c>
      <c r="C94" s="230" t="s">
        <v>1343</v>
      </c>
      <c r="D94" s="227"/>
      <c r="E94" s="230" t="s">
        <v>1343</v>
      </c>
      <c r="F94" s="227" t="s">
        <v>228</v>
      </c>
      <c r="G94" s="225" t="s">
        <v>1344</v>
      </c>
      <c r="H94" s="227" t="s">
        <v>1098</v>
      </c>
      <c r="I94" s="228" t="s">
        <v>1104</v>
      </c>
    </row>
    <row r="95" spans="1:10" ht="39.6" hidden="1">
      <c r="A95" s="250" t="s">
        <v>1146</v>
      </c>
      <c r="B95" s="250" t="s">
        <v>1345</v>
      </c>
      <c r="C95" s="225"/>
      <c r="D95" s="225"/>
      <c r="E95" s="250" t="s">
        <v>1346</v>
      </c>
      <c r="F95" s="227" t="s">
        <v>284</v>
      </c>
      <c r="G95" s="225" t="s">
        <v>1347</v>
      </c>
      <c r="H95" s="227" t="s">
        <v>1098</v>
      </c>
      <c r="I95" s="222" t="s">
        <v>1148</v>
      </c>
    </row>
    <row r="96" spans="1:10" ht="39.6" hidden="1">
      <c r="A96" s="231" t="s">
        <v>1146</v>
      </c>
      <c r="B96" s="231" t="s">
        <v>1348</v>
      </c>
      <c r="C96" s="225"/>
      <c r="D96" s="225"/>
      <c r="E96" s="231" t="s">
        <v>1348</v>
      </c>
      <c r="F96" s="227" t="s">
        <v>284</v>
      </c>
      <c r="G96" s="225"/>
      <c r="H96" s="227" t="s">
        <v>1098</v>
      </c>
      <c r="I96" s="222" t="s">
        <v>1148</v>
      </c>
    </row>
    <row r="97" spans="1:9" ht="52.9" hidden="1">
      <c r="A97" s="233" t="s">
        <v>1223</v>
      </c>
      <c r="B97" s="233" t="s">
        <v>1349</v>
      </c>
      <c r="C97" s="225"/>
      <c r="D97" s="225" t="s">
        <v>1350</v>
      </c>
      <c r="E97" s="233" t="s">
        <v>1349</v>
      </c>
      <c r="F97" s="227" t="s">
        <v>1097</v>
      </c>
      <c r="G97" s="225" t="s">
        <v>1351</v>
      </c>
      <c r="H97" s="227" t="s">
        <v>1098</v>
      </c>
      <c r="I97" s="228" t="s">
        <v>1099</v>
      </c>
    </row>
    <row r="98" spans="1:9" hidden="1">
      <c r="A98" s="224" t="s">
        <v>1111</v>
      </c>
      <c r="B98" s="224" t="s">
        <v>1352</v>
      </c>
      <c r="C98" s="224" t="s">
        <v>1353</v>
      </c>
      <c r="D98" s="224" t="s">
        <v>1354</v>
      </c>
      <c r="E98" s="224" t="s">
        <v>1355</v>
      </c>
      <c r="F98" s="224" t="s">
        <v>302</v>
      </c>
      <c r="G98" s="225"/>
      <c r="H98" s="225" t="s">
        <v>1093</v>
      </c>
      <c r="I98" s="245"/>
    </row>
    <row r="99" spans="1:9" ht="52.9" hidden="1">
      <c r="A99" s="230" t="s">
        <v>1100</v>
      </c>
      <c r="B99" s="230" t="s">
        <v>1356</v>
      </c>
      <c r="C99" s="230" t="s">
        <v>1356</v>
      </c>
      <c r="D99" s="227"/>
      <c r="E99" s="230" t="s">
        <v>1356</v>
      </c>
      <c r="F99" s="227" t="s">
        <v>228</v>
      </c>
      <c r="G99" s="225" t="s">
        <v>1357</v>
      </c>
      <c r="H99" s="227" t="s">
        <v>1098</v>
      </c>
      <c r="I99" s="228" t="s">
        <v>1104</v>
      </c>
    </row>
    <row r="100" spans="1:9" hidden="1">
      <c r="A100" s="224" t="s">
        <v>1111</v>
      </c>
      <c r="B100" s="230" t="s">
        <v>1358</v>
      </c>
      <c r="C100" s="230" t="s">
        <v>1358</v>
      </c>
      <c r="D100" s="230" t="s">
        <v>1359</v>
      </c>
      <c r="E100" s="230" t="s">
        <v>1358</v>
      </c>
      <c r="F100" s="224" t="s">
        <v>302</v>
      </c>
      <c r="G100" s="225" t="s">
        <v>1360</v>
      </c>
      <c r="H100" s="225" t="s">
        <v>1093</v>
      </c>
      <c r="I100" s="222" t="s">
        <v>1263</v>
      </c>
    </row>
    <row r="101" spans="1:9" hidden="1">
      <c r="A101" s="224" t="s">
        <v>1111</v>
      </c>
      <c r="B101" s="230" t="s">
        <v>1358</v>
      </c>
      <c r="C101" s="230" t="s">
        <v>1358</v>
      </c>
      <c r="D101" s="230" t="s">
        <v>1361</v>
      </c>
      <c r="E101" s="230" t="s">
        <v>1358</v>
      </c>
      <c r="F101" s="224" t="s">
        <v>302</v>
      </c>
      <c r="G101" s="225" t="s">
        <v>1360</v>
      </c>
      <c r="H101" s="225" t="s">
        <v>1093</v>
      </c>
      <c r="I101" s="222" t="s">
        <v>1263</v>
      </c>
    </row>
    <row r="102" spans="1:9" hidden="1">
      <c r="A102" s="224" t="s">
        <v>1111</v>
      </c>
      <c r="B102" s="224" t="s">
        <v>1362</v>
      </c>
      <c r="C102" s="224" t="s">
        <v>1362</v>
      </c>
      <c r="D102" s="224" t="s">
        <v>1363</v>
      </c>
      <c r="E102" s="224" t="s">
        <v>1364</v>
      </c>
      <c r="F102" s="224" t="s">
        <v>302</v>
      </c>
      <c r="G102" s="225"/>
      <c r="H102" s="225" t="s">
        <v>1093</v>
      </c>
      <c r="I102" s="222" t="s">
        <v>1263</v>
      </c>
    </row>
    <row r="103" spans="1:9" hidden="1">
      <c r="A103" s="224" t="s">
        <v>1111</v>
      </c>
      <c r="B103" s="224" t="s">
        <v>1362</v>
      </c>
      <c r="C103" s="224" t="s">
        <v>1365</v>
      </c>
      <c r="D103" s="224"/>
      <c r="E103" s="224" t="s">
        <v>1366</v>
      </c>
      <c r="F103" s="224" t="s">
        <v>302</v>
      </c>
      <c r="G103" s="225"/>
      <c r="H103" s="225" t="s">
        <v>1093</v>
      </c>
      <c r="I103" s="222" t="s">
        <v>1263</v>
      </c>
    </row>
    <row r="104" spans="1:9" hidden="1">
      <c r="A104" s="224" t="s">
        <v>1111</v>
      </c>
      <c r="B104" s="224" t="s">
        <v>1362</v>
      </c>
      <c r="C104" s="224" t="s">
        <v>1367</v>
      </c>
      <c r="D104" s="224"/>
      <c r="E104" s="224" t="s">
        <v>1368</v>
      </c>
      <c r="F104" s="224" t="s">
        <v>302</v>
      </c>
      <c r="G104" s="225"/>
      <c r="H104" s="225" t="s">
        <v>1093</v>
      </c>
      <c r="I104" s="222" t="s">
        <v>1263</v>
      </c>
    </row>
    <row r="105" spans="1:9" hidden="1">
      <c r="A105" s="233" t="s">
        <v>1167</v>
      </c>
      <c r="B105" s="233" t="s">
        <v>1369</v>
      </c>
      <c r="C105" s="233" t="s">
        <v>1369</v>
      </c>
      <c r="D105" s="225"/>
      <c r="E105" s="233" t="s">
        <v>1369</v>
      </c>
      <c r="F105" s="227" t="s">
        <v>247</v>
      </c>
      <c r="G105" s="225" t="s">
        <v>1370</v>
      </c>
      <c r="H105" s="227" t="s">
        <v>1098</v>
      </c>
      <c r="I105" s="222"/>
    </row>
    <row r="106" spans="1:9" hidden="1">
      <c r="A106" s="491" t="s">
        <v>1371</v>
      </c>
      <c r="B106" s="491" t="s">
        <v>1372</v>
      </c>
      <c r="C106" s="492"/>
      <c r="D106" s="492"/>
      <c r="E106" s="491" t="s">
        <v>1372</v>
      </c>
      <c r="F106" s="493" t="s">
        <v>284</v>
      </c>
      <c r="G106" s="492"/>
      <c r="H106" s="493" t="s">
        <v>1098</v>
      </c>
      <c r="I106" s="494" t="s">
        <v>1373</v>
      </c>
    </row>
    <row r="107" spans="1:9" ht="14.45">
      <c r="A107" s="506"/>
      <c r="B107" s="240"/>
      <c r="C107" s="240"/>
      <c r="D107" s="239"/>
      <c r="E107" s="240"/>
      <c r="F107" s="239"/>
      <c r="H107" s="239"/>
      <c r="I107" s="498"/>
    </row>
    <row r="108" spans="1:9" ht="40.15" hidden="1" thickBot="1">
      <c r="A108" s="505" t="s">
        <v>1587</v>
      </c>
      <c r="B108" s="495" t="s">
        <v>1376</v>
      </c>
      <c r="C108" s="495" t="s">
        <v>1377</v>
      </c>
      <c r="D108" s="495" t="s">
        <v>1378</v>
      </c>
      <c r="E108" s="495" t="s">
        <v>1379</v>
      </c>
      <c r="F108" s="495" t="s">
        <v>302</v>
      </c>
      <c r="G108" s="496" t="s">
        <v>1380</v>
      </c>
      <c r="H108" s="496" t="s">
        <v>1093</v>
      </c>
      <c r="I108" s="497" t="s">
        <v>1381</v>
      </c>
    </row>
    <row r="109" spans="1:9" hidden="1">
      <c r="A109" s="224" t="s">
        <v>1111</v>
      </c>
      <c r="B109" s="224" t="s">
        <v>1376</v>
      </c>
      <c r="C109" s="224" t="s">
        <v>1376</v>
      </c>
      <c r="D109" s="224" t="s">
        <v>1382</v>
      </c>
      <c r="E109" s="224" t="s">
        <v>1376</v>
      </c>
      <c r="F109" s="224" t="s">
        <v>302</v>
      </c>
      <c r="G109" s="225" t="s">
        <v>1383</v>
      </c>
      <c r="H109" s="225" t="s">
        <v>1093</v>
      </c>
      <c r="I109" s="222"/>
    </row>
    <row r="110" spans="1:9" ht="39.6" hidden="1">
      <c r="A110" s="224" t="s">
        <v>1111</v>
      </c>
      <c r="B110" s="224" t="s">
        <v>1376</v>
      </c>
      <c r="C110" s="224" t="s">
        <v>1376</v>
      </c>
      <c r="D110" s="224" t="s">
        <v>1384</v>
      </c>
      <c r="E110" s="224" t="s">
        <v>1376</v>
      </c>
      <c r="F110" s="224" t="s">
        <v>302</v>
      </c>
      <c r="G110" s="225" t="s">
        <v>1383</v>
      </c>
      <c r="H110" s="225" t="s">
        <v>1093</v>
      </c>
      <c r="I110" s="245" t="s">
        <v>1381</v>
      </c>
    </row>
    <row r="111" spans="1:9" hidden="1">
      <c r="A111" s="224" t="s">
        <v>1111</v>
      </c>
      <c r="B111" s="224" t="s">
        <v>1376</v>
      </c>
      <c r="C111" s="224" t="s">
        <v>1376</v>
      </c>
      <c r="D111" s="224" t="s">
        <v>1385</v>
      </c>
      <c r="E111" s="224" t="s">
        <v>1376</v>
      </c>
      <c r="F111" s="224" t="s">
        <v>302</v>
      </c>
      <c r="G111" s="225" t="s">
        <v>1383</v>
      </c>
      <c r="H111" s="225" t="s">
        <v>1093</v>
      </c>
      <c r="I111" s="222"/>
    </row>
    <row r="112" spans="1:9" hidden="1">
      <c r="A112" s="224" t="s">
        <v>1111</v>
      </c>
      <c r="B112" s="224" t="s">
        <v>1386</v>
      </c>
      <c r="C112" s="224" t="s">
        <v>1387</v>
      </c>
      <c r="D112" s="224" t="s">
        <v>1388</v>
      </c>
      <c r="E112" s="224" t="s">
        <v>1389</v>
      </c>
      <c r="F112" s="224" t="s">
        <v>302</v>
      </c>
      <c r="G112" s="225" t="s">
        <v>1390</v>
      </c>
      <c r="H112" s="225" t="s">
        <v>1093</v>
      </c>
      <c r="I112" s="222"/>
    </row>
    <row r="113" spans="1:9" hidden="1">
      <c r="A113" s="224" t="s">
        <v>1111</v>
      </c>
      <c r="B113" s="224" t="s">
        <v>1386</v>
      </c>
      <c r="C113" s="224" t="s">
        <v>1391</v>
      </c>
      <c r="D113" s="224"/>
      <c r="E113" s="224" t="s">
        <v>1392</v>
      </c>
      <c r="F113" s="224" t="s">
        <v>302</v>
      </c>
      <c r="G113" s="225"/>
      <c r="H113" s="225" t="s">
        <v>1093</v>
      </c>
      <c r="I113" s="222"/>
    </row>
    <row r="114" spans="1:9" hidden="1">
      <c r="A114" s="224" t="s">
        <v>1111</v>
      </c>
      <c r="B114" s="224" t="s">
        <v>1386</v>
      </c>
      <c r="C114" s="224" t="s">
        <v>1393</v>
      </c>
      <c r="D114" s="224"/>
      <c r="E114" s="224" t="s">
        <v>1394</v>
      </c>
      <c r="F114" s="224" t="s">
        <v>302</v>
      </c>
      <c r="G114" s="225"/>
      <c r="H114" s="225" t="s">
        <v>1093</v>
      </c>
      <c r="I114" s="222"/>
    </row>
    <row r="115" spans="1:9" hidden="1">
      <c r="A115" s="224" t="s">
        <v>1111</v>
      </c>
      <c r="B115" s="224" t="s">
        <v>1386</v>
      </c>
      <c r="C115" s="224" t="s">
        <v>1396</v>
      </c>
      <c r="D115" s="224"/>
      <c r="E115" s="224" t="s">
        <v>1397</v>
      </c>
      <c r="F115" s="224" t="s">
        <v>302</v>
      </c>
      <c r="G115" s="225"/>
      <c r="H115" s="225" t="s">
        <v>1093</v>
      </c>
      <c r="I115" s="222"/>
    </row>
    <row r="116" spans="1:9" hidden="1">
      <c r="A116" s="224" t="s">
        <v>1111</v>
      </c>
      <c r="B116" s="224" t="s">
        <v>1386</v>
      </c>
      <c r="C116" s="224" t="s">
        <v>1398</v>
      </c>
      <c r="D116" s="224"/>
      <c r="E116" s="224" t="s">
        <v>1399</v>
      </c>
      <c r="F116" s="224" t="s">
        <v>302</v>
      </c>
      <c r="G116" s="225"/>
      <c r="H116" s="225" t="s">
        <v>1093</v>
      </c>
      <c r="I116" s="222"/>
    </row>
    <row r="117" spans="1:9" ht="39.6" hidden="1">
      <c r="A117" s="231" t="s">
        <v>1146</v>
      </c>
      <c r="B117" s="231" t="s">
        <v>1400</v>
      </c>
      <c r="C117" s="225"/>
      <c r="D117" s="225"/>
      <c r="E117" s="231" t="s">
        <v>1400</v>
      </c>
      <c r="F117" s="227" t="s">
        <v>284</v>
      </c>
      <c r="G117" s="225"/>
      <c r="H117" s="227" t="s">
        <v>1098</v>
      </c>
      <c r="I117" s="222" t="s">
        <v>1148</v>
      </c>
    </row>
    <row r="118" spans="1:9" ht="52.9" hidden="1">
      <c r="A118" s="225"/>
      <c r="B118" s="225"/>
      <c r="C118" s="225" t="s">
        <v>190</v>
      </c>
      <c r="D118" s="225"/>
      <c r="E118" s="225" t="s">
        <v>190</v>
      </c>
      <c r="F118" s="225" t="s">
        <v>1401</v>
      </c>
      <c r="G118" s="225" t="s">
        <v>191</v>
      </c>
      <c r="H118" s="225" t="s">
        <v>1098</v>
      </c>
      <c r="I118" s="222" t="s">
        <v>1402</v>
      </c>
    </row>
    <row r="119" spans="1:9" hidden="1">
      <c r="A119" s="225"/>
      <c r="B119" s="225"/>
      <c r="C119" s="225" t="s">
        <v>1403</v>
      </c>
      <c r="D119" s="225"/>
      <c r="E119" s="225" t="s">
        <v>1403</v>
      </c>
      <c r="F119" s="225" t="s">
        <v>1401</v>
      </c>
      <c r="G119" s="225" t="s">
        <v>1404</v>
      </c>
      <c r="H119" s="225" t="s">
        <v>1093</v>
      </c>
      <c r="I119" s="222"/>
    </row>
    <row r="120" spans="1:9" ht="66" hidden="1">
      <c r="A120" s="225"/>
      <c r="B120" s="225"/>
      <c r="C120" s="225" t="s">
        <v>247</v>
      </c>
      <c r="D120" s="225"/>
      <c r="E120" s="225" t="s">
        <v>247</v>
      </c>
      <c r="F120" s="225" t="s">
        <v>1401</v>
      </c>
      <c r="G120" s="225" t="s">
        <v>274</v>
      </c>
      <c r="H120" s="225" t="s">
        <v>1098</v>
      </c>
      <c r="I120" s="222" t="s">
        <v>1405</v>
      </c>
    </row>
    <row r="121" spans="1:9" ht="52.9" hidden="1">
      <c r="A121" s="225"/>
      <c r="B121" s="225"/>
      <c r="C121" s="225" t="s">
        <v>228</v>
      </c>
      <c r="D121" s="225"/>
      <c r="E121" s="225" t="s">
        <v>228</v>
      </c>
      <c r="F121" s="225" t="s">
        <v>1401</v>
      </c>
      <c r="G121" s="225" t="s">
        <v>227</v>
      </c>
      <c r="H121" s="225" t="s">
        <v>1098</v>
      </c>
      <c r="I121" s="228" t="s">
        <v>1104</v>
      </c>
    </row>
    <row r="122" spans="1:9" hidden="1">
      <c r="A122" s="225"/>
      <c r="B122" s="225"/>
      <c r="C122" s="225" t="s">
        <v>299</v>
      </c>
      <c r="D122" s="225"/>
      <c r="E122" s="225" t="s">
        <v>299</v>
      </c>
      <c r="F122" s="225" t="s">
        <v>216</v>
      </c>
      <c r="G122" s="225" t="s">
        <v>300</v>
      </c>
      <c r="H122" s="225" t="s">
        <v>1093</v>
      </c>
      <c r="I122" s="222"/>
    </row>
    <row r="123" spans="1:9" ht="39.6" hidden="1">
      <c r="A123" s="225"/>
      <c r="B123" s="225"/>
      <c r="C123" s="225" t="s">
        <v>284</v>
      </c>
      <c r="D123" s="225"/>
      <c r="E123" s="225" t="s">
        <v>284</v>
      </c>
      <c r="F123" s="225" t="s">
        <v>1401</v>
      </c>
      <c r="G123" s="225" t="s">
        <v>285</v>
      </c>
      <c r="H123" s="225" t="s">
        <v>1098</v>
      </c>
      <c r="I123" s="222" t="s">
        <v>1148</v>
      </c>
    </row>
    <row r="124" spans="1:9" ht="52.9" hidden="1">
      <c r="A124" s="225"/>
      <c r="B124" s="225"/>
      <c r="C124" s="225" t="s">
        <v>1097</v>
      </c>
      <c r="D124" s="225"/>
      <c r="E124" s="225" t="s">
        <v>1097</v>
      </c>
      <c r="F124" s="225" t="s">
        <v>1401</v>
      </c>
      <c r="G124" s="225" t="s">
        <v>1406</v>
      </c>
      <c r="H124" s="225" t="s">
        <v>1098</v>
      </c>
      <c r="I124" s="228" t="s">
        <v>1099</v>
      </c>
    </row>
    <row r="125" spans="1:9" ht="26.45" hidden="1">
      <c r="A125" s="225"/>
      <c r="B125" s="225"/>
      <c r="C125" s="225" t="s">
        <v>332</v>
      </c>
      <c r="D125" s="225"/>
      <c r="E125" s="225" t="s">
        <v>332</v>
      </c>
      <c r="F125" s="225" t="s">
        <v>1401</v>
      </c>
      <c r="G125" s="225" t="s">
        <v>333</v>
      </c>
      <c r="H125" s="225" t="s">
        <v>1093</v>
      </c>
      <c r="I125" s="222" t="s">
        <v>1407</v>
      </c>
    </row>
    <row r="126" spans="1:9" ht="13.9" hidden="1" thickBot="1">
      <c r="A126" s="225"/>
      <c r="B126" s="225"/>
      <c r="C126" s="225" t="s">
        <v>340</v>
      </c>
      <c r="D126" s="225"/>
      <c r="E126" s="225" t="s">
        <v>340</v>
      </c>
      <c r="F126" s="225" t="s">
        <v>1401</v>
      </c>
      <c r="G126" s="225" t="s">
        <v>341</v>
      </c>
      <c r="H126" s="225" t="s">
        <v>1093</v>
      </c>
      <c r="I126" s="222"/>
    </row>
    <row r="127" spans="1:9" s="682" customFormat="1" ht="14.45">
      <c r="A127" s="680" t="s">
        <v>1588</v>
      </c>
      <c r="B127" s="681"/>
      <c r="C127" s="681"/>
      <c r="D127" s="681"/>
      <c r="E127" s="681"/>
      <c r="F127" s="614"/>
      <c r="G127" s="614"/>
      <c r="I127" s="683"/>
    </row>
    <row r="128" spans="1:9" ht="24" customHeight="1">
      <c r="A128" s="505" t="s">
        <v>1589</v>
      </c>
      <c r="B128"/>
      <c r="C128"/>
      <c r="D128"/>
      <c r="E128"/>
      <c r="F128"/>
      <c r="G128"/>
    </row>
    <row r="130" spans="1:7" ht="14.45">
      <c r="A130" s="506" t="s">
        <v>1590</v>
      </c>
      <c r="B130"/>
      <c r="C130"/>
      <c r="D130"/>
      <c r="E130"/>
      <c r="F130"/>
      <c r="G130"/>
    </row>
    <row r="131" spans="1:7" ht="15" thickBot="1">
      <c r="A131" s="505"/>
      <c r="B131"/>
      <c r="C131"/>
      <c r="D131"/>
      <c r="E131"/>
      <c r="F131"/>
      <c r="G131"/>
    </row>
    <row r="132" spans="1:7" ht="15" thickBot="1">
      <c r="A132" s="568" t="s">
        <v>1591</v>
      </c>
      <c r="B132" s="524">
        <v>1</v>
      </c>
      <c r="C132" s="524">
        <v>2</v>
      </c>
      <c r="D132" s="499">
        <v>3</v>
      </c>
      <c r="E132" s="524">
        <v>4</v>
      </c>
      <c r="F132" s="524">
        <v>5</v>
      </c>
      <c r="G132" s="499" t="s">
        <v>1592</v>
      </c>
    </row>
    <row r="133" spans="1:7" ht="15" thickBot="1">
      <c r="A133" s="500" t="s">
        <v>1593</v>
      </c>
      <c r="B133" s="501" t="s">
        <v>1594</v>
      </c>
      <c r="C133" s="501" t="s">
        <v>1595</v>
      </c>
      <c r="D133" s="502"/>
      <c r="E133" s="501"/>
      <c r="F133" s="501"/>
      <c r="G133" s="503"/>
    </row>
    <row r="134" spans="1:7" ht="15" thickBot="1">
      <c r="A134" s="500" t="s">
        <v>1596</v>
      </c>
      <c r="B134" s="501" t="s">
        <v>1594</v>
      </c>
      <c r="C134" s="501" t="s">
        <v>1595</v>
      </c>
      <c r="D134" s="502"/>
      <c r="E134" s="501"/>
      <c r="F134" s="501"/>
      <c r="G134" s="503"/>
    </row>
    <row r="135" spans="1:7" ht="43.9" thickBot="1">
      <c r="A135" s="500" t="s">
        <v>1597</v>
      </c>
      <c r="B135" s="529" t="s">
        <v>1595</v>
      </c>
      <c r="C135" s="501" t="s">
        <v>1594</v>
      </c>
      <c r="D135" s="502" t="s">
        <v>1598</v>
      </c>
      <c r="E135" s="501"/>
      <c r="F135" s="504"/>
      <c r="G135" s="502" t="s">
        <v>1599</v>
      </c>
    </row>
    <row r="136" spans="1:7" ht="43.9" thickBot="1">
      <c r="A136" s="500" t="s">
        <v>1600</v>
      </c>
      <c r="B136" s="501" t="s">
        <v>1601</v>
      </c>
      <c r="C136" s="501"/>
      <c r="D136" s="503"/>
      <c r="E136" s="501"/>
      <c r="F136" s="504"/>
      <c r="G136" s="502" t="s">
        <v>1602</v>
      </c>
    </row>
    <row r="137" spans="1:7" ht="15" thickBot="1">
      <c r="A137" s="500" t="s">
        <v>1603</v>
      </c>
      <c r="B137" s="529" t="s">
        <v>1595</v>
      </c>
      <c r="C137" s="501" t="s">
        <v>1604</v>
      </c>
      <c r="D137" s="502" t="s">
        <v>1601</v>
      </c>
      <c r="E137" s="501" t="s">
        <v>1594</v>
      </c>
      <c r="F137" s="504"/>
      <c r="G137" s="503"/>
    </row>
    <row r="138" spans="1:7" ht="15" thickBot="1">
      <c r="A138" s="500" t="s">
        <v>1605</v>
      </c>
      <c r="B138" s="501" t="s">
        <v>1594</v>
      </c>
      <c r="C138" s="501" t="s">
        <v>1601</v>
      </c>
      <c r="D138" s="502"/>
      <c r="E138" s="501"/>
      <c r="F138" s="501"/>
      <c r="G138" s="503"/>
    </row>
    <row r="139" spans="1:7" ht="15" thickBot="1">
      <c r="A139" s="500" t="s">
        <v>1606</v>
      </c>
      <c r="B139" s="501" t="s">
        <v>1595</v>
      </c>
      <c r="C139" s="501" t="s">
        <v>1604</v>
      </c>
      <c r="D139" s="502" t="s">
        <v>1594</v>
      </c>
      <c r="E139" s="501" t="s">
        <v>1601</v>
      </c>
      <c r="F139" s="504"/>
      <c r="G139" s="503"/>
    </row>
    <row r="140" spans="1:7" ht="15" thickBot="1">
      <c r="A140" s="500" t="s">
        <v>1607</v>
      </c>
      <c r="B140" s="501" t="s">
        <v>1595</v>
      </c>
      <c r="C140" s="501" t="s">
        <v>1594</v>
      </c>
      <c r="D140" s="502" t="s">
        <v>1598</v>
      </c>
      <c r="E140" s="501" t="s">
        <v>1601</v>
      </c>
      <c r="F140" s="501"/>
      <c r="G140" s="503"/>
    </row>
    <row r="141" spans="1:7" ht="15" thickBot="1">
      <c r="A141" s="500" t="s">
        <v>1608</v>
      </c>
      <c r="B141" s="501" t="s">
        <v>1595</v>
      </c>
      <c r="C141" s="501" t="s">
        <v>1609</v>
      </c>
      <c r="D141" s="502" t="s">
        <v>1610</v>
      </c>
      <c r="E141" s="501" t="s">
        <v>1598</v>
      </c>
      <c r="F141" s="504"/>
      <c r="G141" s="503"/>
    </row>
    <row r="142" spans="1:7" ht="15" thickBot="1">
      <c r="A142" s="500" t="s">
        <v>1611</v>
      </c>
      <c r="B142" s="501" t="s">
        <v>1595</v>
      </c>
      <c r="C142" s="501" t="s">
        <v>1598</v>
      </c>
      <c r="D142" s="503"/>
      <c r="E142" s="501"/>
      <c r="F142" s="504"/>
      <c r="G142" s="503"/>
    </row>
    <row r="143" spans="1:7" ht="43.9" thickBot="1">
      <c r="A143" s="500" t="s">
        <v>1612</v>
      </c>
      <c r="B143" s="501" t="s">
        <v>1595</v>
      </c>
      <c r="C143" s="501" t="s">
        <v>1613</v>
      </c>
      <c r="D143" s="502" t="s">
        <v>1598</v>
      </c>
      <c r="E143" s="501" t="s">
        <v>1594</v>
      </c>
      <c r="F143" s="501"/>
      <c r="G143" s="502" t="s">
        <v>1599</v>
      </c>
    </row>
    <row r="144" spans="1:7" ht="15" thickBot="1">
      <c r="A144" s="500" t="s">
        <v>1614</v>
      </c>
      <c r="B144" s="501" t="s">
        <v>1615</v>
      </c>
      <c r="C144" s="501"/>
      <c r="D144" s="502"/>
      <c r="E144" s="501"/>
      <c r="F144" s="501"/>
      <c r="G144" s="502"/>
    </row>
    <row r="145" spans="1:7" ht="72.599999999999994" thickBot="1">
      <c r="A145" s="500" t="s">
        <v>1616</v>
      </c>
      <c r="B145" s="501" t="s">
        <v>1617</v>
      </c>
      <c r="C145" s="501" t="s">
        <v>1618</v>
      </c>
      <c r="D145" s="502" t="s">
        <v>1619</v>
      </c>
      <c r="E145" s="501" t="s">
        <v>1594</v>
      </c>
      <c r="F145" s="504"/>
      <c r="G145" s="502" t="s">
        <v>1620</v>
      </c>
    </row>
    <row r="146" spans="1:7" ht="15" thickBot="1">
      <c r="A146" s="500" t="s">
        <v>1621</v>
      </c>
      <c r="B146" s="501" t="s">
        <v>1594</v>
      </c>
      <c r="C146" s="501" t="s">
        <v>1601</v>
      </c>
      <c r="D146" s="502"/>
      <c r="E146" s="501"/>
      <c r="F146" s="501"/>
      <c r="G146" s="502"/>
    </row>
    <row r="147" spans="1:7" ht="15" thickBot="1">
      <c r="A147" s="500" t="s">
        <v>1622</v>
      </c>
      <c r="B147" s="501" t="s">
        <v>1617</v>
      </c>
      <c r="C147" s="504"/>
      <c r="D147" s="502"/>
      <c r="E147" s="501"/>
      <c r="F147" s="501"/>
      <c r="G147" s="502"/>
    </row>
    <row r="148" spans="1:7" ht="15" thickBot="1">
      <c r="A148" s="500" t="s">
        <v>1623</v>
      </c>
      <c r="B148" s="529" t="s">
        <v>1617</v>
      </c>
      <c r="C148" s="501" t="s">
        <v>1618</v>
      </c>
      <c r="D148" s="502" t="s">
        <v>1594</v>
      </c>
      <c r="E148" s="501" t="s">
        <v>1598</v>
      </c>
      <c r="F148" s="501"/>
      <c r="G148" s="502"/>
    </row>
    <row r="149" spans="1:7" ht="15" thickBot="1">
      <c r="A149" s="500" t="s">
        <v>1624</v>
      </c>
      <c r="B149" s="501" t="s">
        <v>1617</v>
      </c>
      <c r="C149" s="501"/>
      <c r="D149" s="502"/>
      <c r="E149" s="501"/>
      <c r="F149" s="501"/>
      <c r="G149" s="502"/>
    </row>
    <row r="150" spans="1:7" ht="15" thickBot="1">
      <c r="A150" s="500" t="s">
        <v>1625</v>
      </c>
      <c r="B150" s="501" t="s">
        <v>1617</v>
      </c>
      <c r="C150" s="504"/>
      <c r="D150" s="502"/>
      <c r="E150" s="501"/>
      <c r="F150" s="501"/>
      <c r="G150" s="502"/>
    </row>
    <row r="151" spans="1:7" ht="15" thickBot="1">
      <c r="A151" s="500" t="s">
        <v>1626</v>
      </c>
      <c r="B151" s="501" t="s">
        <v>1618</v>
      </c>
      <c r="C151" s="501" t="s">
        <v>1594</v>
      </c>
      <c r="D151" s="502"/>
      <c r="E151" s="501"/>
      <c r="F151" s="504"/>
      <c r="G151" s="502"/>
    </row>
    <row r="152" spans="1:7" ht="15" thickBot="1">
      <c r="A152" s="500" t="s">
        <v>1624</v>
      </c>
      <c r="B152" s="501" t="s">
        <v>1617</v>
      </c>
      <c r="C152" s="501"/>
      <c r="D152" s="502"/>
      <c r="E152" s="501"/>
      <c r="F152" s="501"/>
      <c r="G152" s="502"/>
    </row>
    <row r="153" spans="1:7" ht="15" thickBot="1">
      <c r="A153" s="500" t="s">
        <v>1625</v>
      </c>
      <c r="B153" s="501" t="s">
        <v>1617</v>
      </c>
      <c r="C153" s="504"/>
      <c r="D153" s="502"/>
      <c r="E153" s="501"/>
      <c r="F153" s="501"/>
      <c r="G153" s="502"/>
    </row>
    <row r="154" spans="1:7" ht="15" thickBot="1">
      <c r="A154" s="500" t="s">
        <v>1626</v>
      </c>
      <c r="B154" s="501" t="s">
        <v>1618</v>
      </c>
      <c r="C154" s="501" t="s">
        <v>1594</v>
      </c>
      <c r="D154" s="502"/>
      <c r="E154" s="501"/>
      <c r="F154" s="504"/>
      <c r="G154" s="502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3.15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29.45" thickBot="1">
      <c r="A1" s="637" t="s">
        <v>1080</v>
      </c>
      <c r="B1" s="637" t="s">
        <v>1081</v>
      </c>
      <c r="C1" s="638" t="s">
        <v>1082</v>
      </c>
      <c r="D1" s="639" t="s">
        <v>1627</v>
      </c>
      <c r="E1" s="640" t="s">
        <v>1591</v>
      </c>
    </row>
    <row r="2" spans="1:5" ht="15.6">
      <c r="A2" s="641" t="s">
        <v>1111</v>
      </c>
      <c r="B2" s="642" t="s">
        <v>1112</v>
      </c>
      <c r="C2" s="643" t="s">
        <v>1113</v>
      </c>
      <c r="D2" s="644" t="s">
        <v>1115</v>
      </c>
      <c r="E2" s="645" t="s">
        <v>1628</v>
      </c>
    </row>
    <row r="3" spans="1:5" ht="15.6">
      <c r="A3" s="646"/>
      <c r="B3" s="647"/>
      <c r="C3" s="648" t="s">
        <v>1117</v>
      </c>
      <c r="D3" s="649" t="s">
        <v>1119</v>
      </c>
      <c r="E3" s="650" t="s">
        <v>1628</v>
      </c>
    </row>
    <row r="4" spans="1:5" ht="15.6">
      <c r="A4" s="646"/>
      <c r="B4" s="647" t="s">
        <v>1142</v>
      </c>
      <c r="C4" s="648" t="s">
        <v>1142</v>
      </c>
      <c r="D4" s="651" t="s">
        <v>1144</v>
      </c>
      <c r="E4" s="650" t="s">
        <v>1629</v>
      </c>
    </row>
    <row r="5" spans="1:5" ht="15.6">
      <c r="A5" s="646"/>
      <c r="B5" s="647" t="s">
        <v>1149</v>
      </c>
      <c r="C5" s="648" t="s">
        <v>1154</v>
      </c>
      <c r="D5" s="649" t="s">
        <v>240</v>
      </c>
      <c r="E5" s="650" t="s">
        <v>1629</v>
      </c>
    </row>
    <row r="6" spans="1:5" ht="15.6">
      <c r="A6" s="646"/>
      <c r="B6" s="647" t="s">
        <v>1171</v>
      </c>
      <c r="C6" s="648" t="s">
        <v>1171</v>
      </c>
      <c r="D6" s="651" t="s">
        <v>1173</v>
      </c>
      <c r="E6" s="650" t="s">
        <v>1629</v>
      </c>
    </row>
    <row r="7" spans="1:5" ht="15.6">
      <c r="A7" s="646"/>
      <c r="B7" s="647" t="s">
        <v>1178</v>
      </c>
      <c r="C7" s="648" t="s">
        <v>1178</v>
      </c>
      <c r="D7" s="651" t="s">
        <v>1180</v>
      </c>
      <c r="E7" s="650" t="s">
        <v>1629</v>
      </c>
    </row>
    <row r="8" spans="1:5" ht="15.6">
      <c r="A8" s="646"/>
      <c r="B8" s="647" t="s">
        <v>1182</v>
      </c>
      <c r="C8" s="648" t="s">
        <v>1126</v>
      </c>
      <c r="D8" s="651" t="s">
        <v>1195</v>
      </c>
      <c r="E8" s="650" t="s">
        <v>1629</v>
      </c>
    </row>
    <row r="9" spans="1:5" ht="15.6">
      <c r="A9" s="646"/>
      <c r="B9" s="647" t="s">
        <v>1182</v>
      </c>
      <c r="C9" s="648" t="s">
        <v>1183</v>
      </c>
      <c r="D9" s="651" t="s">
        <v>1185</v>
      </c>
      <c r="E9" s="650" t="s">
        <v>1629</v>
      </c>
    </row>
    <row r="10" spans="1:5" ht="15.6">
      <c r="A10" s="646"/>
      <c r="B10" s="647" t="s">
        <v>1213</v>
      </c>
      <c r="C10" s="648" t="s">
        <v>1213</v>
      </c>
      <c r="D10" s="649" t="s">
        <v>1630</v>
      </c>
      <c r="E10" s="650" t="s">
        <v>1629</v>
      </c>
    </row>
    <row r="11" spans="1:5" ht="15.6">
      <c r="A11" s="646"/>
      <c r="B11" s="647"/>
      <c r="C11" s="648"/>
      <c r="D11" s="649" t="s">
        <v>1631</v>
      </c>
      <c r="E11" s="650" t="s">
        <v>1629</v>
      </c>
    </row>
    <row r="12" spans="1:5" ht="15.6">
      <c r="A12" s="646"/>
      <c r="B12" s="647" t="s">
        <v>1228</v>
      </c>
      <c r="C12" s="648" t="s">
        <v>1229</v>
      </c>
      <c r="D12" s="652" t="s">
        <v>1632</v>
      </c>
      <c r="E12" s="650" t="s">
        <v>1629</v>
      </c>
    </row>
    <row r="13" spans="1:5" ht="15.6">
      <c r="A13" s="646"/>
      <c r="B13" s="647" t="s">
        <v>1633</v>
      </c>
      <c r="C13" s="648" t="s">
        <v>1633</v>
      </c>
      <c r="D13" s="653" t="s">
        <v>256</v>
      </c>
      <c r="E13" s="650" t="s">
        <v>1634</v>
      </c>
    </row>
    <row r="14" spans="1:5" ht="15.6">
      <c r="A14" s="646"/>
      <c r="B14" s="654" t="s">
        <v>1239</v>
      </c>
      <c r="C14" s="655" t="s">
        <v>1239</v>
      </c>
      <c r="D14" s="649" t="s">
        <v>1635</v>
      </c>
      <c r="E14" s="650" t="s">
        <v>1636</v>
      </c>
    </row>
    <row r="15" spans="1:5" ht="15.6">
      <c r="A15" s="646"/>
      <c r="B15" s="647" t="s">
        <v>1242</v>
      </c>
      <c r="C15" s="648" t="s">
        <v>1245</v>
      </c>
      <c r="D15" s="652" t="s">
        <v>1247</v>
      </c>
      <c r="E15" s="650" t="s">
        <v>1629</v>
      </c>
    </row>
    <row r="16" spans="1:5" ht="15.6">
      <c r="A16" s="646"/>
      <c r="B16" s="647"/>
      <c r="C16" s="648" t="s">
        <v>1226</v>
      </c>
      <c r="D16" s="649" t="s">
        <v>1244</v>
      </c>
      <c r="E16" s="650" t="s">
        <v>1629</v>
      </c>
    </row>
    <row r="17" spans="1:5" ht="15.6">
      <c r="A17" s="646"/>
      <c r="B17" s="647" t="s">
        <v>1256</v>
      </c>
      <c r="C17" s="648" t="s">
        <v>1257</v>
      </c>
      <c r="D17" s="649" t="s">
        <v>1259</v>
      </c>
      <c r="E17" s="650" t="s">
        <v>1629</v>
      </c>
    </row>
    <row r="18" spans="1:5" ht="15.6">
      <c r="A18" s="646"/>
      <c r="B18" s="647"/>
      <c r="C18" s="648" t="s">
        <v>1261</v>
      </c>
      <c r="D18" s="651" t="s">
        <v>1637</v>
      </c>
      <c r="E18" s="650" t="s">
        <v>1629</v>
      </c>
    </row>
    <row r="19" spans="1:5" ht="15.6">
      <c r="A19" s="646"/>
      <c r="B19" s="654" t="s">
        <v>1638</v>
      </c>
      <c r="C19" s="655"/>
      <c r="D19" s="652" t="s">
        <v>1639</v>
      </c>
      <c r="E19" s="650" t="s">
        <v>1629</v>
      </c>
    </row>
    <row r="20" spans="1:5" ht="15.6">
      <c r="A20" s="646"/>
      <c r="B20" s="654" t="s">
        <v>1276</v>
      </c>
      <c r="C20" s="655" t="s">
        <v>1276</v>
      </c>
      <c r="D20" s="652" t="s">
        <v>1278</v>
      </c>
      <c r="E20" s="650" t="s">
        <v>1629</v>
      </c>
    </row>
    <row r="21" spans="1:5" ht="15.6">
      <c r="A21" s="656"/>
      <c r="B21" s="657" t="s">
        <v>1640</v>
      </c>
      <c r="C21" s="658" t="s">
        <v>1640</v>
      </c>
      <c r="D21" s="649" t="s">
        <v>1641</v>
      </c>
      <c r="E21" s="650" t="s">
        <v>1628</v>
      </c>
    </row>
    <row r="22" spans="1:5" ht="15.6">
      <c r="A22" s="646"/>
      <c r="B22" s="647" t="s">
        <v>1286</v>
      </c>
      <c r="C22" s="648" t="s">
        <v>1294</v>
      </c>
      <c r="D22" s="652" t="s">
        <v>1296</v>
      </c>
      <c r="E22" s="650" t="s">
        <v>1629</v>
      </c>
    </row>
    <row r="23" spans="1:5" ht="15.6">
      <c r="A23" s="646"/>
      <c r="B23" s="647"/>
      <c r="C23" s="648" t="s">
        <v>1287</v>
      </c>
      <c r="D23" s="652" t="s">
        <v>1289</v>
      </c>
      <c r="E23" s="650" t="s">
        <v>1629</v>
      </c>
    </row>
    <row r="24" spans="1:5" ht="15.6">
      <c r="A24" s="646"/>
      <c r="B24" s="647"/>
      <c r="C24" s="648" t="s">
        <v>1291</v>
      </c>
      <c r="D24" s="652" t="s">
        <v>1292</v>
      </c>
      <c r="E24" s="650" t="s">
        <v>1629</v>
      </c>
    </row>
    <row r="25" spans="1:5" ht="15.6">
      <c r="A25" s="646"/>
      <c r="B25" s="647" t="s">
        <v>1300</v>
      </c>
      <c r="C25" s="648" t="s">
        <v>1300</v>
      </c>
      <c r="D25" s="659" t="s">
        <v>1642</v>
      </c>
      <c r="E25" s="650" t="s">
        <v>1629</v>
      </c>
    </row>
    <row r="26" spans="1:5" ht="15.6">
      <c r="A26" s="646"/>
      <c r="B26" s="647" t="s">
        <v>1332</v>
      </c>
      <c r="C26" s="648" t="s">
        <v>1332</v>
      </c>
      <c r="D26" s="651" t="s">
        <v>1334</v>
      </c>
      <c r="E26" s="650" t="s">
        <v>1629</v>
      </c>
    </row>
    <row r="27" spans="1:5" ht="15.6">
      <c r="A27" s="646"/>
      <c r="B27" s="654" t="s">
        <v>1352</v>
      </c>
      <c r="C27" s="655" t="s">
        <v>1353</v>
      </c>
      <c r="D27" s="651" t="s">
        <v>1643</v>
      </c>
      <c r="E27" s="650" t="s">
        <v>1629</v>
      </c>
    </row>
    <row r="28" spans="1:5" ht="15.6">
      <c r="A28" s="660"/>
      <c r="B28" s="654" t="s">
        <v>1358</v>
      </c>
      <c r="C28" s="655" t="s">
        <v>1358</v>
      </c>
      <c r="D28" s="659" t="s">
        <v>1644</v>
      </c>
      <c r="E28" s="650" t="s">
        <v>1629</v>
      </c>
    </row>
    <row r="29" spans="1:5" ht="15.6">
      <c r="A29" s="646"/>
      <c r="B29" s="647" t="s">
        <v>1362</v>
      </c>
      <c r="C29" s="648" t="s">
        <v>1362</v>
      </c>
      <c r="D29" s="649" t="s">
        <v>1364</v>
      </c>
      <c r="E29" s="650" t="s">
        <v>1629</v>
      </c>
    </row>
    <row r="30" spans="1:5" ht="15.6">
      <c r="A30" s="646"/>
      <c r="B30" s="647"/>
      <c r="C30" s="648" t="s">
        <v>1365</v>
      </c>
      <c r="D30" s="651" t="s">
        <v>1366</v>
      </c>
      <c r="E30" s="650" t="s">
        <v>1629</v>
      </c>
    </row>
    <row r="31" spans="1:5" ht="15.6">
      <c r="A31" s="646"/>
      <c r="B31" s="647"/>
      <c r="C31" s="648" t="s">
        <v>1367</v>
      </c>
      <c r="D31" s="651" t="s">
        <v>1368</v>
      </c>
      <c r="E31" s="650" t="s">
        <v>1629</v>
      </c>
    </row>
    <row r="32" spans="1:5" ht="15.6">
      <c r="A32" s="646"/>
      <c r="B32" s="647"/>
      <c r="C32" s="648" t="s">
        <v>1126</v>
      </c>
      <c r="D32" s="651" t="s">
        <v>1645</v>
      </c>
      <c r="E32" s="650" t="s">
        <v>1629</v>
      </c>
    </row>
    <row r="33" spans="1:5" ht="15.6">
      <c r="A33" s="646"/>
      <c r="B33" s="647" t="s">
        <v>1376</v>
      </c>
      <c r="C33" s="648" t="s">
        <v>1376</v>
      </c>
      <c r="D33" s="649" t="s">
        <v>1646</v>
      </c>
      <c r="E33" s="650" t="s">
        <v>1629</v>
      </c>
    </row>
    <row r="34" spans="1:5" ht="15.6">
      <c r="A34" s="646"/>
      <c r="B34" s="661"/>
      <c r="C34" s="648"/>
      <c r="D34" s="649" t="s">
        <v>1647</v>
      </c>
      <c r="E34" s="650" t="s">
        <v>1629</v>
      </c>
    </row>
    <row r="35" spans="1:5" ht="15.6">
      <c r="A35" s="646"/>
      <c r="B35" s="661"/>
      <c r="C35" s="648"/>
      <c r="D35" s="649" t="s">
        <v>1648</v>
      </c>
      <c r="E35" s="650" t="s">
        <v>1629</v>
      </c>
    </row>
    <row r="36" spans="1:5" ht="15.6">
      <c r="A36" s="646"/>
      <c r="B36" s="661"/>
      <c r="C36" s="648" t="s">
        <v>1377</v>
      </c>
      <c r="D36" s="649" t="s">
        <v>1379</v>
      </c>
      <c r="E36" s="650" t="s">
        <v>1629</v>
      </c>
    </row>
    <row r="37" spans="1:5" ht="15.6">
      <c r="A37" s="646"/>
      <c r="B37" s="1202" t="s">
        <v>1386</v>
      </c>
      <c r="C37" s="655" t="s">
        <v>1391</v>
      </c>
      <c r="D37" s="649" t="s">
        <v>1392</v>
      </c>
      <c r="E37" s="650" t="s">
        <v>1628</v>
      </c>
    </row>
    <row r="38" spans="1:5" ht="15.6">
      <c r="A38" s="646"/>
      <c r="B38" s="1203"/>
      <c r="C38" s="655" t="s">
        <v>1393</v>
      </c>
      <c r="D38" s="649" t="s">
        <v>1394</v>
      </c>
      <c r="E38" s="650" t="s">
        <v>1628</v>
      </c>
    </row>
    <row r="39" spans="1:5" ht="15.6">
      <c r="A39" s="646"/>
      <c r="B39" s="1203"/>
      <c r="C39" s="662" t="s">
        <v>1649</v>
      </c>
      <c r="D39" s="649" t="s">
        <v>1650</v>
      </c>
      <c r="E39" s="650" t="s">
        <v>1628</v>
      </c>
    </row>
    <row r="40" spans="1:5" ht="16.149999999999999" thickBot="1">
      <c r="A40" s="663"/>
      <c r="B40" s="1204"/>
      <c r="C40" s="664" t="s">
        <v>1651</v>
      </c>
      <c r="D40" s="665" t="s">
        <v>1652</v>
      </c>
      <c r="E40" s="666" t="s">
        <v>1636</v>
      </c>
    </row>
    <row r="41" spans="1:5" ht="16.149999999999999" thickBot="1">
      <c r="A41" s="667" t="s">
        <v>1088</v>
      </c>
      <c r="B41" s="667" t="s">
        <v>1328</v>
      </c>
      <c r="C41" s="668" t="s">
        <v>1328</v>
      </c>
      <c r="D41" s="669" t="s">
        <v>1330</v>
      </c>
      <c r="E41" s="670" t="s">
        <v>1629</v>
      </c>
    </row>
    <row r="42" spans="1:5" ht="16.149999999999999" thickBot="1">
      <c r="A42" s="667" t="s">
        <v>1162</v>
      </c>
      <c r="B42" s="667" t="s">
        <v>1163</v>
      </c>
      <c r="C42" s="668" t="s">
        <v>1163</v>
      </c>
      <c r="D42" s="671" t="s">
        <v>1653</v>
      </c>
      <c r="E42" s="670" t="s">
        <v>1629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3.15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/>
  <cols>
    <col min="1" max="1" width="20.85546875" style="875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>
      <c r="B2" s="123" t="s">
        <v>116</v>
      </c>
      <c r="C2" s="122"/>
      <c r="D2" s="122"/>
      <c r="E2" s="122"/>
      <c r="F2" s="122"/>
      <c r="G2" s="121"/>
      <c r="H2" s="793" t="s">
        <v>350</v>
      </c>
      <c r="I2" s="410"/>
      <c r="J2" s="121"/>
      <c r="K2" s="121"/>
      <c r="M2" s="121"/>
      <c r="N2" s="121"/>
      <c r="O2" s="121"/>
    </row>
    <row r="3" spans="2:15" ht="18.75" customHeight="1" thickBot="1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>
      <c r="B4" s="1209" t="s">
        <v>1654</v>
      </c>
      <c r="C4" s="1210"/>
      <c r="D4" s="1210"/>
      <c r="E4" s="1210"/>
      <c r="F4" s="1211"/>
      <c r="G4" s="583"/>
      <c r="H4" s="396"/>
      <c r="I4" s="584"/>
      <c r="J4" s="584"/>
      <c r="K4" s="556"/>
      <c r="L4"/>
    </row>
    <row r="5" spans="2:15" s="149" customFormat="1" ht="18.75" customHeight="1">
      <c r="B5" s="145"/>
      <c r="C5" s="628"/>
      <c r="D5" s="147"/>
      <c r="F5" s="147"/>
      <c r="G5" s="583"/>
      <c r="H5" s="396"/>
      <c r="I5" s="584"/>
      <c r="J5" s="584"/>
      <c r="K5" s="556"/>
      <c r="L5"/>
    </row>
    <row r="6" spans="2:15" ht="18.75" customHeight="1">
      <c r="B6" s="813" t="s">
        <v>125</v>
      </c>
      <c r="C6" s="815"/>
      <c r="D6" s="765"/>
      <c r="E6" s="765"/>
      <c r="F6" s="765"/>
      <c r="G6" s="687"/>
      <c r="H6" s="687"/>
      <c r="I6" s="687"/>
      <c r="J6" s="687"/>
      <c r="K6" s="687"/>
      <c r="L6" s="765"/>
      <c r="M6" s="765"/>
      <c r="N6" s="765"/>
      <c r="O6" s="765"/>
    </row>
    <row r="7" spans="2:15" s="14" customFormat="1" ht="40.15" customHeight="1">
      <c r="B7" s="865" t="s">
        <v>1655</v>
      </c>
      <c r="C7" s="616"/>
      <c r="D7" s="616" t="s">
        <v>1656</v>
      </c>
      <c r="E7" s="767" t="s">
        <v>1657</v>
      </c>
      <c r="F7" s="1205" t="s">
        <v>1658</v>
      </c>
      <c r="G7" s="1207" t="s">
        <v>356</v>
      </c>
      <c r="H7" s="1205" t="s">
        <v>1657</v>
      </c>
      <c r="I7" s="814" t="s">
        <v>228</v>
      </c>
      <c r="J7" s="814" t="s">
        <v>247</v>
      </c>
      <c r="K7" s="814" t="s">
        <v>211</v>
      </c>
      <c r="L7" s="814" t="s">
        <v>1659</v>
      </c>
      <c r="M7" s="814" t="s">
        <v>144</v>
      </c>
      <c r="N7" s="814" t="s">
        <v>439</v>
      </c>
      <c r="O7" s="814" t="s">
        <v>1660</v>
      </c>
    </row>
    <row r="8" spans="2:15" s="14" customFormat="1" ht="38.25" customHeight="1">
      <c r="B8" s="617" t="s">
        <v>355</v>
      </c>
      <c r="C8" s="617" t="s">
        <v>356</v>
      </c>
      <c r="D8" s="616" t="s">
        <v>1437</v>
      </c>
      <c r="E8" s="617" t="s">
        <v>219</v>
      </c>
      <c r="F8" s="1206"/>
      <c r="G8" s="1208"/>
      <c r="H8" s="1206"/>
      <c r="I8" s="617" t="s">
        <v>1437</v>
      </c>
      <c r="J8" s="617" t="s">
        <v>1661</v>
      </c>
      <c r="K8" s="617" t="s">
        <v>1437</v>
      </c>
      <c r="L8" s="617" t="s">
        <v>1437</v>
      </c>
      <c r="M8" s="617" t="s">
        <v>1437</v>
      </c>
      <c r="N8" s="617" t="s">
        <v>1437</v>
      </c>
      <c r="O8" s="617" t="s">
        <v>1437</v>
      </c>
    </row>
    <row r="9" spans="2:15" s="14" customFormat="1" ht="18.75" hidden="1" customHeight="1">
      <c r="B9" s="630" t="s">
        <v>1662</v>
      </c>
      <c r="C9" s="630" t="s">
        <v>1663</v>
      </c>
      <c r="D9" s="630">
        <v>45309</v>
      </c>
      <c r="E9" s="758">
        <f>D9+8</f>
        <v>45317</v>
      </c>
      <c r="F9" s="758" t="s">
        <v>1664</v>
      </c>
      <c r="G9" s="758" t="s">
        <v>1665</v>
      </c>
      <c r="H9" s="758">
        <v>45318</v>
      </c>
      <c r="I9" s="758">
        <f>H9+4</f>
        <v>45322</v>
      </c>
      <c r="J9" s="758">
        <f>H9+7</f>
        <v>45325</v>
      </c>
      <c r="K9" s="758">
        <f>H9+12</f>
        <v>45330</v>
      </c>
      <c r="L9" s="758">
        <f>H9+15</f>
        <v>45333</v>
      </c>
      <c r="M9" s="758">
        <f>H9+19</f>
        <v>45337</v>
      </c>
      <c r="N9" s="758">
        <f>H9+23</f>
        <v>45341</v>
      </c>
      <c r="O9" s="758">
        <f>H9+25</f>
        <v>45343</v>
      </c>
    </row>
    <row r="10" spans="2:15" s="14" customFormat="1" ht="18.75" hidden="1" customHeight="1">
      <c r="B10" s="630" t="s">
        <v>1666</v>
      </c>
      <c r="C10" s="630" t="s">
        <v>1667</v>
      </c>
      <c r="D10" s="630">
        <v>45320</v>
      </c>
      <c r="E10" s="758">
        <f t="shared" ref="E10:E14" si="0">D10+8</f>
        <v>45328</v>
      </c>
      <c r="F10" s="758" t="s">
        <v>1668</v>
      </c>
      <c r="G10" s="758" t="s">
        <v>1669</v>
      </c>
      <c r="H10" s="758">
        <v>45325</v>
      </c>
      <c r="I10" s="758">
        <f t="shared" ref="I10:I20" si="1">I9+7</f>
        <v>45329</v>
      </c>
      <c r="J10" s="758">
        <f t="shared" ref="J10:J20" si="2">J9+7</f>
        <v>45332</v>
      </c>
      <c r="K10" s="758">
        <f t="shared" ref="K10:K20" si="3">K9+7</f>
        <v>45337</v>
      </c>
      <c r="L10" s="758">
        <f t="shared" ref="L10:L20" si="4">L9+7</f>
        <v>45340</v>
      </c>
      <c r="M10" s="758">
        <f t="shared" ref="M10:M20" si="5">M9+7</f>
        <v>45344</v>
      </c>
      <c r="N10" s="758">
        <f t="shared" ref="N10:N20" si="6">N9+7</f>
        <v>45348</v>
      </c>
      <c r="O10" s="758">
        <f t="shared" ref="O10:O20" si="7">O9+7</f>
        <v>45350</v>
      </c>
    </row>
    <row r="11" spans="2:15" s="14" customFormat="1" ht="18.75" hidden="1" customHeight="1">
      <c r="B11" s="630" t="s">
        <v>1670</v>
      </c>
      <c r="C11" s="630" t="s">
        <v>1671</v>
      </c>
      <c r="D11" s="630">
        <v>45322</v>
      </c>
      <c r="E11" s="758">
        <f t="shared" si="0"/>
        <v>45330</v>
      </c>
      <c r="F11" s="758" t="s">
        <v>1672</v>
      </c>
      <c r="G11" s="758" t="s">
        <v>1673</v>
      </c>
      <c r="H11" s="758">
        <v>45332</v>
      </c>
      <c r="I11" s="760">
        <f t="shared" si="1"/>
        <v>45336</v>
      </c>
      <c r="J11" s="760">
        <f t="shared" si="2"/>
        <v>45339</v>
      </c>
      <c r="K11" s="760">
        <f t="shared" si="3"/>
        <v>45344</v>
      </c>
      <c r="L11" s="760">
        <f t="shared" si="4"/>
        <v>45347</v>
      </c>
      <c r="M11" s="760">
        <f t="shared" si="5"/>
        <v>45351</v>
      </c>
      <c r="N11" s="760">
        <f t="shared" si="6"/>
        <v>45355</v>
      </c>
      <c r="O11" s="760">
        <f t="shared" si="7"/>
        <v>45357</v>
      </c>
    </row>
    <row r="12" spans="2:15" s="14" customFormat="1" ht="18.75" hidden="1" customHeight="1">
      <c r="B12" s="630" t="s">
        <v>1674</v>
      </c>
      <c r="C12" s="630" t="s">
        <v>1675</v>
      </c>
      <c r="D12" s="630">
        <f t="shared" ref="D12:D18" si="8">D11+7</f>
        <v>45329</v>
      </c>
      <c r="E12" s="758">
        <f t="shared" si="0"/>
        <v>45337</v>
      </c>
      <c r="F12" s="758" t="s">
        <v>405</v>
      </c>
      <c r="G12" s="758" t="s">
        <v>1676</v>
      </c>
      <c r="H12" s="758">
        <v>45339</v>
      </c>
      <c r="I12" s="758">
        <f t="shared" si="1"/>
        <v>45343</v>
      </c>
      <c r="J12" s="758">
        <f t="shared" si="2"/>
        <v>45346</v>
      </c>
      <c r="K12" s="758">
        <f t="shared" si="3"/>
        <v>45351</v>
      </c>
      <c r="L12" s="758">
        <f t="shared" si="4"/>
        <v>45354</v>
      </c>
      <c r="M12" s="758">
        <f t="shared" si="5"/>
        <v>45358</v>
      </c>
      <c r="N12" s="758">
        <f t="shared" si="6"/>
        <v>45362</v>
      </c>
      <c r="O12" s="758">
        <f t="shared" si="7"/>
        <v>45364</v>
      </c>
    </row>
    <row r="13" spans="2:15" s="14" customFormat="1" ht="18.75" hidden="1" customHeight="1">
      <c r="B13" s="630" t="s">
        <v>1677</v>
      </c>
      <c r="C13" s="630" t="s">
        <v>1678</v>
      </c>
      <c r="D13" s="684">
        <f t="shared" si="8"/>
        <v>45336</v>
      </c>
      <c r="E13" s="758">
        <f t="shared" si="0"/>
        <v>45344</v>
      </c>
      <c r="F13" s="758" t="s">
        <v>1679</v>
      </c>
      <c r="G13" s="758" t="s">
        <v>1680</v>
      </c>
      <c r="H13" s="758">
        <v>45346</v>
      </c>
      <c r="I13" s="758">
        <f t="shared" si="1"/>
        <v>45350</v>
      </c>
      <c r="J13" s="758">
        <f t="shared" si="2"/>
        <v>45353</v>
      </c>
      <c r="K13" s="758">
        <f t="shared" si="3"/>
        <v>45358</v>
      </c>
      <c r="L13" s="758">
        <f t="shared" si="4"/>
        <v>45361</v>
      </c>
      <c r="M13" s="758">
        <f t="shared" si="5"/>
        <v>45365</v>
      </c>
      <c r="N13" s="758">
        <f t="shared" si="6"/>
        <v>45369</v>
      </c>
      <c r="O13" s="758">
        <f t="shared" si="7"/>
        <v>45371</v>
      </c>
    </row>
    <row r="14" spans="2:15" s="14" customFormat="1" ht="18.75" hidden="1" customHeight="1">
      <c r="B14" s="630" t="s">
        <v>1681</v>
      </c>
      <c r="C14" s="630" t="s">
        <v>1682</v>
      </c>
      <c r="D14" s="630">
        <f t="shared" si="8"/>
        <v>45343</v>
      </c>
      <c r="E14" s="758">
        <f t="shared" si="0"/>
        <v>45351</v>
      </c>
      <c r="F14" s="758" t="s">
        <v>1683</v>
      </c>
      <c r="G14" s="758" t="s">
        <v>1684</v>
      </c>
      <c r="H14" s="758">
        <v>45353</v>
      </c>
      <c r="I14" s="758">
        <f t="shared" si="1"/>
        <v>45357</v>
      </c>
      <c r="J14" s="758">
        <f t="shared" si="2"/>
        <v>45360</v>
      </c>
      <c r="K14" s="758">
        <f t="shared" si="3"/>
        <v>45365</v>
      </c>
      <c r="L14" s="758">
        <f t="shared" si="4"/>
        <v>45368</v>
      </c>
      <c r="M14" s="758">
        <f t="shared" si="5"/>
        <v>45372</v>
      </c>
      <c r="N14" s="758">
        <f t="shared" si="6"/>
        <v>45376</v>
      </c>
      <c r="O14" s="758">
        <f t="shared" si="7"/>
        <v>45378</v>
      </c>
    </row>
    <row r="15" spans="2:15" s="14" customFormat="1" ht="18.75" hidden="1" customHeight="1">
      <c r="B15" s="630" t="s">
        <v>1685</v>
      </c>
      <c r="C15" s="630" t="s">
        <v>1686</v>
      </c>
      <c r="D15" s="630">
        <f t="shared" si="8"/>
        <v>45350</v>
      </c>
      <c r="E15" s="758">
        <f t="shared" ref="E15:E19" si="9">D15+8</f>
        <v>45358</v>
      </c>
      <c r="F15" s="758" t="s">
        <v>401</v>
      </c>
      <c r="G15" s="758" t="s">
        <v>1687</v>
      </c>
      <c r="H15" s="758">
        <v>45360</v>
      </c>
      <c r="I15" s="758">
        <f t="shared" si="1"/>
        <v>45364</v>
      </c>
      <c r="J15" s="758">
        <f t="shared" si="2"/>
        <v>45367</v>
      </c>
      <c r="K15" s="758">
        <f t="shared" si="3"/>
        <v>45372</v>
      </c>
      <c r="L15" s="758">
        <f t="shared" si="4"/>
        <v>45375</v>
      </c>
      <c r="M15" s="758">
        <f t="shared" si="5"/>
        <v>45379</v>
      </c>
      <c r="N15" s="758">
        <f t="shared" si="6"/>
        <v>45383</v>
      </c>
      <c r="O15" s="758">
        <f t="shared" si="7"/>
        <v>45385</v>
      </c>
    </row>
    <row r="16" spans="2:15" s="14" customFormat="1" ht="18.75" customHeight="1">
      <c r="B16" s="809" t="s">
        <v>1662</v>
      </c>
      <c r="C16" s="809" t="s">
        <v>1688</v>
      </c>
      <c r="D16" s="630">
        <v>45357</v>
      </c>
      <c r="E16" s="758">
        <f t="shared" si="9"/>
        <v>45365</v>
      </c>
      <c r="F16" s="758" t="s">
        <v>1664</v>
      </c>
      <c r="G16" s="758" t="s">
        <v>1689</v>
      </c>
      <c r="H16" s="758">
        <v>45367</v>
      </c>
      <c r="I16" s="758">
        <f t="shared" si="1"/>
        <v>45371</v>
      </c>
      <c r="J16" s="758">
        <f t="shared" si="2"/>
        <v>45374</v>
      </c>
      <c r="K16" s="758">
        <f t="shared" si="3"/>
        <v>45379</v>
      </c>
      <c r="L16" s="758">
        <f t="shared" si="4"/>
        <v>45382</v>
      </c>
      <c r="M16" s="758">
        <f t="shared" si="5"/>
        <v>45386</v>
      </c>
      <c r="N16" s="758">
        <f t="shared" si="6"/>
        <v>45390</v>
      </c>
      <c r="O16" s="758">
        <f t="shared" si="7"/>
        <v>45392</v>
      </c>
    </row>
    <row r="17" spans="1:15" s="14" customFormat="1" ht="18.75" customHeight="1">
      <c r="A17" s="876"/>
      <c r="B17" s="809" t="s">
        <v>1666</v>
      </c>
      <c r="C17" s="809" t="s">
        <v>1690</v>
      </c>
      <c r="D17" s="630">
        <f t="shared" si="8"/>
        <v>45364</v>
      </c>
      <c r="E17" s="758">
        <f t="shared" si="9"/>
        <v>45372</v>
      </c>
      <c r="F17" s="758" t="s">
        <v>1668</v>
      </c>
      <c r="G17" s="758" t="s">
        <v>1691</v>
      </c>
      <c r="H17" s="758">
        <v>45374</v>
      </c>
      <c r="I17" s="758">
        <f t="shared" si="1"/>
        <v>45378</v>
      </c>
      <c r="J17" s="758">
        <f t="shared" si="2"/>
        <v>45381</v>
      </c>
      <c r="K17" s="758">
        <f t="shared" si="3"/>
        <v>45386</v>
      </c>
      <c r="L17" s="758">
        <f t="shared" si="4"/>
        <v>45389</v>
      </c>
      <c r="M17" s="758">
        <f t="shared" si="5"/>
        <v>45393</v>
      </c>
      <c r="N17" s="758">
        <f t="shared" si="6"/>
        <v>45397</v>
      </c>
      <c r="O17" s="758">
        <f t="shared" si="7"/>
        <v>45399</v>
      </c>
    </row>
    <row r="18" spans="1:15" s="14" customFormat="1" ht="18.75" customHeight="1">
      <c r="A18" s="876"/>
      <c r="B18" s="809" t="s">
        <v>1674</v>
      </c>
      <c r="C18" s="809" t="s">
        <v>1692</v>
      </c>
      <c r="D18" s="630">
        <f t="shared" si="8"/>
        <v>45371</v>
      </c>
      <c r="E18" s="758">
        <f t="shared" si="9"/>
        <v>45379</v>
      </c>
      <c r="F18" s="758" t="s">
        <v>405</v>
      </c>
      <c r="G18" s="758" t="s">
        <v>1693</v>
      </c>
      <c r="H18" s="758">
        <v>45381</v>
      </c>
      <c r="I18" s="758">
        <f t="shared" si="1"/>
        <v>45385</v>
      </c>
      <c r="J18" s="758">
        <f t="shared" si="2"/>
        <v>45388</v>
      </c>
      <c r="K18" s="758">
        <f t="shared" si="3"/>
        <v>45393</v>
      </c>
      <c r="L18" s="758">
        <f t="shared" si="4"/>
        <v>45396</v>
      </c>
      <c r="M18" s="758">
        <f t="shared" si="5"/>
        <v>45400</v>
      </c>
      <c r="N18" s="758">
        <f t="shared" si="6"/>
        <v>45404</v>
      </c>
      <c r="O18" s="758">
        <f t="shared" si="7"/>
        <v>45406</v>
      </c>
    </row>
    <row r="19" spans="1:15" s="14" customFormat="1" ht="18.75" customHeight="1">
      <c r="A19" s="876"/>
      <c r="B19" s="809" t="s">
        <v>1694</v>
      </c>
      <c r="C19" s="809" t="s">
        <v>1695</v>
      </c>
      <c r="D19" s="630">
        <f>D18+7</f>
        <v>45378</v>
      </c>
      <c r="E19" s="758">
        <f t="shared" si="9"/>
        <v>45386</v>
      </c>
      <c r="F19" s="758" t="s">
        <v>1679</v>
      </c>
      <c r="G19" s="758" t="s">
        <v>1696</v>
      </c>
      <c r="H19" s="758">
        <v>45388</v>
      </c>
      <c r="I19" s="758">
        <f t="shared" si="1"/>
        <v>45392</v>
      </c>
      <c r="J19" s="758">
        <f t="shared" si="2"/>
        <v>45395</v>
      </c>
      <c r="K19" s="758">
        <f t="shared" si="3"/>
        <v>45400</v>
      </c>
      <c r="L19" s="758">
        <f t="shared" si="4"/>
        <v>45403</v>
      </c>
      <c r="M19" s="758">
        <f t="shared" si="5"/>
        <v>45407</v>
      </c>
      <c r="N19" s="758">
        <f t="shared" si="6"/>
        <v>45411</v>
      </c>
      <c r="O19" s="758">
        <f t="shared" si="7"/>
        <v>45413</v>
      </c>
    </row>
    <row r="20" spans="1:15" s="14" customFormat="1" ht="18.75" customHeight="1">
      <c r="A20" s="876"/>
      <c r="B20" s="809" t="s">
        <v>1681</v>
      </c>
      <c r="C20" s="809" t="s">
        <v>1697</v>
      </c>
      <c r="D20" s="630">
        <v>45385</v>
      </c>
      <c r="E20" s="758">
        <f t="shared" ref="E20" si="10">D20+8</f>
        <v>45393</v>
      </c>
      <c r="F20" s="758" t="s">
        <v>1683</v>
      </c>
      <c r="G20" s="758" t="s">
        <v>1698</v>
      </c>
      <c r="H20" s="758">
        <f t="shared" ref="H20" si="11">H19+7</f>
        <v>45395</v>
      </c>
      <c r="I20" s="758">
        <f t="shared" si="1"/>
        <v>45399</v>
      </c>
      <c r="J20" s="758">
        <f t="shared" si="2"/>
        <v>45402</v>
      </c>
      <c r="K20" s="758">
        <f t="shared" si="3"/>
        <v>45407</v>
      </c>
      <c r="L20" s="758">
        <f t="shared" si="4"/>
        <v>45410</v>
      </c>
      <c r="M20" s="758">
        <f t="shared" si="5"/>
        <v>45414</v>
      </c>
      <c r="N20" s="758">
        <f t="shared" si="6"/>
        <v>45418</v>
      </c>
      <c r="O20" s="758">
        <f t="shared" si="7"/>
        <v>45420</v>
      </c>
    </row>
    <row r="21" spans="1:15" s="14" customFormat="1" ht="18.75" customHeight="1">
      <c r="A21" s="876"/>
      <c r="B21" s="720"/>
      <c r="C21" s="715"/>
      <c r="D21" s="7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>
      <c r="A22" s="876"/>
      <c r="B22" s="813" t="s">
        <v>125</v>
      </c>
      <c r="C22" s="715"/>
      <c r="D22" s="7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>
      <c r="A23" s="876"/>
      <c r="B23" s="865" t="s">
        <v>1655</v>
      </c>
      <c r="C23" s="616"/>
      <c r="D23" s="616" t="s">
        <v>1656</v>
      </c>
      <c r="E23" s="767" t="s">
        <v>1657</v>
      </c>
      <c r="F23" s="1205" t="s">
        <v>1658</v>
      </c>
      <c r="G23" s="1207" t="s">
        <v>356</v>
      </c>
      <c r="H23" s="1205" t="s">
        <v>1657</v>
      </c>
      <c r="I23" s="816" t="s">
        <v>322</v>
      </c>
      <c r="J23" s="477"/>
      <c r="K23" s="477"/>
      <c r="L23" s="477"/>
      <c r="M23" s="345"/>
      <c r="N23" s="345"/>
      <c r="O23" s="345"/>
    </row>
    <row r="24" spans="1:15" s="14" customFormat="1" ht="18.75" customHeight="1">
      <c r="A24" s="876"/>
      <c r="B24" s="617" t="s">
        <v>355</v>
      </c>
      <c r="C24" s="617" t="s">
        <v>356</v>
      </c>
      <c r="D24" s="616" t="s">
        <v>1437</v>
      </c>
      <c r="E24" s="617" t="s">
        <v>219</v>
      </c>
      <c r="F24" s="1206"/>
      <c r="G24" s="1208"/>
      <c r="H24" s="1206"/>
      <c r="I24" s="617"/>
      <c r="J24" s="369"/>
      <c r="K24" s="369"/>
      <c r="L24" s="369"/>
      <c r="M24" s="345"/>
      <c r="N24" s="345"/>
      <c r="O24" s="345"/>
    </row>
    <row r="25" spans="1:15" s="14" customFormat="1" ht="18.75" hidden="1" customHeight="1">
      <c r="A25" s="876"/>
      <c r="B25" s="630" t="s">
        <v>1666</v>
      </c>
      <c r="C25" s="630" t="s">
        <v>1667</v>
      </c>
      <c r="D25" s="630">
        <v>45320</v>
      </c>
      <c r="E25" s="758">
        <f>D25+8</f>
        <v>45328</v>
      </c>
      <c r="F25" s="758" t="s">
        <v>1672</v>
      </c>
      <c r="G25" s="758" t="s">
        <v>1699</v>
      </c>
      <c r="H25" s="758">
        <v>45321</v>
      </c>
      <c r="I25" s="758">
        <f>H25+4</f>
        <v>45325</v>
      </c>
      <c r="J25" s="9"/>
      <c r="K25" s="12"/>
      <c r="M25" s="345"/>
      <c r="N25" s="345"/>
      <c r="O25" s="345"/>
    </row>
    <row r="26" spans="1:15" s="14" customFormat="1" ht="18.75" hidden="1" customHeight="1">
      <c r="A26" s="876"/>
      <c r="B26" s="630" t="s">
        <v>1670</v>
      </c>
      <c r="C26" s="630" t="s">
        <v>1671</v>
      </c>
      <c r="D26" s="630">
        <v>45322</v>
      </c>
      <c r="E26" s="758">
        <f t="shared" ref="E26:E36" si="12">D26+8</f>
        <v>45330</v>
      </c>
      <c r="F26" s="758" t="s">
        <v>405</v>
      </c>
      <c r="G26" s="758" t="s">
        <v>1700</v>
      </c>
      <c r="H26" s="758">
        <f t="shared" ref="H26:I29" si="13">H25+7</f>
        <v>45328</v>
      </c>
      <c r="I26" s="758">
        <f>I25+7</f>
        <v>45332</v>
      </c>
      <c r="J26" s="9"/>
      <c r="K26" s="12"/>
      <c r="M26" s="345"/>
      <c r="N26" s="345"/>
      <c r="O26" s="345"/>
    </row>
    <row r="27" spans="1:15" s="14" customFormat="1" ht="18.75" hidden="1" customHeight="1">
      <c r="A27" s="876"/>
      <c r="B27" s="630" t="s">
        <v>1674</v>
      </c>
      <c r="C27" s="630" t="s">
        <v>1675</v>
      </c>
      <c r="D27" s="630">
        <f t="shared" ref="D27:D32" si="14">D26+7</f>
        <v>45329</v>
      </c>
      <c r="E27" s="758">
        <f t="shared" si="12"/>
        <v>45337</v>
      </c>
      <c r="F27" s="758" t="s">
        <v>1679</v>
      </c>
      <c r="G27" s="758" t="s">
        <v>1701</v>
      </c>
      <c r="H27" s="758">
        <f t="shared" si="13"/>
        <v>45335</v>
      </c>
      <c r="I27" s="758">
        <f t="shared" si="13"/>
        <v>45339</v>
      </c>
      <c r="J27" s="9"/>
      <c r="K27" s="12"/>
      <c r="M27" s="345"/>
      <c r="N27" s="345"/>
      <c r="O27" s="345"/>
    </row>
    <row r="28" spans="1:15" s="14" customFormat="1" ht="18.75" hidden="1" customHeight="1">
      <c r="A28" s="876"/>
      <c r="B28" s="630" t="s">
        <v>1677</v>
      </c>
      <c r="C28" s="630" t="s">
        <v>1678</v>
      </c>
      <c r="D28" s="684">
        <f t="shared" si="14"/>
        <v>45336</v>
      </c>
      <c r="E28" s="758">
        <f t="shared" si="12"/>
        <v>45344</v>
      </c>
      <c r="F28" s="758" t="s">
        <v>401</v>
      </c>
      <c r="G28" s="758" t="s">
        <v>1702</v>
      </c>
      <c r="H28" s="758">
        <f t="shared" si="13"/>
        <v>45342</v>
      </c>
      <c r="I28" s="758">
        <f t="shared" si="13"/>
        <v>45346</v>
      </c>
      <c r="J28" s="9"/>
      <c r="K28" s="12"/>
      <c r="M28" s="345"/>
      <c r="N28" s="345"/>
      <c r="O28" s="345"/>
    </row>
    <row r="29" spans="1:15" s="14" customFormat="1" ht="18.75" hidden="1" customHeight="1">
      <c r="A29" s="876"/>
      <c r="B29" s="630" t="s">
        <v>1681</v>
      </c>
      <c r="C29" s="630" t="s">
        <v>1682</v>
      </c>
      <c r="D29" s="630">
        <f t="shared" si="14"/>
        <v>45343</v>
      </c>
      <c r="E29" s="758">
        <f t="shared" si="12"/>
        <v>45351</v>
      </c>
      <c r="F29" s="758" t="s">
        <v>1664</v>
      </c>
      <c r="G29" s="758" t="s">
        <v>1703</v>
      </c>
      <c r="H29" s="758">
        <f t="shared" si="13"/>
        <v>45349</v>
      </c>
      <c r="I29" s="758">
        <f t="shared" si="13"/>
        <v>45353</v>
      </c>
      <c r="J29" s="9"/>
      <c r="K29" s="12"/>
      <c r="M29" s="345"/>
      <c r="N29" s="345"/>
      <c r="O29" s="345"/>
    </row>
    <row r="30" spans="1:15" s="14" customFormat="1" ht="18.75" hidden="1" customHeight="1">
      <c r="A30" s="876"/>
      <c r="B30" s="809" t="s">
        <v>1685</v>
      </c>
      <c r="C30" s="809" t="s">
        <v>1686</v>
      </c>
      <c r="D30" s="630">
        <f t="shared" si="14"/>
        <v>45350</v>
      </c>
      <c r="E30" s="758">
        <f t="shared" si="12"/>
        <v>45358</v>
      </c>
      <c r="F30" s="758" t="s">
        <v>1668</v>
      </c>
      <c r="G30" s="758" t="s">
        <v>1704</v>
      </c>
      <c r="H30" s="758">
        <f t="shared" ref="H30:I30" si="15">H29+7</f>
        <v>45356</v>
      </c>
      <c r="I30" s="758">
        <f t="shared" si="15"/>
        <v>45360</v>
      </c>
      <c r="J30" s="9"/>
      <c r="K30" s="12"/>
      <c r="M30" s="345"/>
      <c r="N30" s="345"/>
      <c r="O30" s="345"/>
    </row>
    <row r="31" spans="1:15" s="14" customFormat="1" ht="18.75" hidden="1" customHeight="1">
      <c r="A31" s="876"/>
      <c r="B31" s="809" t="s">
        <v>1662</v>
      </c>
      <c r="C31" s="809" t="s">
        <v>1688</v>
      </c>
      <c r="D31" s="630">
        <v>45357</v>
      </c>
      <c r="E31" s="758">
        <f t="shared" si="12"/>
        <v>45365</v>
      </c>
      <c r="F31" s="797" t="s">
        <v>413</v>
      </c>
      <c r="G31" s="758" t="s">
        <v>1705</v>
      </c>
      <c r="H31" s="800">
        <f t="shared" ref="H31:I31" si="16">H30+7</f>
        <v>45363</v>
      </c>
      <c r="I31" s="800">
        <f t="shared" si="16"/>
        <v>45367</v>
      </c>
      <c r="J31" s="9"/>
      <c r="K31" s="12"/>
      <c r="M31" s="345"/>
      <c r="N31" s="345"/>
      <c r="O31" s="345"/>
    </row>
    <row r="32" spans="1:15" s="14" customFormat="1" ht="18.75" hidden="1" customHeight="1">
      <c r="A32" s="876"/>
      <c r="B32" s="809" t="s">
        <v>1666</v>
      </c>
      <c r="C32" s="809" t="s">
        <v>1690</v>
      </c>
      <c r="D32" s="630">
        <f t="shared" si="14"/>
        <v>45364</v>
      </c>
      <c r="E32" s="758">
        <f t="shared" si="12"/>
        <v>45372</v>
      </c>
      <c r="F32" s="758" t="s">
        <v>1679</v>
      </c>
      <c r="G32" s="758" t="s">
        <v>1706</v>
      </c>
      <c r="H32" s="758">
        <v>45377</v>
      </c>
      <c r="I32" s="758">
        <v>45381</v>
      </c>
      <c r="J32" s="9"/>
      <c r="K32" s="12"/>
      <c r="M32" s="345"/>
      <c r="N32" s="345"/>
      <c r="O32" s="345"/>
    </row>
    <row r="33" spans="1:11" s="14" customFormat="1" ht="18.75" customHeight="1">
      <c r="A33" s="876"/>
      <c r="B33" s="809" t="s">
        <v>1674</v>
      </c>
      <c r="C33" s="809" t="s">
        <v>1692</v>
      </c>
      <c r="D33" s="630">
        <v>45379</v>
      </c>
      <c r="E33" s="758">
        <f t="shared" si="12"/>
        <v>45387</v>
      </c>
      <c r="F33" s="758" t="s">
        <v>401</v>
      </c>
      <c r="G33" s="758" t="s">
        <v>1707</v>
      </c>
      <c r="H33" s="758">
        <v>45391</v>
      </c>
      <c r="I33" s="758">
        <v>45395</v>
      </c>
      <c r="J33" s="9"/>
      <c r="K33" s="12"/>
    </row>
    <row r="34" spans="1:11" s="14" customFormat="1" ht="18.75" customHeight="1">
      <c r="A34" s="806" t="s">
        <v>1694</v>
      </c>
      <c r="B34" s="809" t="s">
        <v>1666</v>
      </c>
      <c r="C34" s="809" t="s">
        <v>1695</v>
      </c>
      <c r="D34" s="630">
        <v>45381</v>
      </c>
      <c r="E34" s="758">
        <f t="shared" si="12"/>
        <v>45389</v>
      </c>
      <c r="F34" s="758" t="s">
        <v>401</v>
      </c>
      <c r="G34" s="758" t="s">
        <v>1707</v>
      </c>
      <c r="H34" s="758">
        <v>45391</v>
      </c>
      <c r="I34" s="758">
        <v>45395</v>
      </c>
      <c r="J34" s="9"/>
      <c r="K34" s="12"/>
    </row>
    <row r="35" spans="1:11" s="14" customFormat="1" ht="18.75" customHeight="1">
      <c r="A35" s="876"/>
      <c r="B35" s="809" t="s">
        <v>1681</v>
      </c>
      <c r="C35" s="809" t="s">
        <v>1697</v>
      </c>
      <c r="D35" s="630">
        <v>45386</v>
      </c>
      <c r="E35" s="758">
        <f t="shared" si="12"/>
        <v>45394</v>
      </c>
      <c r="F35" s="758" t="s">
        <v>1664</v>
      </c>
      <c r="G35" s="758" t="s">
        <v>1708</v>
      </c>
      <c r="H35" s="758">
        <v>45398</v>
      </c>
      <c r="I35" s="758">
        <f t="shared" ref="I35" si="17">I34+7</f>
        <v>45402</v>
      </c>
      <c r="J35" s="9"/>
      <c r="K35" s="12"/>
    </row>
    <row r="36" spans="1:11" s="14" customFormat="1" ht="18.75" customHeight="1">
      <c r="A36" s="876"/>
      <c r="B36" s="809" t="s">
        <v>1685</v>
      </c>
      <c r="C36" s="809" t="s">
        <v>1709</v>
      </c>
      <c r="D36" s="630">
        <v>45392</v>
      </c>
      <c r="E36" s="758">
        <f t="shared" si="12"/>
        <v>45400</v>
      </c>
      <c r="F36" s="758" t="s">
        <v>1668</v>
      </c>
      <c r="G36" s="758" t="s">
        <v>1710</v>
      </c>
      <c r="H36" s="758">
        <v>45405</v>
      </c>
      <c r="I36" s="758">
        <f t="shared" ref="I36" si="18">I35+7</f>
        <v>45409</v>
      </c>
      <c r="J36" s="9"/>
      <c r="K36" s="12"/>
    </row>
    <row r="37" spans="1:11" s="14" customFormat="1" ht="18.75" customHeight="1">
      <c r="A37" s="806" t="s">
        <v>1662</v>
      </c>
      <c r="B37" s="877" t="s">
        <v>389</v>
      </c>
      <c r="C37" s="809" t="s">
        <v>1711</v>
      </c>
      <c r="D37" s="630">
        <v>45399</v>
      </c>
      <c r="E37" s="758">
        <f t="shared" ref="E37" si="19">D37+8</f>
        <v>45407</v>
      </c>
      <c r="F37" s="758" t="s">
        <v>405</v>
      </c>
      <c r="G37" s="758" t="s">
        <v>1712</v>
      </c>
      <c r="H37" s="758">
        <f t="shared" ref="H37:I37" si="20">H36+7</f>
        <v>45412</v>
      </c>
      <c r="I37" s="758">
        <f t="shared" si="20"/>
        <v>45416</v>
      </c>
      <c r="J37" s="9"/>
      <c r="K37" s="12"/>
    </row>
    <row r="38" spans="1:11" s="14" customFormat="1" ht="18.75" customHeight="1">
      <c r="A38" s="806" t="s">
        <v>1666</v>
      </c>
      <c r="B38" s="809" t="s">
        <v>1694</v>
      </c>
      <c r="C38" s="809" t="s">
        <v>1713</v>
      </c>
      <c r="D38" s="630">
        <f>D37+7</f>
        <v>45406</v>
      </c>
      <c r="E38" s="758">
        <f t="shared" ref="E38" si="21">D38+8</f>
        <v>45414</v>
      </c>
      <c r="F38" s="758" t="s">
        <v>405</v>
      </c>
      <c r="G38" s="758" t="s">
        <v>1712</v>
      </c>
      <c r="H38" s="758">
        <f t="shared" ref="H38:I38" si="22">H37+7</f>
        <v>45419</v>
      </c>
      <c r="I38" s="758">
        <f t="shared" si="22"/>
        <v>45423</v>
      </c>
      <c r="J38" s="9"/>
      <c r="K38" s="12"/>
    </row>
    <row r="39" spans="1:11" s="14" customFormat="1" ht="18.75" customHeight="1">
      <c r="A39" s="876"/>
      <c r="B39" s="720"/>
      <c r="C39" s="715"/>
      <c r="D39" s="715"/>
      <c r="E39" s="9"/>
      <c r="F39" s="9"/>
      <c r="G39" s="9"/>
      <c r="H39" s="9"/>
      <c r="I39" s="9"/>
      <c r="J39" s="9"/>
      <c r="K39" s="9"/>
    </row>
    <row r="40" spans="1:11" s="14" customFormat="1" ht="18.75" customHeight="1">
      <c r="A40" s="876"/>
      <c r="B40" s="813" t="s">
        <v>127</v>
      </c>
      <c r="C40" s="715"/>
      <c r="D40" s="715"/>
      <c r="E40" s="9"/>
      <c r="F40" s="9"/>
      <c r="G40" s="9"/>
      <c r="H40" s="9"/>
      <c r="I40" s="9"/>
      <c r="J40" s="9"/>
      <c r="K40" s="9"/>
    </row>
    <row r="41" spans="1:11" s="14" customFormat="1" ht="28.9" customHeight="1">
      <c r="A41" s="876"/>
      <c r="B41" s="865" t="s">
        <v>1655</v>
      </c>
      <c r="C41" s="616"/>
      <c r="D41" s="616" t="s">
        <v>1656</v>
      </c>
      <c r="E41" s="767" t="s">
        <v>1714</v>
      </c>
      <c r="F41" s="1205" t="s">
        <v>1658</v>
      </c>
      <c r="G41" s="1207" t="s">
        <v>356</v>
      </c>
      <c r="H41" s="1207" t="s">
        <v>1714</v>
      </c>
      <c r="I41" s="767" t="s">
        <v>1715</v>
      </c>
      <c r="J41" s="816" t="s">
        <v>275</v>
      </c>
      <c r="K41" s="767" t="s">
        <v>1716</v>
      </c>
    </row>
    <row r="42" spans="1:11" s="14" customFormat="1" ht="18.75" customHeight="1">
      <c r="A42" s="876"/>
      <c r="B42" s="617" t="s">
        <v>355</v>
      </c>
      <c r="C42" s="617" t="s">
        <v>356</v>
      </c>
      <c r="D42" s="616" t="s">
        <v>1437</v>
      </c>
      <c r="E42" s="617" t="s">
        <v>172</v>
      </c>
      <c r="F42" s="1206"/>
      <c r="G42" s="1208"/>
      <c r="H42" s="1208"/>
      <c r="I42" s="617"/>
      <c r="J42" s="617"/>
      <c r="K42" s="617"/>
    </row>
    <row r="43" spans="1:11" s="14" customFormat="1" ht="18.75" hidden="1" customHeight="1">
      <c r="A43" s="876"/>
      <c r="B43" s="630" t="s">
        <v>1666</v>
      </c>
      <c r="C43" s="630" t="s">
        <v>1667</v>
      </c>
      <c r="D43" s="630">
        <v>45320</v>
      </c>
      <c r="E43" s="758">
        <f t="shared" ref="E43:E51" si="23">D43+8</f>
        <v>45328</v>
      </c>
      <c r="F43" s="758" t="s">
        <v>1672</v>
      </c>
      <c r="G43" s="758" t="s">
        <v>1699</v>
      </c>
      <c r="H43" s="758">
        <v>45321</v>
      </c>
      <c r="I43" s="758">
        <f t="shared" ref="I43:I51" si="24">H43+9</f>
        <v>45330</v>
      </c>
      <c r="J43" s="758">
        <f t="shared" ref="J43:J51" si="25">H43+8</f>
        <v>45329</v>
      </c>
      <c r="K43" s="758">
        <f t="shared" ref="K43:K51" si="26">H43+10</f>
        <v>45331</v>
      </c>
    </row>
    <row r="44" spans="1:11" s="14" customFormat="1" ht="18.75" hidden="1" customHeight="1">
      <c r="A44" s="876"/>
      <c r="B44" s="630" t="s">
        <v>1670</v>
      </c>
      <c r="C44" s="630" t="s">
        <v>1671</v>
      </c>
      <c r="D44" s="630">
        <v>45322</v>
      </c>
      <c r="E44" s="758">
        <f t="shared" si="23"/>
        <v>45330</v>
      </c>
      <c r="F44" s="758" t="s">
        <v>405</v>
      </c>
      <c r="G44" s="758" t="s">
        <v>1700</v>
      </c>
      <c r="H44" s="758">
        <f t="shared" ref="H44" si="27">H43+7</f>
        <v>45328</v>
      </c>
      <c r="I44" s="758">
        <f t="shared" si="24"/>
        <v>45337</v>
      </c>
      <c r="J44" s="758">
        <f t="shared" si="25"/>
        <v>45336</v>
      </c>
      <c r="K44" s="758">
        <f t="shared" si="26"/>
        <v>45338</v>
      </c>
    </row>
    <row r="45" spans="1:11" s="14" customFormat="1" ht="18.75" hidden="1" customHeight="1">
      <c r="A45" s="876"/>
      <c r="B45" s="630" t="s">
        <v>1674</v>
      </c>
      <c r="C45" s="630" t="s">
        <v>1675</v>
      </c>
      <c r="D45" s="630">
        <f t="shared" ref="D45:D50" si="28">D44+7</f>
        <v>45329</v>
      </c>
      <c r="E45" s="758">
        <f t="shared" si="23"/>
        <v>45337</v>
      </c>
      <c r="F45" s="758" t="s">
        <v>1679</v>
      </c>
      <c r="G45" s="758" t="s">
        <v>1701</v>
      </c>
      <c r="H45" s="758">
        <f t="shared" ref="H45" si="29">H44+7</f>
        <v>45335</v>
      </c>
      <c r="I45" s="758">
        <f t="shared" si="24"/>
        <v>45344</v>
      </c>
      <c r="J45" s="758">
        <f t="shared" si="25"/>
        <v>45343</v>
      </c>
      <c r="K45" s="758">
        <f t="shared" si="26"/>
        <v>45345</v>
      </c>
    </row>
    <row r="46" spans="1:11" s="14" customFormat="1" ht="18.75" hidden="1" customHeight="1">
      <c r="A46" s="876"/>
      <c r="B46" s="630" t="s">
        <v>1677</v>
      </c>
      <c r="C46" s="630" t="s">
        <v>1678</v>
      </c>
      <c r="D46" s="684">
        <f t="shared" si="28"/>
        <v>45336</v>
      </c>
      <c r="E46" s="758">
        <f t="shared" si="23"/>
        <v>45344</v>
      </c>
      <c r="F46" s="758" t="s">
        <v>401</v>
      </c>
      <c r="G46" s="758" t="s">
        <v>1702</v>
      </c>
      <c r="H46" s="758">
        <f t="shared" ref="H46" si="30">H45+7</f>
        <v>45342</v>
      </c>
      <c r="I46" s="758">
        <f t="shared" si="24"/>
        <v>45351</v>
      </c>
      <c r="J46" s="758">
        <f t="shared" si="25"/>
        <v>45350</v>
      </c>
      <c r="K46" s="758">
        <f t="shared" si="26"/>
        <v>45352</v>
      </c>
    </row>
    <row r="47" spans="1:11" s="14" customFormat="1" ht="18.75" hidden="1" customHeight="1">
      <c r="A47" s="876"/>
      <c r="B47" s="630" t="s">
        <v>1681</v>
      </c>
      <c r="C47" s="630" t="s">
        <v>1682</v>
      </c>
      <c r="D47" s="630">
        <f t="shared" si="28"/>
        <v>45343</v>
      </c>
      <c r="E47" s="758">
        <f t="shared" si="23"/>
        <v>45351</v>
      </c>
      <c r="F47" s="758" t="s">
        <v>1664</v>
      </c>
      <c r="G47" s="758" t="s">
        <v>1703</v>
      </c>
      <c r="H47" s="758">
        <f t="shared" ref="H47" si="31">H46+7</f>
        <v>45349</v>
      </c>
      <c r="I47" s="758">
        <f t="shared" si="24"/>
        <v>45358</v>
      </c>
      <c r="J47" s="758">
        <f t="shared" si="25"/>
        <v>45357</v>
      </c>
      <c r="K47" s="758">
        <f t="shared" si="26"/>
        <v>45359</v>
      </c>
    </row>
    <row r="48" spans="1:11" s="14" customFormat="1" ht="18.75" hidden="1" customHeight="1">
      <c r="A48" s="876"/>
      <c r="B48" s="809" t="s">
        <v>1685</v>
      </c>
      <c r="C48" s="809" t="s">
        <v>1686</v>
      </c>
      <c r="D48" s="630">
        <f t="shared" si="28"/>
        <v>45350</v>
      </c>
      <c r="E48" s="758">
        <f t="shared" si="23"/>
        <v>45358</v>
      </c>
      <c r="F48" s="758" t="s">
        <v>1668</v>
      </c>
      <c r="G48" s="758" t="s">
        <v>1704</v>
      </c>
      <c r="H48" s="758">
        <f t="shared" ref="H48" si="32">H47+7</f>
        <v>45356</v>
      </c>
      <c r="I48" s="758">
        <f t="shared" si="24"/>
        <v>45365</v>
      </c>
      <c r="J48" s="758">
        <f t="shared" si="25"/>
        <v>45364</v>
      </c>
      <c r="K48" s="758">
        <f t="shared" si="26"/>
        <v>45366</v>
      </c>
    </row>
    <row r="49" spans="2:11" s="14" customFormat="1" ht="18.75" hidden="1" customHeight="1">
      <c r="B49" s="809" t="s">
        <v>1662</v>
      </c>
      <c r="C49" s="809" t="s">
        <v>1688</v>
      </c>
      <c r="D49" s="630">
        <v>45357</v>
      </c>
      <c r="E49" s="758">
        <f t="shared" si="23"/>
        <v>45365</v>
      </c>
      <c r="F49" s="797" t="s">
        <v>413</v>
      </c>
      <c r="G49" s="758" t="s">
        <v>1705</v>
      </c>
      <c r="H49" s="800">
        <f t="shared" ref="H49" si="33">H48+7</f>
        <v>45363</v>
      </c>
      <c r="I49" s="800">
        <f t="shared" si="24"/>
        <v>45372</v>
      </c>
      <c r="J49" s="800">
        <f t="shared" si="25"/>
        <v>45371</v>
      </c>
      <c r="K49" s="800">
        <f t="shared" si="26"/>
        <v>45373</v>
      </c>
    </row>
    <row r="50" spans="2:11" s="14" customFormat="1" ht="18.75" hidden="1" customHeight="1">
      <c r="B50" s="809" t="s">
        <v>1666</v>
      </c>
      <c r="C50" s="809" t="s">
        <v>1690</v>
      </c>
      <c r="D50" s="630">
        <f t="shared" si="28"/>
        <v>45364</v>
      </c>
      <c r="E50" s="758">
        <f t="shared" si="23"/>
        <v>45372</v>
      </c>
      <c r="F50" s="758" t="s">
        <v>405</v>
      </c>
      <c r="G50" s="758" t="s">
        <v>1717</v>
      </c>
      <c r="H50" s="758">
        <f t="shared" ref="H50" si="34">H49+7</f>
        <v>45370</v>
      </c>
      <c r="I50" s="758">
        <f t="shared" si="24"/>
        <v>45379</v>
      </c>
      <c r="J50" s="758">
        <f t="shared" si="25"/>
        <v>45378</v>
      </c>
      <c r="K50" s="758">
        <f t="shared" si="26"/>
        <v>45380</v>
      </c>
    </row>
    <row r="51" spans="2:11" s="14" customFormat="1" ht="18.75" hidden="1" customHeight="1">
      <c r="B51" s="809" t="s">
        <v>1674</v>
      </c>
      <c r="C51" s="809" t="s">
        <v>1692</v>
      </c>
      <c r="D51" s="630">
        <v>45376</v>
      </c>
      <c r="E51" s="758">
        <f t="shared" si="23"/>
        <v>45384</v>
      </c>
      <c r="F51" s="758" t="s">
        <v>1679</v>
      </c>
      <c r="G51" s="758" t="s">
        <v>1706</v>
      </c>
      <c r="H51" s="758">
        <f t="shared" ref="H51" si="35">H50+7</f>
        <v>45377</v>
      </c>
      <c r="I51" s="758">
        <f t="shared" si="24"/>
        <v>45386</v>
      </c>
      <c r="J51" s="758">
        <f t="shared" si="25"/>
        <v>45385</v>
      </c>
      <c r="K51" s="758">
        <f t="shared" si="26"/>
        <v>45387</v>
      </c>
    </row>
    <row r="52" spans="2:11" s="14" customFormat="1" ht="18.75" customHeight="1">
      <c r="B52" s="878" t="s">
        <v>426</v>
      </c>
      <c r="C52" s="879" t="s">
        <v>1718</v>
      </c>
      <c r="D52" s="802">
        <v>45371</v>
      </c>
      <c r="E52" s="758">
        <f>D52+11</f>
        <v>45382</v>
      </c>
      <c r="F52" s="758" t="s">
        <v>405</v>
      </c>
      <c r="G52" s="758" t="s">
        <v>1693</v>
      </c>
      <c r="H52" s="758">
        <v>45385</v>
      </c>
      <c r="I52" s="758">
        <f>H52+34</f>
        <v>45419</v>
      </c>
      <c r="J52" s="758">
        <f>I52+1</f>
        <v>45420</v>
      </c>
      <c r="K52" s="758">
        <f>J52+2</f>
        <v>45422</v>
      </c>
    </row>
    <row r="53" spans="2:11" s="14" customFormat="1" ht="18.75" customHeight="1">
      <c r="B53" s="879" t="s">
        <v>1719</v>
      </c>
      <c r="C53" s="879" t="s">
        <v>1720</v>
      </c>
      <c r="D53" s="802">
        <f>D52+7</f>
        <v>45378</v>
      </c>
      <c r="E53" s="758">
        <f t="shared" ref="E53:E56" si="36">D53+11</f>
        <v>45389</v>
      </c>
      <c r="F53" s="758" t="s">
        <v>1679</v>
      </c>
      <c r="G53" s="758" t="s">
        <v>1696</v>
      </c>
      <c r="H53" s="758">
        <v>45392</v>
      </c>
      <c r="I53" s="758">
        <f t="shared" ref="I53:I56" si="37">H53+34</f>
        <v>45426</v>
      </c>
      <c r="J53" s="758">
        <f t="shared" ref="J53:J56" si="38">I53+1</f>
        <v>45427</v>
      </c>
      <c r="K53" s="758">
        <f t="shared" ref="K53:K56" si="39">J53+2</f>
        <v>45429</v>
      </c>
    </row>
    <row r="54" spans="2:11" s="14" customFormat="1" ht="18.75" customHeight="1">
      <c r="B54" s="879" t="s">
        <v>1519</v>
      </c>
      <c r="C54" s="879" t="s">
        <v>1721</v>
      </c>
      <c r="D54" s="802">
        <f t="shared" ref="D54:D56" si="40">D53+7</f>
        <v>45385</v>
      </c>
      <c r="E54" s="758">
        <f t="shared" si="36"/>
        <v>45396</v>
      </c>
      <c r="F54" s="758" t="s">
        <v>1683</v>
      </c>
      <c r="G54" s="758" t="s">
        <v>1698</v>
      </c>
      <c r="H54" s="758">
        <v>45398</v>
      </c>
      <c r="I54" s="758">
        <f t="shared" si="37"/>
        <v>45432</v>
      </c>
      <c r="J54" s="758">
        <f t="shared" si="38"/>
        <v>45433</v>
      </c>
      <c r="K54" s="758">
        <f t="shared" si="39"/>
        <v>45435</v>
      </c>
    </row>
    <row r="55" spans="2:11" s="14" customFormat="1" ht="18.75" customHeight="1">
      <c r="B55" s="879" t="s">
        <v>1722</v>
      </c>
      <c r="C55" s="879" t="s">
        <v>1723</v>
      </c>
      <c r="D55" s="802">
        <f t="shared" si="40"/>
        <v>45392</v>
      </c>
      <c r="E55" s="758">
        <f t="shared" si="36"/>
        <v>45403</v>
      </c>
      <c r="F55" s="758" t="s">
        <v>401</v>
      </c>
      <c r="G55" s="758" t="s">
        <v>1724</v>
      </c>
      <c r="H55" s="758">
        <v>45405</v>
      </c>
      <c r="I55" s="758">
        <f t="shared" si="37"/>
        <v>45439</v>
      </c>
      <c r="J55" s="758">
        <f t="shared" si="38"/>
        <v>45440</v>
      </c>
      <c r="K55" s="758">
        <f t="shared" si="39"/>
        <v>45442</v>
      </c>
    </row>
    <row r="56" spans="2:11" s="14" customFormat="1" ht="18.75" customHeight="1">
      <c r="B56" s="879" t="s">
        <v>1725</v>
      </c>
      <c r="C56" s="879" t="s">
        <v>1726</v>
      </c>
      <c r="D56" s="802">
        <f t="shared" si="40"/>
        <v>45399</v>
      </c>
      <c r="E56" s="758">
        <f t="shared" si="36"/>
        <v>45410</v>
      </c>
      <c r="F56" s="758" t="s">
        <v>1664</v>
      </c>
      <c r="G56" s="758" t="s">
        <v>1727</v>
      </c>
      <c r="H56" s="758">
        <f t="shared" ref="H56" si="41">H55+7</f>
        <v>45412</v>
      </c>
      <c r="I56" s="758">
        <f t="shared" si="37"/>
        <v>45446</v>
      </c>
      <c r="J56" s="758">
        <f t="shared" si="38"/>
        <v>45447</v>
      </c>
      <c r="K56" s="758">
        <f t="shared" si="39"/>
        <v>45449</v>
      </c>
    </row>
    <row r="57" spans="2:11" s="14" customFormat="1" ht="18.75" customHeight="1">
      <c r="B57" s="486"/>
      <c r="C57" s="543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>
      <c r="B59" s="771"/>
      <c r="C59" s="772"/>
      <c r="D59" s="773"/>
      <c r="E59" s="774"/>
      <c r="F59" s="775"/>
      <c r="G59" s="776"/>
      <c r="H59" s="777"/>
      <c r="I59" s="197"/>
      <c r="J59" s="193"/>
      <c r="K59" s="2"/>
    </row>
    <row r="60" spans="2:11" s="14" customFormat="1" ht="18.75" customHeight="1">
      <c r="B60" s="778" t="s">
        <v>546</v>
      </c>
      <c r="C60" s="145"/>
      <c r="D60" s="147" t="s">
        <v>547</v>
      </c>
      <c r="E60" s="147"/>
      <c r="F60" s="147"/>
      <c r="G60" s="147" t="s">
        <v>548</v>
      </c>
      <c r="H60" s="779"/>
      <c r="I60" s="201"/>
      <c r="J60" s="203"/>
      <c r="K60" s="203"/>
    </row>
    <row r="61" spans="2:11" s="12" customFormat="1" ht="18.75" customHeight="1">
      <c r="B61" s="780" t="s">
        <v>549</v>
      </c>
      <c r="C61" s="781" t="s">
        <v>550</v>
      </c>
      <c r="D61" s="133" t="s">
        <v>551</v>
      </c>
      <c r="E61" s="147"/>
      <c r="F61" s="781" t="s">
        <v>552</v>
      </c>
      <c r="G61" s="145" t="s">
        <v>553</v>
      </c>
      <c r="H61" s="782" t="s">
        <v>554</v>
      </c>
      <c r="I61" s="201"/>
      <c r="J61" s="203"/>
      <c r="K61" s="203"/>
    </row>
    <row r="62" spans="2:11" s="12" customFormat="1" ht="18.75" customHeight="1">
      <c r="B62" s="783" t="s">
        <v>555</v>
      </c>
      <c r="C62" s="784" t="s">
        <v>556</v>
      </c>
      <c r="D62" s="133" t="s">
        <v>557</v>
      </c>
      <c r="E62" s="148" t="s">
        <v>558</v>
      </c>
      <c r="F62" s="785" t="s">
        <v>559</v>
      </c>
      <c r="G62" s="588" t="s">
        <v>560</v>
      </c>
      <c r="H62" s="786" t="s">
        <v>561</v>
      </c>
      <c r="I62" s="414"/>
      <c r="J62" s="570"/>
      <c r="K62" s="570"/>
    </row>
    <row r="63" spans="2:11" s="14" customFormat="1" ht="18.75" customHeight="1">
      <c r="B63" s="783" t="s">
        <v>569</v>
      </c>
      <c r="C63" s="784" t="s">
        <v>570</v>
      </c>
      <c r="D63" s="133" t="s">
        <v>564</v>
      </c>
      <c r="E63" s="148" t="s">
        <v>565</v>
      </c>
      <c r="F63" s="785" t="s">
        <v>566</v>
      </c>
      <c r="G63" s="588" t="s">
        <v>567</v>
      </c>
      <c r="H63" s="786" t="s">
        <v>568</v>
      </c>
      <c r="I63" s="201"/>
      <c r="J63" s="203"/>
      <c r="K63" s="203"/>
    </row>
    <row r="64" spans="2:11" s="14" customFormat="1" ht="18.75" customHeight="1">
      <c r="B64" s="783" t="s">
        <v>1728</v>
      </c>
      <c r="C64" s="784" t="s">
        <v>1729</v>
      </c>
      <c r="D64" s="133" t="s">
        <v>571</v>
      </c>
      <c r="E64" s="148" t="s">
        <v>572</v>
      </c>
      <c r="F64" s="785" t="s">
        <v>573</v>
      </c>
      <c r="G64" s="588" t="s">
        <v>574</v>
      </c>
      <c r="H64" s="786" t="s">
        <v>575</v>
      </c>
      <c r="I64" s="201"/>
      <c r="J64" s="203"/>
      <c r="K64" s="203"/>
    </row>
    <row r="65" spans="2:8" s="14" customFormat="1" ht="18.75" customHeight="1">
      <c r="B65" s="783" t="s">
        <v>562</v>
      </c>
      <c r="C65" s="784" t="s">
        <v>563</v>
      </c>
      <c r="D65" s="133" t="s">
        <v>578</v>
      </c>
      <c r="E65" s="148" t="s">
        <v>579</v>
      </c>
      <c r="F65" s="785" t="s">
        <v>580</v>
      </c>
      <c r="G65" s="588" t="s">
        <v>581</v>
      </c>
      <c r="H65" s="786" t="s">
        <v>582</v>
      </c>
    </row>
    <row r="66" spans="2:8" s="14" customFormat="1" ht="18.75" customHeight="1">
      <c r="B66" s="783" t="s">
        <v>815</v>
      </c>
      <c r="C66" s="784" t="s">
        <v>577</v>
      </c>
      <c r="D66" s="133" t="s">
        <v>585</v>
      </c>
      <c r="E66" s="148" t="s">
        <v>586</v>
      </c>
      <c r="F66" s="785" t="s">
        <v>587</v>
      </c>
      <c r="G66" s="588" t="s">
        <v>588</v>
      </c>
      <c r="H66" s="786" t="s">
        <v>589</v>
      </c>
    </row>
    <row r="67" spans="2:8" s="14" customFormat="1" ht="18.75" customHeight="1">
      <c r="B67" s="783" t="s">
        <v>1575</v>
      </c>
      <c r="C67" s="784" t="s">
        <v>1576</v>
      </c>
      <c r="D67" s="133"/>
      <c r="E67" s="186"/>
      <c r="F67" s="148"/>
      <c r="G67" s="588" t="s">
        <v>1577</v>
      </c>
      <c r="H67" s="786" t="s">
        <v>1579</v>
      </c>
    </row>
    <row r="68" spans="2:8" s="14" customFormat="1" ht="18.75" customHeight="1">
      <c r="B68" s="783" t="s">
        <v>1730</v>
      </c>
      <c r="C68" s="784" t="s">
        <v>1731</v>
      </c>
      <c r="D68" s="133"/>
      <c r="E68" s="145"/>
      <c r="F68" s="588"/>
      <c r="G68" s="588" t="s">
        <v>595</v>
      </c>
      <c r="H68" s="787" t="s">
        <v>596</v>
      </c>
    </row>
    <row r="69" spans="2:8" s="14" customFormat="1" ht="18.75" customHeight="1">
      <c r="B69" s="783" t="s">
        <v>583</v>
      </c>
      <c r="C69" s="784" t="s">
        <v>584</v>
      </c>
      <c r="D69" s="145"/>
      <c r="E69" s="145"/>
      <c r="F69" s="145"/>
      <c r="G69" s="145"/>
      <c r="H69" s="788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62"/>
  <sheetViews>
    <sheetView showGridLines="0" topLeftCell="A94" zoomScaleNormal="100" zoomScaleSheetLayoutView="85" workbookViewId="0">
      <selection activeCell="H2" sqref="H2"/>
    </sheetView>
  </sheetViews>
  <sheetFormatPr defaultColWidth="9.140625" defaultRowHeight="18" customHeight="1"/>
  <cols>
    <col min="1" max="1" width="23.140625" style="861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2.5703125" style="11" customWidth="1"/>
    <col min="9" max="9" width="19.28515625" style="11" customWidth="1"/>
    <col min="10" max="10" width="16.710937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>
      <c r="A1" s="861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>
      <c r="A2" s="861"/>
      <c r="B2" s="1198" t="s">
        <v>116</v>
      </c>
      <c r="C2" s="1198"/>
      <c r="D2" s="1198"/>
      <c r="E2" s="1198"/>
      <c r="F2" s="1198"/>
      <c r="G2" s="122"/>
      <c r="H2" s="956" t="s">
        <v>350</v>
      </c>
      <c r="I2" s="122"/>
      <c r="J2" s="122"/>
    </row>
    <row r="3" spans="1:13" s="124" customFormat="1" ht="18" customHeight="1" thickBot="1">
      <c r="A3" s="861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>
      <c r="A4" s="860"/>
      <c r="B4" s="1212" t="s">
        <v>121</v>
      </c>
      <c r="C4" s="1213"/>
      <c r="D4" s="1213"/>
      <c r="E4" s="1213"/>
      <c r="F4" s="1214"/>
      <c r="G4" s="396"/>
      <c r="J4" s="932"/>
    </row>
    <row r="6" spans="1:13" s="149" customFormat="1" ht="20.100000000000001" customHeight="1">
      <c r="A6" s="1033"/>
      <c r="B6" s="1185" t="s">
        <v>351</v>
      </c>
      <c r="C6" s="1185"/>
      <c r="D6" s="1185"/>
      <c r="E6" s="1185"/>
      <c r="F6" s="1185"/>
      <c r="G6" s="1037"/>
      <c r="H6" s="145"/>
      <c r="I6" s="145"/>
      <c r="J6" s="145"/>
      <c r="K6" s="145"/>
      <c r="L6" s="145"/>
      <c r="M6" s="145"/>
    </row>
    <row r="7" spans="1:13" s="149" customFormat="1" ht="18" customHeight="1">
      <c r="A7" s="861"/>
      <c r="B7" s="615"/>
      <c r="C7" s="615"/>
      <c r="D7" s="615"/>
      <c r="E7" s="615"/>
      <c r="F7" s="615"/>
      <c r="G7" s="148"/>
    </row>
    <row r="8" spans="1:13" s="146" customFormat="1" ht="30" customHeight="1">
      <c r="A8" s="148"/>
      <c r="B8" s="1187" t="s">
        <v>121</v>
      </c>
      <c r="C8" s="1188"/>
      <c r="D8" s="1189" t="s">
        <v>353</v>
      </c>
      <c r="E8" s="944" t="s">
        <v>294</v>
      </c>
      <c r="F8" s="944" t="s">
        <v>308</v>
      </c>
      <c r="G8" s="764"/>
      <c r="H8" s="881"/>
      <c r="I8" s="456"/>
      <c r="J8" s="145"/>
      <c r="K8" s="145"/>
      <c r="L8" s="145"/>
    </row>
    <row r="9" spans="1:13" s="146" customFormat="1" ht="20.100000000000001" customHeight="1">
      <c r="A9" s="882"/>
      <c r="B9" s="944" t="s">
        <v>355</v>
      </c>
      <c r="C9" s="944" t="s">
        <v>356</v>
      </c>
      <c r="D9" s="1190"/>
      <c r="E9" s="940" t="s">
        <v>1732</v>
      </c>
      <c r="F9" s="940" t="s">
        <v>219</v>
      </c>
      <c r="G9" s="764"/>
      <c r="H9" s="1046" t="s">
        <v>495</v>
      </c>
      <c r="I9" s="1046" t="s">
        <v>357</v>
      </c>
      <c r="J9" s="1046" t="s">
        <v>358</v>
      </c>
      <c r="K9" s="145"/>
      <c r="L9" s="145"/>
    </row>
    <row r="10" spans="1:13" s="146" customFormat="1" ht="20.100000000000001" hidden="1" customHeight="1">
      <c r="A10" s="882"/>
      <c r="B10" s="955" t="s">
        <v>680</v>
      </c>
      <c r="C10" s="955" t="s">
        <v>1733</v>
      </c>
      <c r="D10" s="955">
        <v>45372</v>
      </c>
      <c r="E10" s="758">
        <f t="shared" ref="E10:E11" si="0">D10+4</f>
        <v>45376</v>
      </c>
      <c r="F10" s="758">
        <f t="shared" ref="F10:F11" si="1">D10+6</f>
        <v>45378</v>
      </c>
      <c r="G10" s="764"/>
      <c r="H10" s="758" t="e">
        <f>#REF!+7</f>
        <v>#REF!</v>
      </c>
      <c r="I10" s="758" t="e">
        <f>#REF!+7</f>
        <v>#REF!</v>
      </c>
      <c r="J10" s="162"/>
      <c r="K10" s="145"/>
      <c r="L10" s="145"/>
    </row>
    <row r="11" spans="1:13" s="146" customFormat="1" ht="20.100000000000001" hidden="1" customHeight="1">
      <c r="A11" s="882"/>
      <c r="B11" s="955" t="s">
        <v>683</v>
      </c>
      <c r="C11" s="955" t="s">
        <v>1734</v>
      </c>
      <c r="D11" s="955">
        <v>45372</v>
      </c>
      <c r="E11" s="758">
        <f t="shared" si="0"/>
        <v>45376</v>
      </c>
      <c r="F11" s="758">
        <f t="shared" si="1"/>
        <v>45378</v>
      </c>
      <c r="G11" s="764"/>
      <c r="H11" s="758" t="e">
        <f t="shared" ref="H11:I52" si="2">H10+7</f>
        <v>#REF!</v>
      </c>
      <c r="I11" s="758" t="e">
        <f t="shared" si="2"/>
        <v>#REF!</v>
      </c>
      <c r="J11" s="162"/>
      <c r="K11" s="145"/>
      <c r="L11" s="145"/>
    </row>
    <row r="12" spans="1:13" s="146" customFormat="1" ht="20.100000000000001" hidden="1" customHeight="1">
      <c r="A12" s="882"/>
      <c r="B12" s="955" t="s">
        <v>685</v>
      </c>
      <c r="C12" s="955" t="s">
        <v>1735</v>
      </c>
      <c r="D12" s="955">
        <v>45379</v>
      </c>
      <c r="E12" s="758">
        <f t="shared" ref="E12" si="3">D12+4</f>
        <v>45383</v>
      </c>
      <c r="F12" s="758">
        <f t="shared" ref="F12" si="4">D12+6</f>
        <v>45385</v>
      </c>
      <c r="G12" s="764"/>
      <c r="H12" s="758" t="e">
        <f t="shared" si="2"/>
        <v>#REF!</v>
      </c>
      <c r="I12" s="758" t="e">
        <f t="shared" si="2"/>
        <v>#REF!</v>
      </c>
      <c r="J12" s="162"/>
      <c r="K12" s="145"/>
      <c r="L12" s="145"/>
    </row>
    <row r="13" spans="1:13" s="146" customFormat="1" ht="20.100000000000001" hidden="1" customHeight="1">
      <c r="A13" s="882" t="s">
        <v>697</v>
      </c>
      <c r="B13" s="955" t="s">
        <v>676</v>
      </c>
      <c r="C13" s="955" t="s">
        <v>1736</v>
      </c>
      <c r="D13" s="955">
        <v>45386</v>
      </c>
      <c r="E13" s="758">
        <f t="shared" ref="E13:E17" si="5">D13+4</f>
        <v>45390</v>
      </c>
      <c r="F13" s="758">
        <f t="shared" ref="F13:F17" si="6">D13+6</f>
        <v>45392</v>
      </c>
      <c r="G13" s="764"/>
      <c r="H13" s="758">
        <v>45387</v>
      </c>
      <c r="I13" s="758">
        <v>45387</v>
      </c>
      <c r="J13" s="162"/>
      <c r="K13" s="145"/>
      <c r="L13" s="145"/>
    </row>
    <row r="14" spans="1:13" s="146" customFormat="1" ht="20.100000000000001" hidden="1" customHeight="1">
      <c r="A14" s="882" t="s">
        <v>699</v>
      </c>
      <c r="B14" s="955" t="s">
        <v>687</v>
      </c>
      <c r="C14" s="955" t="s">
        <v>1737</v>
      </c>
      <c r="D14" s="955">
        <v>45405</v>
      </c>
      <c r="E14" s="758">
        <f t="shared" si="5"/>
        <v>45409</v>
      </c>
      <c r="F14" s="1027" t="s">
        <v>389</v>
      </c>
      <c r="G14" s="764"/>
      <c r="H14" s="758">
        <f t="shared" si="2"/>
        <v>45394</v>
      </c>
      <c r="I14" s="758">
        <f t="shared" si="2"/>
        <v>45394</v>
      </c>
      <c r="J14" s="162"/>
      <c r="K14" s="145"/>
      <c r="L14" s="145"/>
    </row>
    <row r="15" spans="1:13" s="146" customFormat="1" ht="20.100000000000001" hidden="1" customHeight="1">
      <c r="A15" s="882" t="s">
        <v>701</v>
      </c>
      <c r="B15" s="1026" t="s">
        <v>690</v>
      </c>
      <c r="C15" s="955" t="s">
        <v>1738</v>
      </c>
      <c r="D15" s="955">
        <v>45406</v>
      </c>
      <c r="E15" s="1183" t="s">
        <v>389</v>
      </c>
      <c r="F15" s="1191"/>
      <c r="G15" s="764"/>
      <c r="H15" s="758">
        <f t="shared" si="2"/>
        <v>45401</v>
      </c>
      <c r="I15" s="758">
        <f t="shared" si="2"/>
        <v>45401</v>
      </c>
      <c r="J15" s="162"/>
      <c r="K15" s="145"/>
      <c r="L15" s="145"/>
    </row>
    <row r="16" spans="1:13" s="146" customFormat="1" ht="20.100000000000001" hidden="1" customHeight="1">
      <c r="A16" s="882" t="s">
        <v>1739</v>
      </c>
      <c r="B16" s="955" t="s">
        <v>678</v>
      </c>
      <c r="C16" s="955" t="s">
        <v>1740</v>
      </c>
      <c r="D16" s="955">
        <v>45408</v>
      </c>
      <c r="E16" s="758">
        <v>45416</v>
      </c>
      <c r="F16" s="758">
        <v>45414</v>
      </c>
      <c r="G16" s="764"/>
      <c r="H16" s="758">
        <f t="shared" si="2"/>
        <v>45408</v>
      </c>
      <c r="I16" s="758">
        <f t="shared" si="2"/>
        <v>45408</v>
      </c>
      <c r="J16" s="162"/>
      <c r="K16" s="145"/>
      <c r="L16" s="145"/>
    </row>
    <row r="17" spans="1:12" s="146" customFormat="1" ht="20.100000000000001" hidden="1" customHeight="1">
      <c r="A17" s="882" t="s">
        <v>680</v>
      </c>
      <c r="B17" s="955" t="s">
        <v>683</v>
      </c>
      <c r="C17" s="955" t="s">
        <v>1741</v>
      </c>
      <c r="D17" s="955">
        <v>45413</v>
      </c>
      <c r="E17" s="758">
        <f t="shared" si="5"/>
        <v>45417</v>
      </c>
      <c r="F17" s="758">
        <f t="shared" si="6"/>
        <v>45419</v>
      </c>
      <c r="G17" s="764"/>
      <c r="H17" s="758">
        <f t="shared" si="2"/>
        <v>45415</v>
      </c>
      <c r="I17" s="758">
        <f t="shared" si="2"/>
        <v>45415</v>
      </c>
      <c r="J17" s="162"/>
      <c r="K17" s="145"/>
      <c r="L17" s="145"/>
    </row>
    <row r="18" spans="1:12" s="146" customFormat="1" ht="20.100000000000001" hidden="1" customHeight="1">
      <c r="A18" s="882" t="s">
        <v>683</v>
      </c>
      <c r="B18" s="955" t="s">
        <v>680</v>
      </c>
      <c r="C18" s="955" t="s">
        <v>1742</v>
      </c>
      <c r="D18" s="955">
        <v>45421</v>
      </c>
      <c r="E18" s="758">
        <f t="shared" ref="E18:E20" si="7">D18+4</f>
        <v>45425</v>
      </c>
      <c r="F18" s="758">
        <f t="shared" ref="F18:F20" si="8">D18+6</f>
        <v>45427</v>
      </c>
      <c r="G18" s="764"/>
      <c r="H18" s="758">
        <f t="shared" si="2"/>
        <v>45422</v>
      </c>
      <c r="I18" s="758">
        <f t="shared" si="2"/>
        <v>45422</v>
      </c>
      <c r="J18" s="162"/>
      <c r="K18" s="145"/>
      <c r="L18" s="145"/>
    </row>
    <row r="19" spans="1:12" s="146" customFormat="1" ht="20.100000000000001" hidden="1" customHeight="1">
      <c r="A19" s="882"/>
      <c r="B19" s="955" t="s">
        <v>685</v>
      </c>
      <c r="C19" s="955" t="s">
        <v>1743</v>
      </c>
      <c r="D19" s="955">
        <v>45428</v>
      </c>
      <c r="E19" s="758">
        <f t="shared" si="7"/>
        <v>45432</v>
      </c>
      <c r="F19" s="758">
        <f t="shared" si="8"/>
        <v>45434</v>
      </c>
      <c r="G19" s="764"/>
      <c r="H19" s="758">
        <f t="shared" si="2"/>
        <v>45429</v>
      </c>
      <c r="I19" s="758">
        <f t="shared" si="2"/>
        <v>45429</v>
      </c>
      <c r="J19" s="162"/>
      <c r="K19" s="145"/>
      <c r="L19" s="145"/>
    </row>
    <row r="20" spans="1:12" s="146" customFormat="1" ht="20.100000000000001" hidden="1" customHeight="1">
      <c r="A20" s="882" t="s">
        <v>676</v>
      </c>
      <c r="B20" s="955" t="s">
        <v>715</v>
      </c>
      <c r="C20" s="955" t="s">
        <v>1744</v>
      </c>
      <c r="D20" s="955">
        <v>45442</v>
      </c>
      <c r="E20" s="758">
        <f t="shared" si="7"/>
        <v>45446</v>
      </c>
      <c r="F20" s="758">
        <f t="shared" si="8"/>
        <v>45448</v>
      </c>
      <c r="G20" s="764"/>
      <c r="H20" s="758">
        <f t="shared" si="2"/>
        <v>45436</v>
      </c>
      <c r="I20" s="758">
        <f t="shared" si="2"/>
        <v>45436</v>
      </c>
      <c r="J20" s="162"/>
      <c r="K20" s="145"/>
      <c r="L20" s="145"/>
    </row>
    <row r="21" spans="1:12" s="146" customFormat="1" ht="20.100000000000001" hidden="1" customHeight="1">
      <c r="A21" s="882"/>
      <c r="B21" s="955" t="s">
        <v>690</v>
      </c>
      <c r="C21" s="955" t="s">
        <v>1745</v>
      </c>
      <c r="D21" s="880" t="s">
        <v>389</v>
      </c>
      <c r="E21" s="800" t="e">
        <f t="shared" ref="E21" si="9">D21+4</f>
        <v>#VALUE!</v>
      </c>
      <c r="F21" s="800" t="e">
        <f t="shared" ref="F21" si="10">D21+6</f>
        <v>#VALUE!</v>
      </c>
      <c r="G21" s="764"/>
      <c r="H21" s="758">
        <f t="shared" si="2"/>
        <v>45443</v>
      </c>
      <c r="I21" s="758">
        <f t="shared" si="2"/>
        <v>45443</v>
      </c>
      <c r="J21" s="162"/>
      <c r="K21" s="145"/>
      <c r="L21" s="145"/>
    </row>
    <row r="22" spans="1:12" s="146" customFormat="1" ht="20.100000000000001" hidden="1" customHeight="1">
      <c r="A22" s="882" t="s">
        <v>687</v>
      </c>
      <c r="B22" s="955" t="s">
        <v>678</v>
      </c>
      <c r="C22" s="955" t="s">
        <v>1746</v>
      </c>
      <c r="D22" s="880" t="s">
        <v>389</v>
      </c>
      <c r="E22" s="799" t="s">
        <v>389</v>
      </c>
      <c r="F22" s="799" t="s">
        <v>389</v>
      </c>
      <c r="G22" s="764"/>
      <c r="H22" s="758">
        <f t="shared" si="2"/>
        <v>45450</v>
      </c>
      <c r="I22" s="758">
        <f t="shared" si="2"/>
        <v>45450</v>
      </c>
      <c r="J22" s="162"/>
      <c r="K22" s="145"/>
      <c r="L22" s="145"/>
    </row>
    <row r="23" spans="1:12" s="146" customFormat="1" ht="20.100000000000001" hidden="1" customHeight="1">
      <c r="A23" s="882" t="s">
        <v>1747</v>
      </c>
      <c r="B23" s="955" t="s">
        <v>687</v>
      </c>
      <c r="C23" s="955" t="s">
        <v>1748</v>
      </c>
      <c r="D23" s="955">
        <v>45466</v>
      </c>
      <c r="E23" s="758">
        <f t="shared" ref="E23" si="11">D23+4</f>
        <v>45470</v>
      </c>
      <c r="F23" s="758">
        <f t="shared" ref="F23" si="12">D23+6</f>
        <v>45472</v>
      </c>
      <c r="G23" s="764"/>
      <c r="H23" s="758">
        <f t="shared" si="2"/>
        <v>45457</v>
      </c>
      <c r="I23" s="758">
        <f t="shared" si="2"/>
        <v>45457</v>
      </c>
      <c r="J23" s="162"/>
      <c r="K23" s="145"/>
      <c r="L23" s="145"/>
    </row>
    <row r="24" spans="1:12" s="146" customFormat="1" ht="20.100000000000001" hidden="1" customHeight="1">
      <c r="A24" s="882" t="s">
        <v>687</v>
      </c>
      <c r="B24" s="955" t="s">
        <v>683</v>
      </c>
      <c r="C24" s="955" t="s">
        <v>1749</v>
      </c>
      <c r="D24" s="880" t="s">
        <v>389</v>
      </c>
      <c r="E24" s="800" t="e">
        <f t="shared" ref="E24" si="13">D24+4</f>
        <v>#VALUE!</v>
      </c>
      <c r="F24" s="800" t="e">
        <f t="shared" ref="F24" si="14">D24+6</f>
        <v>#VALUE!</v>
      </c>
      <c r="G24" s="764"/>
      <c r="H24" s="758">
        <f t="shared" si="2"/>
        <v>45464</v>
      </c>
      <c r="I24" s="758">
        <f t="shared" si="2"/>
        <v>45464</v>
      </c>
      <c r="J24" s="162"/>
      <c r="K24" s="145"/>
      <c r="L24" s="145"/>
    </row>
    <row r="25" spans="1:12" s="146" customFormat="1" ht="20.100000000000001" hidden="1" customHeight="1">
      <c r="A25" s="882"/>
      <c r="B25" s="955" t="s">
        <v>1750</v>
      </c>
      <c r="C25" s="955" t="s">
        <v>1751</v>
      </c>
      <c r="D25" s="880" t="s">
        <v>389</v>
      </c>
      <c r="E25" s="800" t="e">
        <f t="shared" ref="E25" si="15">D25+4</f>
        <v>#VALUE!</v>
      </c>
      <c r="F25" s="800" t="e">
        <f t="shared" ref="F25" si="16">D25+6</f>
        <v>#VALUE!</v>
      </c>
      <c r="G25" s="764"/>
      <c r="H25" s="758">
        <f t="shared" si="2"/>
        <v>45471</v>
      </c>
      <c r="I25" s="758">
        <f t="shared" si="2"/>
        <v>45471</v>
      </c>
      <c r="J25" s="162"/>
      <c r="K25" s="145"/>
      <c r="L25" s="145"/>
    </row>
    <row r="26" spans="1:12" s="146" customFormat="1" ht="20.100000000000001" hidden="1" customHeight="1">
      <c r="A26" s="882" t="s">
        <v>685</v>
      </c>
      <c r="B26" s="955" t="s">
        <v>680</v>
      </c>
      <c r="C26" s="955" t="s">
        <v>1752</v>
      </c>
      <c r="D26" s="955">
        <v>45481</v>
      </c>
      <c r="E26" s="758">
        <f t="shared" ref="E26:E28" si="17">D26+4</f>
        <v>45485</v>
      </c>
      <c r="F26" s="880" t="s">
        <v>389</v>
      </c>
      <c r="G26" s="764"/>
      <c r="H26" s="758">
        <f t="shared" si="2"/>
        <v>45478</v>
      </c>
      <c r="I26" s="758">
        <f t="shared" si="2"/>
        <v>45478</v>
      </c>
      <c r="J26" s="162"/>
      <c r="K26" s="145"/>
      <c r="L26" s="145"/>
    </row>
    <row r="27" spans="1:12" s="146" customFormat="1" ht="20.100000000000001" hidden="1" customHeight="1">
      <c r="A27" s="882" t="s">
        <v>685</v>
      </c>
      <c r="B27" s="955" t="s">
        <v>1753</v>
      </c>
      <c r="C27" s="955" t="s">
        <v>1754</v>
      </c>
      <c r="D27" s="955">
        <v>45496</v>
      </c>
      <c r="E27" s="758">
        <f t="shared" ref="E27" si="18">D27+4</f>
        <v>45500</v>
      </c>
      <c r="F27" s="758">
        <f t="shared" ref="F27" si="19">D27+6</f>
        <v>45502</v>
      </c>
      <c r="G27" s="764"/>
      <c r="H27" s="758">
        <f t="shared" si="2"/>
        <v>45485</v>
      </c>
      <c r="I27" s="758">
        <f t="shared" si="2"/>
        <v>45485</v>
      </c>
      <c r="J27" s="162"/>
      <c r="K27" s="145"/>
      <c r="L27" s="145"/>
    </row>
    <row r="28" spans="1:12" s="146" customFormat="1" ht="20.100000000000001" hidden="1" customHeight="1">
      <c r="A28" s="882" t="s">
        <v>678</v>
      </c>
      <c r="B28" s="955" t="s">
        <v>685</v>
      </c>
      <c r="C28" s="955" t="s">
        <v>1755</v>
      </c>
      <c r="D28" s="955">
        <v>45488</v>
      </c>
      <c r="E28" s="758">
        <f t="shared" si="17"/>
        <v>45492</v>
      </c>
      <c r="F28" s="758">
        <f t="shared" ref="F28" si="20">D28+6</f>
        <v>45494</v>
      </c>
      <c r="G28" s="764"/>
      <c r="H28" s="758">
        <f t="shared" si="2"/>
        <v>45492</v>
      </c>
      <c r="I28" s="758">
        <f t="shared" si="2"/>
        <v>45492</v>
      </c>
      <c r="J28" s="162"/>
      <c r="K28" s="145"/>
      <c r="L28" s="145"/>
    </row>
    <row r="29" spans="1:12" s="146" customFormat="1" ht="20.100000000000001" hidden="1" customHeight="1">
      <c r="A29" s="882"/>
      <c r="B29" s="955" t="s">
        <v>690</v>
      </c>
      <c r="C29" s="955" t="s">
        <v>1756</v>
      </c>
      <c r="D29" s="955">
        <v>45504</v>
      </c>
      <c r="E29" s="758">
        <f t="shared" ref="E29:E31" si="21">D29+4</f>
        <v>45508</v>
      </c>
      <c r="F29" s="758">
        <f t="shared" ref="F29:F31" si="22">D29+6</f>
        <v>45510</v>
      </c>
      <c r="G29" s="764"/>
      <c r="H29" s="758">
        <f t="shared" si="2"/>
        <v>45499</v>
      </c>
      <c r="I29" s="758">
        <f t="shared" si="2"/>
        <v>45499</v>
      </c>
      <c r="J29" s="162"/>
      <c r="K29" s="145"/>
      <c r="L29" s="145"/>
    </row>
    <row r="30" spans="1:12" s="146" customFormat="1" ht="20.100000000000001" hidden="1" customHeight="1">
      <c r="A30" s="882"/>
      <c r="B30" s="955" t="s">
        <v>683</v>
      </c>
      <c r="C30" s="955" t="s">
        <v>1757</v>
      </c>
      <c r="D30" s="955">
        <v>45507</v>
      </c>
      <c r="E30" s="758">
        <f t="shared" si="21"/>
        <v>45511</v>
      </c>
      <c r="F30" s="758">
        <f t="shared" si="22"/>
        <v>45513</v>
      </c>
      <c r="G30" s="764"/>
      <c r="H30" s="758">
        <f t="shared" si="2"/>
        <v>45506</v>
      </c>
      <c r="I30" s="758">
        <f t="shared" si="2"/>
        <v>45506</v>
      </c>
      <c r="J30" s="162"/>
      <c r="K30" s="145"/>
      <c r="L30" s="145"/>
    </row>
    <row r="31" spans="1:12" s="146" customFormat="1" ht="20.100000000000001" hidden="1" customHeight="1">
      <c r="A31" s="882"/>
      <c r="B31" s="955" t="s">
        <v>687</v>
      </c>
      <c r="C31" s="955" t="s">
        <v>1758</v>
      </c>
      <c r="D31" s="955">
        <v>45516</v>
      </c>
      <c r="E31" s="758">
        <f t="shared" si="21"/>
        <v>45520</v>
      </c>
      <c r="F31" s="758">
        <f t="shared" si="22"/>
        <v>45522</v>
      </c>
      <c r="G31" s="764"/>
      <c r="H31" s="758">
        <f t="shared" si="2"/>
        <v>45513</v>
      </c>
      <c r="I31" s="758">
        <f t="shared" si="2"/>
        <v>45513</v>
      </c>
      <c r="J31" s="162"/>
      <c r="K31" s="145"/>
      <c r="L31" s="145"/>
    </row>
    <row r="32" spans="1:12" s="146" customFormat="1" ht="20.100000000000001" hidden="1" customHeight="1">
      <c r="A32" s="882"/>
      <c r="B32" s="955" t="s">
        <v>1750</v>
      </c>
      <c r="C32" s="955" t="s">
        <v>1759</v>
      </c>
      <c r="D32" s="955">
        <v>45527</v>
      </c>
      <c r="E32" s="758">
        <f t="shared" ref="E32:E33" si="23">D32+4</f>
        <v>45531</v>
      </c>
      <c r="F32" s="758">
        <f t="shared" ref="F32:F33" si="24">D32+6</f>
        <v>45533</v>
      </c>
      <c r="G32" s="764"/>
      <c r="H32" s="758">
        <f t="shared" si="2"/>
        <v>45520</v>
      </c>
      <c r="I32" s="758">
        <f t="shared" si="2"/>
        <v>45520</v>
      </c>
      <c r="J32" s="162"/>
      <c r="K32" s="145"/>
      <c r="L32" s="145"/>
    </row>
    <row r="33" spans="1:12" s="146" customFormat="1" ht="20.100000000000001" hidden="1" customHeight="1">
      <c r="A33" s="882"/>
      <c r="B33" s="955" t="s">
        <v>680</v>
      </c>
      <c r="C33" s="955" t="s">
        <v>1760</v>
      </c>
      <c r="D33" s="955">
        <v>45529</v>
      </c>
      <c r="E33" s="758">
        <f t="shared" si="23"/>
        <v>45533</v>
      </c>
      <c r="F33" s="758">
        <f t="shared" si="24"/>
        <v>45535</v>
      </c>
      <c r="G33" s="764"/>
      <c r="H33" s="758">
        <f t="shared" si="2"/>
        <v>45527</v>
      </c>
      <c r="I33" s="758">
        <f t="shared" si="2"/>
        <v>45527</v>
      </c>
      <c r="J33" s="162"/>
      <c r="K33" s="145"/>
      <c r="L33" s="145"/>
    </row>
    <row r="34" spans="1:12" s="146" customFormat="1" ht="20.100000000000001" hidden="1" customHeight="1">
      <c r="A34" s="882"/>
      <c r="B34" s="955" t="s">
        <v>678</v>
      </c>
      <c r="C34" s="955" t="s">
        <v>1761</v>
      </c>
      <c r="D34" s="955">
        <v>45536</v>
      </c>
      <c r="E34" s="758">
        <f t="shared" ref="E34:E39" si="25">D34+4</f>
        <v>45540</v>
      </c>
      <c r="F34" s="758">
        <f t="shared" ref="F34:F39" si="26">D34+6</f>
        <v>45542</v>
      </c>
      <c r="G34" s="764"/>
      <c r="H34" s="758">
        <f t="shared" si="2"/>
        <v>45534</v>
      </c>
      <c r="I34" s="758">
        <f t="shared" si="2"/>
        <v>45534</v>
      </c>
      <c r="J34" s="162"/>
      <c r="K34" s="145"/>
      <c r="L34" s="145"/>
    </row>
    <row r="35" spans="1:12" s="146" customFormat="1" ht="20.100000000000001" hidden="1" customHeight="1">
      <c r="A35" s="882"/>
      <c r="B35" s="955" t="s">
        <v>685</v>
      </c>
      <c r="C35" s="955" t="s">
        <v>1762</v>
      </c>
      <c r="D35" s="955">
        <v>45540</v>
      </c>
      <c r="E35" s="758">
        <f t="shared" si="25"/>
        <v>45544</v>
      </c>
      <c r="F35" s="758">
        <f t="shared" si="26"/>
        <v>45546</v>
      </c>
      <c r="G35" s="764"/>
      <c r="H35" s="758">
        <f t="shared" si="2"/>
        <v>45541</v>
      </c>
      <c r="I35" s="758">
        <f t="shared" si="2"/>
        <v>45541</v>
      </c>
      <c r="J35" s="162"/>
      <c r="K35" s="145"/>
      <c r="L35" s="145"/>
    </row>
    <row r="36" spans="1:12" s="146" customFormat="1" ht="20.100000000000001" hidden="1" customHeight="1">
      <c r="A36" s="882" t="s">
        <v>690</v>
      </c>
      <c r="B36" s="955" t="s">
        <v>690</v>
      </c>
      <c r="C36" s="955" t="s">
        <v>1763</v>
      </c>
      <c r="D36" s="955">
        <v>45559</v>
      </c>
      <c r="E36" s="758">
        <f t="shared" si="25"/>
        <v>45563</v>
      </c>
      <c r="F36" s="758">
        <f t="shared" si="26"/>
        <v>45565</v>
      </c>
      <c r="G36" s="764"/>
      <c r="H36" s="758">
        <f t="shared" si="2"/>
        <v>45548</v>
      </c>
      <c r="I36" s="758">
        <f t="shared" si="2"/>
        <v>45548</v>
      </c>
      <c r="J36" s="162"/>
      <c r="K36" s="145"/>
      <c r="L36" s="145"/>
    </row>
    <row r="37" spans="1:12" s="146" customFormat="1" ht="20.100000000000001" hidden="1" customHeight="1">
      <c r="A37" s="882"/>
      <c r="B37" s="955" t="s">
        <v>683</v>
      </c>
      <c r="C37" s="955" t="s">
        <v>1764</v>
      </c>
      <c r="D37" s="955">
        <v>45560</v>
      </c>
      <c r="E37" s="758">
        <f t="shared" si="25"/>
        <v>45564</v>
      </c>
      <c r="F37" s="758">
        <f t="shared" si="26"/>
        <v>45566</v>
      </c>
      <c r="G37" s="764"/>
      <c r="H37" s="758">
        <f t="shared" si="2"/>
        <v>45555</v>
      </c>
      <c r="I37" s="758">
        <f t="shared" si="2"/>
        <v>45555</v>
      </c>
      <c r="J37" s="162"/>
      <c r="K37" s="145"/>
      <c r="L37" s="145"/>
    </row>
    <row r="38" spans="1:12" s="146" customFormat="1" ht="20.100000000000001" hidden="1" customHeight="1">
      <c r="A38" s="882" t="s">
        <v>687</v>
      </c>
      <c r="B38" s="955" t="s">
        <v>1750</v>
      </c>
      <c r="C38" s="955" t="s">
        <v>1765</v>
      </c>
      <c r="D38" s="955">
        <v>45566</v>
      </c>
      <c r="E38" s="758">
        <f t="shared" si="25"/>
        <v>45570</v>
      </c>
      <c r="F38" s="758">
        <f t="shared" si="26"/>
        <v>45572</v>
      </c>
      <c r="G38" s="764"/>
      <c r="H38" s="758">
        <f t="shared" si="2"/>
        <v>45562</v>
      </c>
      <c r="I38" s="758">
        <f t="shared" si="2"/>
        <v>45562</v>
      </c>
      <c r="J38" s="162"/>
      <c r="K38" s="145"/>
      <c r="L38" s="145"/>
    </row>
    <row r="39" spans="1:12" s="146" customFormat="1" ht="20.100000000000001" hidden="1" customHeight="1">
      <c r="A39" s="882" t="s">
        <v>687</v>
      </c>
      <c r="B39" s="955" t="s">
        <v>685</v>
      </c>
      <c r="C39" s="955" t="s">
        <v>1766</v>
      </c>
      <c r="D39" s="955">
        <v>45575</v>
      </c>
      <c r="E39" s="758">
        <f t="shared" si="25"/>
        <v>45579</v>
      </c>
      <c r="F39" s="758">
        <f t="shared" si="26"/>
        <v>45581</v>
      </c>
      <c r="G39" s="764"/>
      <c r="H39" s="758">
        <f t="shared" si="2"/>
        <v>45569</v>
      </c>
      <c r="I39" s="758">
        <f t="shared" si="2"/>
        <v>45569</v>
      </c>
      <c r="J39" s="162"/>
      <c r="K39" s="145"/>
      <c r="L39" s="145"/>
    </row>
    <row r="40" spans="1:12" s="146" customFormat="1" ht="20.100000000000001" hidden="1" customHeight="1">
      <c r="A40" s="882" t="s">
        <v>680</v>
      </c>
      <c r="B40" s="955" t="s">
        <v>687</v>
      </c>
      <c r="C40" s="955" t="s">
        <v>1767</v>
      </c>
      <c r="D40" s="955">
        <v>45583</v>
      </c>
      <c r="E40" s="1183" t="s">
        <v>389</v>
      </c>
      <c r="F40" s="1191"/>
      <c r="G40" s="764"/>
      <c r="H40" s="758">
        <f t="shared" si="2"/>
        <v>45576</v>
      </c>
      <c r="I40" s="758">
        <f t="shared" si="2"/>
        <v>45576</v>
      </c>
      <c r="J40" s="162"/>
      <c r="K40" s="145"/>
      <c r="L40" s="145"/>
    </row>
    <row r="41" spans="1:12" s="146" customFormat="1" ht="20.100000000000001" hidden="1" customHeight="1">
      <c r="A41" s="882" t="s">
        <v>678</v>
      </c>
      <c r="B41" s="955" t="s">
        <v>680</v>
      </c>
      <c r="C41" s="955" t="s">
        <v>1768</v>
      </c>
      <c r="D41" s="955">
        <v>45584</v>
      </c>
      <c r="E41" s="758">
        <f t="shared" ref="E41:E47" si="27">D41+4</f>
        <v>45588</v>
      </c>
      <c r="F41" s="758">
        <f t="shared" ref="F41:F47" si="28">D41+6</f>
        <v>45590</v>
      </c>
      <c r="G41" s="764"/>
      <c r="H41" s="758">
        <f t="shared" si="2"/>
        <v>45583</v>
      </c>
      <c r="I41" s="758">
        <f t="shared" si="2"/>
        <v>45583</v>
      </c>
      <c r="J41" s="162"/>
      <c r="K41" s="145"/>
      <c r="L41" s="145"/>
    </row>
    <row r="42" spans="1:12" s="146" customFormat="1" ht="20.100000000000001" hidden="1" customHeight="1">
      <c r="A42" s="882" t="s">
        <v>685</v>
      </c>
      <c r="B42" s="955" t="s">
        <v>678</v>
      </c>
      <c r="C42" s="955" t="s">
        <v>1769</v>
      </c>
      <c r="D42" s="955">
        <v>45588</v>
      </c>
      <c r="E42" s="758">
        <f t="shared" si="27"/>
        <v>45592</v>
      </c>
      <c r="F42" s="758">
        <f t="shared" si="28"/>
        <v>45594</v>
      </c>
      <c r="G42" s="764"/>
      <c r="H42" s="758">
        <f t="shared" si="2"/>
        <v>45590</v>
      </c>
      <c r="I42" s="758">
        <f t="shared" si="2"/>
        <v>45590</v>
      </c>
      <c r="J42" s="162"/>
      <c r="K42" s="145"/>
      <c r="L42" s="145"/>
    </row>
    <row r="43" spans="1:12" s="146" customFormat="1" ht="20.100000000000001" hidden="1" customHeight="1">
      <c r="A43" s="882"/>
      <c r="B43" s="955" t="s">
        <v>690</v>
      </c>
      <c r="C43" s="955" t="s">
        <v>1770</v>
      </c>
      <c r="D43" s="955">
        <v>45594</v>
      </c>
      <c r="E43" s="758">
        <f t="shared" si="27"/>
        <v>45598</v>
      </c>
      <c r="F43" s="758">
        <f t="shared" si="28"/>
        <v>45600</v>
      </c>
      <c r="G43" s="764"/>
      <c r="H43" s="758">
        <f t="shared" si="2"/>
        <v>45597</v>
      </c>
      <c r="I43" s="758">
        <f t="shared" si="2"/>
        <v>45597</v>
      </c>
      <c r="J43" s="162"/>
      <c r="K43" s="145"/>
      <c r="L43" s="145"/>
    </row>
    <row r="44" spans="1:12" s="146" customFormat="1" ht="20.100000000000001" hidden="1" customHeight="1">
      <c r="A44" s="882"/>
      <c r="B44" s="955" t="s">
        <v>683</v>
      </c>
      <c r="C44" s="955" t="s">
        <v>1771</v>
      </c>
      <c r="D44" s="955">
        <v>45607</v>
      </c>
      <c r="E44" s="758">
        <f t="shared" si="27"/>
        <v>45611</v>
      </c>
      <c r="F44" s="758">
        <f t="shared" si="28"/>
        <v>45613</v>
      </c>
      <c r="G44" s="764"/>
      <c r="H44" s="758">
        <f t="shared" si="2"/>
        <v>45604</v>
      </c>
      <c r="I44" s="758">
        <f t="shared" si="2"/>
        <v>45604</v>
      </c>
      <c r="J44" s="162"/>
      <c r="K44" s="145"/>
      <c r="L44" s="145"/>
    </row>
    <row r="45" spans="1:12" s="146" customFormat="1" ht="20.100000000000001" hidden="1" customHeight="1">
      <c r="A45" s="882" t="s">
        <v>1750</v>
      </c>
      <c r="B45" s="955" t="s">
        <v>1772</v>
      </c>
      <c r="C45" s="955" t="s">
        <v>1773</v>
      </c>
      <c r="D45" s="955">
        <v>45614</v>
      </c>
      <c r="E45" s="758">
        <f t="shared" si="27"/>
        <v>45618</v>
      </c>
      <c r="F45" s="758">
        <f t="shared" si="28"/>
        <v>45620</v>
      </c>
      <c r="G45" s="764"/>
      <c r="H45" s="758">
        <f t="shared" si="2"/>
        <v>45611</v>
      </c>
      <c r="I45" s="758">
        <f t="shared" si="2"/>
        <v>45611</v>
      </c>
      <c r="J45" s="162"/>
      <c r="K45" s="145"/>
      <c r="L45" s="145"/>
    </row>
    <row r="46" spans="1:12" s="146" customFormat="1" ht="20.100000000000001" hidden="1" customHeight="1">
      <c r="A46" s="882" t="s">
        <v>1774</v>
      </c>
      <c r="B46" s="955" t="s">
        <v>1519</v>
      </c>
      <c r="C46" s="955" t="s">
        <v>1775</v>
      </c>
      <c r="D46" s="955">
        <v>45620</v>
      </c>
      <c r="E46" s="758">
        <f t="shared" si="27"/>
        <v>45624</v>
      </c>
      <c r="F46" s="758">
        <f t="shared" si="28"/>
        <v>45626</v>
      </c>
      <c r="G46" s="764"/>
      <c r="H46" s="758">
        <f t="shared" si="2"/>
        <v>45618</v>
      </c>
      <c r="I46" s="758">
        <f t="shared" si="2"/>
        <v>45618</v>
      </c>
      <c r="J46" s="162"/>
      <c r="K46" s="145"/>
      <c r="L46" s="145"/>
    </row>
    <row r="47" spans="1:12" s="146" customFormat="1" ht="20.100000000000001" hidden="1" customHeight="1">
      <c r="A47" s="882" t="s">
        <v>687</v>
      </c>
      <c r="B47" s="955" t="s">
        <v>1776</v>
      </c>
      <c r="C47" s="955" t="s">
        <v>1777</v>
      </c>
      <c r="D47" s="955">
        <v>45629</v>
      </c>
      <c r="E47" s="758">
        <f t="shared" si="27"/>
        <v>45633</v>
      </c>
      <c r="F47" s="758">
        <f t="shared" si="28"/>
        <v>45635</v>
      </c>
      <c r="G47" s="764"/>
      <c r="H47" s="758">
        <f t="shared" si="2"/>
        <v>45625</v>
      </c>
      <c r="I47" s="758">
        <f t="shared" si="2"/>
        <v>45625</v>
      </c>
      <c r="J47" s="162"/>
      <c r="K47" s="145"/>
      <c r="L47" s="145"/>
    </row>
    <row r="48" spans="1:12" s="146" customFormat="1" ht="20.100000000000001" hidden="1" customHeight="1">
      <c r="A48" s="882" t="s">
        <v>1778</v>
      </c>
      <c r="B48" s="955" t="s">
        <v>1722</v>
      </c>
      <c r="C48" s="955" t="s">
        <v>1779</v>
      </c>
      <c r="D48" s="955">
        <v>45635</v>
      </c>
      <c r="E48" s="758">
        <f t="shared" ref="E48:E54" si="29">D48+4</f>
        <v>45639</v>
      </c>
      <c r="F48" s="758">
        <f t="shared" ref="F48:F54" si="30">D48+6</f>
        <v>45641</v>
      </c>
      <c r="G48" s="764"/>
      <c r="H48" s="758">
        <f t="shared" si="2"/>
        <v>45632</v>
      </c>
      <c r="I48" s="758">
        <f t="shared" si="2"/>
        <v>45632</v>
      </c>
      <c r="J48" s="162"/>
      <c r="K48" s="145"/>
      <c r="L48" s="145"/>
    </row>
    <row r="49" spans="1:12" s="146" customFormat="1" ht="20.100000000000001" hidden="1" customHeight="1">
      <c r="A49" s="882" t="s">
        <v>678</v>
      </c>
      <c r="B49" s="955" t="s">
        <v>1753</v>
      </c>
      <c r="C49" s="955" t="s">
        <v>1780</v>
      </c>
      <c r="D49" s="955">
        <v>45644</v>
      </c>
      <c r="E49" s="758">
        <f t="shared" si="29"/>
        <v>45648</v>
      </c>
      <c r="F49" s="758">
        <f t="shared" si="30"/>
        <v>45650</v>
      </c>
      <c r="G49" s="764"/>
      <c r="H49" s="758">
        <f t="shared" si="2"/>
        <v>45639</v>
      </c>
      <c r="I49" s="758">
        <f t="shared" si="2"/>
        <v>45639</v>
      </c>
      <c r="J49" s="162"/>
      <c r="K49" s="145"/>
      <c r="L49" s="145"/>
    </row>
    <row r="50" spans="1:12" s="146" customFormat="1" ht="20.100000000000001" hidden="1" customHeight="1">
      <c r="A50" s="882"/>
      <c r="B50" s="955" t="s">
        <v>690</v>
      </c>
      <c r="C50" s="955" t="s">
        <v>1781</v>
      </c>
      <c r="D50" s="955">
        <v>45645</v>
      </c>
      <c r="E50" s="758">
        <f t="shared" si="29"/>
        <v>45649</v>
      </c>
      <c r="F50" s="758">
        <f t="shared" si="30"/>
        <v>45651</v>
      </c>
      <c r="G50" s="764"/>
      <c r="H50" s="758">
        <f t="shared" si="2"/>
        <v>45646</v>
      </c>
      <c r="I50" s="758">
        <f t="shared" si="2"/>
        <v>45646</v>
      </c>
      <c r="J50" s="162"/>
      <c r="K50" s="145"/>
      <c r="L50" s="145"/>
    </row>
    <row r="51" spans="1:12" s="146" customFormat="1" ht="20.100000000000001" hidden="1" customHeight="1">
      <c r="A51" s="882"/>
      <c r="B51" s="955" t="s">
        <v>683</v>
      </c>
      <c r="C51" s="955" t="s">
        <v>1782</v>
      </c>
      <c r="D51" s="955">
        <v>45652</v>
      </c>
      <c r="E51" s="758">
        <f t="shared" si="29"/>
        <v>45656</v>
      </c>
      <c r="F51" s="758">
        <f t="shared" si="30"/>
        <v>45658</v>
      </c>
      <c r="G51" s="764"/>
      <c r="H51" s="758">
        <f t="shared" si="2"/>
        <v>45653</v>
      </c>
      <c r="I51" s="758">
        <f t="shared" si="2"/>
        <v>45653</v>
      </c>
      <c r="J51" s="162"/>
      <c r="K51" s="145"/>
      <c r="L51" s="145"/>
    </row>
    <row r="52" spans="1:12" s="146" customFormat="1" ht="20.100000000000001" hidden="1" customHeight="1">
      <c r="A52" s="882"/>
      <c r="B52" s="955" t="s">
        <v>1772</v>
      </c>
      <c r="C52" s="955" t="s">
        <v>1783</v>
      </c>
      <c r="D52" s="955">
        <v>45661</v>
      </c>
      <c r="E52" s="758">
        <f t="shared" si="29"/>
        <v>45665</v>
      </c>
      <c r="F52" s="758">
        <f t="shared" si="30"/>
        <v>45667</v>
      </c>
      <c r="G52" s="764"/>
      <c r="H52" s="758">
        <f t="shared" si="2"/>
        <v>45660</v>
      </c>
      <c r="I52" s="758">
        <f t="shared" si="2"/>
        <v>45660</v>
      </c>
      <c r="J52" s="162"/>
      <c r="K52" s="145"/>
      <c r="L52" s="145"/>
    </row>
    <row r="53" spans="1:12" s="146" customFormat="1" ht="20.100000000000001" hidden="1" customHeight="1">
      <c r="A53" s="882" t="s">
        <v>1519</v>
      </c>
      <c r="B53" s="955" t="s">
        <v>1784</v>
      </c>
      <c r="C53" s="955" t="s">
        <v>1785</v>
      </c>
      <c r="D53" s="955">
        <v>45676</v>
      </c>
      <c r="E53" s="880" t="s">
        <v>389</v>
      </c>
      <c r="F53" s="880" t="s">
        <v>389</v>
      </c>
      <c r="G53" s="764"/>
      <c r="H53" s="758">
        <f t="shared" ref="H53:I59" si="31">H52+7</f>
        <v>45667</v>
      </c>
      <c r="I53" s="758">
        <f t="shared" si="31"/>
        <v>45667</v>
      </c>
      <c r="J53" s="162"/>
      <c r="K53" s="145"/>
      <c r="L53" s="145"/>
    </row>
    <row r="54" spans="1:12" s="146" customFormat="1" ht="20.100000000000001" hidden="1" customHeight="1">
      <c r="A54" s="882"/>
      <c r="B54" s="955" t="s">
        <v>1776</v>
      </c>
      <c r="C54" s="955" t="s">
        <v>1786</v>
      </c>
      <c r="D54" s="955">
        <v>45676</v>
      </c>
      <c r="E54" s="758">
        <f t="shared" si="29"/>
        <v>45680</v>
      </c>
      <c r="F54" s="758">
        <f t="shared" si="30"/>
        <v>45682</v>
      </c>
      <c r="G54" s="764"/>
      <c r="H54" s="758">
        <f t="shared" si="31"/>
        <v>45674</v>
      </c>
      <c r="I54" s="758">
        <f t="shared" si="31"/>
        <v>45674</v>
      </c>
      <c r="J54" s="162"/>
      <c r="K54" s="145"/>
      <c r="L54" s="145"/>
    </row>
    <row r="55" spans="1:12" s="146" customFormat="1" ht="20.100000000000001" hidden="1" customHeight="1">
      <c r="A55" s="882"/>
      <c r="B55" s="955" t="s">
        <v>1722</v>
      </c>
      <c r="C55" s="955" t="s">
        <v>1787</v>
      </c>
      <c r="D55" s="955">
        <v>45314</v>
      </c>
      <c r="E55" s="758">
        <f t="shared" ref="E55:E60" si="32">D55+4</f>
        <v>45318</v>
      </c>
      <c r="F55" s="758">
        <f t="shared" ref="F55:F60" si="33">D55+6</f>
        <v>45320</v>
      </c>
      <c r="G55" s="764"/>
      <c r="H55" s="758">
        <f t="shared" si="31"/>
        <v>45681</v>
      </c>
      <c r="I55" s="758">
        <f t="shared" si="31"/>
        <v>45681</v>
      </c>
      <c r="J55" s="162"/>
      <c r="K55" s="145"/>
      <c r="L55" s="145"/>
    </row>
    <row r="56" spans="1:12" s="146" customFormat="1" ht="20.100000000000001" hidden="1" customHeight="1">
      <c r="A56" s="882" t="s">
        <v>678</v>
      </c>
      <c r="B56" s="955" t="s">
        <v>1753</v>
      </c>
      <c r="C56" s="955" t="s">
        <v>1788</v>
      </c>
      <c r="D56" s="955">
        <v>45321</v>
      </c>
      <c r="E56" s="758">
        <f t="shared" si="32"/>
        <v>45325</v>
      </c>
      <c r="F56" s="758">
        <f t="shared" si="33"/>
        <v>45327</v>
      </c>
      <c r="G56" s="764"/>
      <c r="H56" s="758">
        <f t="shared" si="31"/>
        <v>45688</v>
      </c>
      <c r="I56" s="758">
        <f t="shared" si="31"/>
        <v>45688</v>
      </c>
      <c r="J56" s="162"/>
      <c r="K56" s="145"/>
      <c r="L56" s="145"/>
    </row>
    <row r="57" spans="1:12" s="146" customFormat="1" ht="20.100000000000001" hidden="1" customHeight="1">
      <c r="A57" s="882"/>
      <c r="B57" s="955" t="s">
        <v>690</v>
      </c>
      <c r="C57" s="955" t="s">
        <v>1789</v>
      </c>
      <c r="D57" s="955">
        <v>45695</v>
      </c>
      <c r="E57" s="758">
        <f t="shared" si="32"/>
        <v>45699</v>
      </c>
      <c r="F57" s="758">
        <f t="shared" si="33"/>
        <v>45701</v>
      </c>
      <c r="G57" s="764"/>
      <c r="H57" s="758">
        <f t="shared" si="31"/>
        <v>45695</v>
      </c>
      <c r="I57" s="758">
        <f t="shared" si="31"/>
        <v>45695</v>
      </c>
      <c r="J57" s="162"/>
      <c r="K57" s="145"/>
      <c r="L57" s="145"/>
    </row>
    <row r="58" spans="1:12" s="146" customFormat="1" ht="20.100000000000001" hidden="1" customHeight="1">
      <c r="A58" s="882" t="s">
        <v>683</v>
      </c>
      <c r="B58" s="955" t="s">
        <v>683</v>
      </c>
      <c r="C58" s="955" t="s">
        <v>1790</v>
      </c>
      <c r="D58" s="955">
        <v>45707</v>
      </c>
      <c r="E58" s="758">
        <f t="shared" si="32"/>
        <v>45711</v>
      </c>
      <c r="F58" s="880" t="s">
        <v>389</v>
      </c>
      <c r="G58" s="764"/>
      <c r="H58" s="758">
        <f t="shared" si="31"/>
        <v>45702</v>
      </c>
      <c r="I58" s="758">
        <f t="shared" si="31"/>
        <v>45702</v>
      </c>
      <c r="J58" s="162"/>
      <c r="K58" s="145"/>
      <c r="L58" s="145"/>
    </row>
    <row r="59" spans="1:12" s="146" customFormat="1" ht="20.100000000000001" hidden="1" customHeight="1">
      <c r="A59" s="882"/>
      <c r="B59" s="1026" t="s">
        <v>413</v>
      </c>
      <c r="C59" s="955" t="s">
        <v>1791</v>
      </c>
      <c r="D59" s="800"/>
      <c r="E59" s="800"/>
      <c r="F59" s="800"/>
      <c r="G59" s="764"/>
      <c r="H59" s="758">
        <f t="shared" si="31"/>
        <v>45709</v>
      </c>
      <c r="I59" s="758">
        <f t="shared" si="31"/>
        <v>45709</v>
      </c>
      <c r="J59" s="162"/>
      <c r="K59" s="145"/>
      <c r="L59" s="145"/>
    </row>
    <row r="60" spans="1:12" s="146" customFormat="1" ht="20.100000000000001" hidden="1" customHeight="1">
      <c r="A60" s="882" t="s">
        <v>1792</v>
      </c>
      <c r="B60" s="955" t="s">
        <v>1668</v>
      </c>
      <c r="C60" s="955" t="s">
        <v>1793</v>
      </c>
      <c r="D60" s="955">
        <v>45718</v>
      </c>
      <c r="E60" s="758">
        <f t="shared" si="32"/>
        <v>45722</v>
      </c>
      <c r="F60" s="758">
        <f t="shared" si="33"/>
        <v>45724</v>
      </c>
      <c r="G60" s="764"/>
      <c r="H60" s="758">
        <v>45714</v>
      </c>
      <c r="I60" s="758">
        <v>45714</v>
      </c>
      <c r="J60" s="162"/>
      <c r="K60" s="145"/>
      <c r="L60" s="145"/>
    </row>
    <row r="61" spans="1:12" s="146" customFormat="1" ht="20.100000000000001" hidden="1" customHeight="1">
      <c r="A61" s="882"/>
      <c r="B61" s="955" t="s">
        <v>1776</v>
      </c>
      <c r="C61" s="955" t="s">
        <v>1794</v>
      </c>
      <c r="D61" s="955">
        <v>45723</v>
      </c>
      <c r="E61" s="758">
        <f t="shared" ref="E61:E69" si="34">D61+4</f>
        <v>45727</v>
      </c>
      <c r="F61" s="758">
        <f t="shared" ref="F61:F69" si="35">D61+6</f>
        <v>45729</v>
      </c>
      <c r="G61" s="764"/>
      <c r="H61" s="758">
        <f t="shared" ref="H61:I98" si="36">H60+7</f>
        <v>45721</v>
      </c>
      <c r="I61" s="758">
        <f t="shared" si="36"/>
        <v>45721</v>
      </c>
      <c r="J61" s="162"/>
      <c r="K61" s="145"/>
      <c r="L61" s="145"/>
    </row>
    <row r="62" spans="1:12" s="146" customFormat="1" ht="20.100000000000001" hidden="1" customHeight="1">
      <c r="A62" s="882"/>
      <c r="B62" s="955" t="s">
        <v>1722</v>
      </c>
      <c r="C62" s="955" t="s">
        <v>1795</v>
      </c>
      <c r="D62" s="955">
        <v>45731</v>
      </c>
      <c r="E62" s="758">
        <f t="shared" si="34"/>
        <v>45735</v>
      </c>
      <c r="F62" s="758">
        <f t="shared" si="35"/>
        <v>45737</v>
      </c>
      <c r="G62" s="764"/>
      <c r="H62" s="758">
        <f t="shared" si="36"/>
        <v>45728</v>
      </c>
      <c r="I62" s="758">
        <f t="shared" si="36"/>
        <v>45728</v>
      </c>
      <c r="J62" s="162"/>
      <c r="K62" s="145"/>
      <c r="L62" s="145"/>
    </row>
    <row r="63" spans="1:12" s="146" customFormat="1" ht="20.100000000000001" hidden="1" customHeight="1">
      <c r="A63" s="882"/>
      <c r="B63" s="955" t="s">
        <v>1753</v>
      </c>
      <c r="C63" s="955" t="s">
        <v>1796</v>
      </c>
      <c r="D63" s="955">
        <v>45741</v>
      </c>
      <c r="E63" s="758">
        <f t="shared" si="34"/>
        <v>45745</v>
      </c>
      <c r="F63" s="758">
        <f t="shared" si="35"/>
        <v>45747</v>
      </c>
      <c r="G63" s="764"/>
      <c r="H63" s="758">
        <f t="shared" si="36"/>
        <v>45735</v>
      </c>
      <c r="I63" s="758">
        <f t="shared" si="36"/>
        <v>45735</v>
      </c>
      <c r="J63" s="162"/>
      <c r="K63" s="145"/>
      <c r="L63" s="145"/>
    </row>
    <row r="64" spans="1:12" s="146" customFormat="1" ht="20.100000000000001" hidden="1" customHeight="1">
      <c r="A64" s="882"/>
      <c r="B64" s="955" t="s">
        <v>690</v>
      </c>
      <c r="C64" s="955" t="s">
        <v>1797</v>
      </c>
      <c r="D64" s="955">
        <v>45744</v>
      </c>
      <c r="E64" s="758">
        <f t="shared" si="34"/>
        <v>45748</v>
      </c>
      <c r="F64" s="972" t="s">
        <v>389</v>
      </c>
      <c r="G64" s="764"/>
      <c r="H64" s="758">
        <f t="shared" si="36"/>
        <v>45742</v>
      </c>
      <c r="I64" s="758">
        <f t="shared" si="36"/>
        <v>45742</v>
      </c>
      <c r="J64" s="162"/>
      <c r="K64" s="145"/>
      <c r="L64" s="145"/>
    </row>
    <row r="65" spans="1:12" s="146" customFormat="1" ht="20.100000000000001" hidden="1" customHeight="1">
      <c r="A65" s="882" t="s">
        <v>1519</v>
      </c>
      <c r="B65" s="955" t="s">
        <v>1798</v>
      </c>
      <c r="C65" s="955" t="s">
        <v>1799</v>
      </c>
      <c r="D65" s="955">
        <v>45753</v>
      </c>
      <c r="E65" s="758">
        <f t="shared" si="34"/>
        <v>45757</v>
      </c>
      <c r="F65" s="758">
        <f t="shared" si="35"/>
        <v>45759</v>
      </c>
      <c r="G65" s="764"/>
      <c r="H65" s="758">
        <f t="shared" si="36"/>
        <v>45749</v>
      </c>
      <c r="I65" s="758">
        <f t="shared" si="36"/>
        <v>45749</v>
      </c>
      <c r="J65" s="162"/>
      <c r="K65" s="145"/>
      <c r="L65" s="145"/>
    </row>
    <row r="66" spans="1:12" s="146" customFormat="1" ht="20.100000000000001" hidden="1" customHeight="1">
      <c r="A66" s="882"/>
      <c r="B66" s="955" t="s">
        <v>683</v>
      </c>
      <c r="C66" s="955" t="s">
        <v>1800</v>
      </c>
      <c r="D66" s="955">
        <v>45758</v>
      </c>
      <c r="E66" s="758">
        <f t="shared" si="34"/>
        <v>45762</v>
      </c>
      <c r="F66" s="758">
        <f t="shared" si="35"/>
        <v>45764</v>
      </c>
      <c r="G66" s="764"/>
      <c r="H66" s="758">
        <f t="shared" si="36"/>
        <v>45756</v>
      </c>
      <c r="I66" s="758">
        <f t="shared" si="36"/>
        <v>45756</v>
      </c>
      <c r="J66" s="162"/>
      <c r="K66" s="145"/>
      <c r="L66" s="145"/>
    </row>
    <row r="67" spans="1:12" s="146" customFormat="1" ht="20.100000000000001" hidden="1" customHeight="1">
      <c r="A67" s="882"/>
      <c r="B67" s="955" t="s">
        <v>1668</v>
      </c>
      <c r="C67" s="955" t="s">
        <v>1801</v>
      </c>
      <c r="D67" s="955">
        <v>45769</v>
      </c>
      <c r="E67" s="758">
        <f t="shared" si="34"/>
        <v>45773</v>
      </c>
      <c r="F67" s="758">
        <f t="shared" si="35"/>
        <v>45775</v>
      </c>
      <c r="G67" s="764"/>
      <c r="H67" s="758">
        <f t="shared" si="36"/>
        <v>45763</v>
      </c>
      <c r="I67" s="758">
        <f t="shared" si="36"/>
        <v>45763</v>
      </c>
      <c r="J67" s="162"/>
      <c r="K67" s="145"/>
      <c r="L67" s="145"/>
    </row>
    <row r="68" spans="1:12" s="146" customFormat="1" ht="20.100000000000001" hidden="1" customHeight="1">
      <c r="A68" s="882"/>
      <c r="B68" s="955" t="s">
        <v>1776</v>
      </c>
      <c r="C68" s="955" t="s">
        <v>1802</v>
      </c>
      <c r="D68" s="955">
        <v>45771</v>
      </c>
      <c r="E68" s="758">
        <f t="shared" si="34"/>
        <v>45775</v>
      </c>
      <c r="F68" s="758">
        <f t="shared" si="35"/>
        <v>45777</v>
      </c>
      <c r="G68" s="764"/>
      <c r="H68" s="758">
        <f t="shared" si="36"/>
        <v>45770</v>
      </c>
      <c r="I68" s="758">
        <f t="shared" si="36"/>
        <v>45770</v>
      </c>
      <c r="J68" s="162"/>
      <c r="K68" s="145"/>
      <c r="L68" s="145"/>
    </row>
    <row r="69" spans="1:12" s="146" customFormat="1" ht="20.100000000000001" hidden="1" customHeight="1">
      <c r="A69" s="882"/>
      <c r="B69" s="955" t="s">
        <v>1722</v>
      </c>
      <c r="C69" s="955" t="s">
        <v>1803</v>
      </c>
      <c r="D69" s="955">
        <v>45779</v>
      </c>
      <c r="E69" s="758">
        <f t="shared" si="34"/>
        <v>45783</v>
      </c>
      <c r="F69" s="758">
        <f t="shared" si="35"/>
        <v>45785</v>
      </c>
      <c r="G69" s="764"/>
      <c r="H69" s="758">
        <f t="shared" si="36"/>
        <v>45777</v>
      </c>
      <c r="I69" s="758">
        <f t="shared" si="36"/>
        <v>45777</v>
      </c>
      <c r="J69" s="162"/>
      <c r="K69" s="145"/>
      <c r="L69" s="145"/>
    </row>
    <row r="70" spans="1:12" s="146" customFormat="1" ht="20.100000000000001" hidden="1" customHeight="1">
      <c r="A70" s="882" t="s">
        <v>1753</v>
      </c>
      <c r="B70" s="955" t="s">
        <v>1804</v>
      </c>
      <c r="C70" s="955" t="s">
        <v>1805</v>
      </c>
      <c r="D70" s="955">
        <v>45784</v>
      </c>
      <c r="E70" s="758">
        <f t="shared" ref="E70:E76" si="37">D70+4</f>
        <v>45788</v>
      </c>
      <c r="F70" s="758">
        <f t="shared" ref="F70:F76" si="38">D70+6</f>
        <v>45790</v>
      </c>
      <c r="G70" s="764"/>
      <c r="H70" s="758">
        <f t="shared" si="36"/>
        <v>45784</v>
      </c>
      <c r="I70" s="758">
        <f t="shared" si="36"/>
        <v>45784</v>
      </c>
      <c r="J70" s="162"/>
      <c r="K70" s="145"/>
      <c r="L70" s="145"/>
    </row>
    <row r="71" spans="1:12" s="146" customFormat="1" ht="20.100000000000001" hidden="1" customHeight="1">
      <c r="A71" s="882"/>
      <c r="B71" s="955" t="s">
        <v>690</v>
      </c>
      <c r="C71" s="955" t="s">
        <v>1806</v>
      </c>
      <c r="D71" s="955">
        <v>45797</v>
      </c>
      <c r="E71" s="758">
        <f t="shared" si="37"/>
        <v>45801</v>
      </c>
      <c r="F71" s="758">
        <f t="shared" si="38"/>
        <v>45803</v>
      </c>
      <c r="G71" s="764"/>
      <c r="H71" s="758">
        <f t="shared" si="36"/>
        <v>45791</v>
      </c>
      <c r="I71" s="758">
        <f t="shared" si="36"/>
        <v>45791</v>
      </c>
      <c r="J71" s="162"/>
      <c r="K71" s="145"/>
      <c r="L71" s="145"/>
    </row>
    <row r="72" spans="1:12" s="146" customFormat="1" ht="20.100000000000001" hidden="1" customHeight="1">
      <c r="A72" s="882"/>
      <c r="B72" s="955" t="s">
        <v>1798</v>
      </c>
      <c r="C72" s="955" t="s">
        <v>1807</v>
      </c>
      <c r="D72" s="955">
        <v>45802</v>
      </c>
      <c r="E72" s="758">
        <f t="shared" si="37"/>
        <v>45806</v>
      </c>
      <c r="F72" s="758">
        <f t="shared" si="38"/>
        <v>45808</v>
      </c>
      <c r="G72" s="764"/>
      <c r="H72" s="758">
        <f t="shared" si="36"/>
        <v>45798</v>
      </c>
      <c r="I72" s="758">
        <f t="shared" si="36"/>
        <v>45798</v>
      </c>
      <c r="J72" s="162"/>
      <c r="K72" s="145"/>
      <c r="L72" s="145"/>
    </row>
    <row r="73" spans="1:12" s="146" customFormat="1" ht="20.100000000000001" hidden="1" customHeight="1">
      <c r="A73" s="882"/>
      <c r="B73" s="955" t="s">
        <v>683</v>
      </c>
      <c r="C73" s="955" t="s">
        <v>1808</v>
      </c>
      <c r="D73" s="955">
        <v>45807</v>
      </c>
      <c r="E73" s="758">
        <f t="shared" si="37"/>
        <v>45811</v>
      </c>
      <c r="F73" s="758">
        <f t="shared" si="38"/>
        <v>45813</v>
      </c>
      <c r="G73" s="764"/>
      <c r="H73" s="758">
        <f t="shared" si="36"/>
        <v>45805</v>
      </c>
      <c r="I73" s="758">
        <f t="shared" si="36"/>
        <v>45805</v>
      </c>
      <c r="J73" s="162"/>
      <c r="K73" s="145"/>
      <c r="L73" s="145"/>
    </row>
    <row r="74" spans="1:12" s="146" customFormat="1" ht="20.100000000000001" hidden="1" customHeight="1">
      <c r="A74" s="882"/>
      <c r="B74" s="955" t="s">
        <v>1809</v>
      </c>
      <c r="C74" s="955" t="s">
        <v>1810</v>
      </c>
      <c r="D74" s="955">
        <v>45819</v>
      </c>
      <c r="E74" s="758">
        <f t="shared" ref="E74" si="39">D74+4</f>
        <v>45823</v>
      </c>
      <c r="F74" s="758">
        <f t="shared" ref="F74" si="40">D74+6</f>
        <v>45825</v>
      </c>
      <c r="G74" s="764"/>
      <c r="H74" s="758">
        <f t="shared" si="36"/>
        <v>45812</v>
      </c>
      <c r="I74" s="758">
        <f t="shared" si="36"/>
        <v>45812</v>
      </c>
      <c r="J74" s="162"/>
      <c r="K74" s="145"/>
      <c r="L74" s="145"/>
    </row>
    <row r="75" spans="1:12" s="146" customFormat="1" ht="20.100000000000001" hidden="1" customHeight="1">
      <c r="A75" s="882"/>
      <c r="B75" s="955" t="s">
        <v>1776</v>
      </c>
      <c r="C75" s="955" t="s">
        <v>1811</v>
      </c>
      <c r="D75" s="955">
        <v>45821</v>
      </c>
      <c r="E75" s="758">
        <f t="shared" si="37"/>
        <v>45825</v>
      </c>
      <c r="F75" s="758">
        <f t="shared" si="38"/>
        <v>45827</v>
      </c>
      <c r="G75" s="764"/>
      <c r="H75" s="758">
        <f t="shared" si="36"/>
        <v>45819</v>
      </c>
      <c r="I75" s="758">
        <f t="shared" si="36"/>
        <v>45819</v>
      </c>
      <c r="J75" s="162"/>
      <c r="K75" s="145"/>
      <c r="L75" s="145"/>
    </row>
    <row r="76" spans="1:12" s="146" customFormat="1" ht="20.100000000000001" hidden="1" customHeight="1">
      <c r="A76" s="882"/>
      <c r="B76" s="955" t="s">
        <v>1722</v>
      </c>
      <c r="C76" s="955" t="s">
        <v>1812</v>
      </c>
      <c r="D76" s="955">
        <v>45830</v>
      </c>
      <c r="E76" s="758">
        <f t="shared" si="37"/>
        <v>45834</v>
      </c>
      <c r="F76" s="758">
        <f t="shared" si="38"/>
        <v>45836</v>
      </c>
      <c r="G76" s="764"/>
      <c r="H76" s="758">
        <f t="shared" si="36"/>
        <v>45826</v>
      </c>
      <c r="I76" s="758">
        <f t="shared" si="36"/>
        <v>45826</v>
      </c>
      <c r="J76" s="162"/>
      <c r="K76" s="145"/>
      <c r="L76" s="145"/>
    </row>
    <row r="77" spans="1:12" s="146" customFormat="1" ht="20.100000000000001" hidden="1" customHeight="1">
      <c r="A77" s="882" t="s">
        <v>1753</v>
      </c>
      <c r="B77" s="955" t="s">
        <v>1804</v>
      </c>
      <c r="C77" s="955" t="s">
        <v>1813</v>
      </c>
      <c r="D77" s="955">
        <v>45836</v>
      </c>
      <c r="E77" s="758">
        <f t="shared" ref="E77" si="41">D77+4</f>
        <v>45840</v>
      </c>
      <c r="F77" s="758">
        <f t="shared" ref="F77" si="42">D77+6</f>
        <v>45842</v>
      </c>
      <c r="G77" s="764"/>
      <c r="H77" s="758">
        <f t="shared" si="36"/>
        <v>45833</v>
      </c>
      <c r="I77" s="758">
        <f t="shared" si="36"/>
        <v>45833</v>
      </c>
      <c r="J77" s="162"/>
      <c r="K77" s="145"/>
      <c r="L77" s="145"/>
    </row>
    <row r="78" spans="1:12" s="146" customFormat="1" ht="20.100000000000001" hidden="1" customHeight="1">
      <c r="A78" s="882"/>
      <c r="B78" s="955" t="s">
        <v>690</v>
      </c>
      <c r="C78" s="955" t="s">
        <v>1814</v>
      </c>
      <c r="D78" s="955">
        <v>45842</v>
      </c>
      <c r="E78" s="758">
        <f t="shared" ref="E78:E82" si="43">D78+4</f>
        <v>45846</v>
      </c>
      <c r="F78" s="758">
        <f t="shared" ref="F78:F82" si="44">D78+6</f>
        <v>45848</v>
      </c>
      <c r="G78" s="764"/>
      <c r="H78" s="758">
        <f t="shared" si="36"/>
        <v>45840</v>
      </c>
      <c r="I78" s="758">
        <f t="shared" si="36"/>
        <v>45840</v>
      </c>
      <c r="J78" s="162"/>
      <c r="K78" s="145"/>
      <c r="L78" s="145"/>
    </row>
    <row r="79" spans="1:12" s="146" customFormat="1" ht="20.100000000000001" hidden="1" customHeight="1">
      <c r="A79" s="882"/>
      <c r="B79" s="955" t="s">
        <v>1798</v>
      </c>
      <c r="C79" s="955" t="s">
        <v>1815</v>
      </c>
      <c r="D79" s="955">
        <v>45847</v>
      </c>
      <c r="E79" s="758">
        <f t="shared" si="43"/>
        <v>45851</v>
      </c>
      <c r="F79" s="758">
        <f t="shared" si="44"/>
        <v>45853</v>
      </c>
      <c r="G79" s="764"/>
      <c r="H79" s="758">
        <f t="shared" si="36"/>
        <v>45847</v>
      </c>
      <c r="I79" s="758">
        <f t="shared" si="36"/>
        <v>45847</v>
      </c>
      <c r="J79" s="162"/>
      <c r="K79" s="145"/>
      <c r="L79" s="145"/>
    </row>
    <row r="80" spans="1:12" s="146" customFormat="1" ht="20.100000000000001" hidden="1" customHeight="1">
      <c r="A80" s="882"/>
      <c r="B80" s="955" t="s">
        <v>683</v>
      </c>
      <c r="C80" s="955" t="s">
        <v>1816</v>
      </c>
      <c r="D80" s="955">
        <v>45859</v>
      </c>
      <c r="E80" s="972" t="s">
        <v>389</v>
      </c>
      <c r="F80" s="758">
        <v>45861</v>
      </c>
      <c r="G80" s="764"/>
      <c r="H80" s="758">
        <f t="shared" si="36"/>
        <v>45854</v>
      </c>
      <c r="I80" s="758">
        <f t="shared" si="36"/>
        <v>45854</v>
      </c>
      <c r="J80" s="162"/>
      <c r="K80" s="145"/>
      <c r="L80" s="145"/>
    </row>
    <row r="81" spans="1:12" s="146" customFormat="1" ht="20.100000000000001" hidden="1" customHeight="1">
      <c r="A81" s="882"/>
      <c r="B81" s="955" t="s">
        <v>1668</v>
      </c>
      <c r="C81" s="955" t="s">
        <v>1817</v>
      </c>
      <c r="D81" s="955">
        <v>45866</v>
      </c>
      <c r="E81" s="758">
        <f t="shared" si="43"/>
        <v>45870</v>
      </c>
      <c r="F81" s="758">
        <f t="shared" si="44"/>
        <v>45872</v>
      </c>
      <c r="G81" s="764"/>
      <c r="H81" s="758">
        <f t="shared" si="36"/>
        <v>45861</v>
      </c>
      <c r="I81" s="758">
        <f t="shared" si="36"/>
        <v>45861</v>
      </c>
      <c r="J81" s="162"/>
      <c r="K81" s="145"/>
      <c r="L81" s="145"/>
    </row>
    <row r="82" spans="1:12" s="146" customFormat="1" ht="20.100000000000001" hidden="1" customHeight="1">
      <c r="A82" s="882"/>
      <c r="B82" s="955" t="s">
        <v>1776</v>
      </c>
      <c r="C82" s="955" t="s">
        <v>1818</v>
      </c>
      <c r="D82" s="955">
        <v>45869</v>
      </c>
      <c r="E82" s="758">
        <f t="shared" si="43"/>
        <v>45873</v>
      </c>
      <c r="F82" s="758">
        <f t="shared" si="44"/>
        <v>45875</v>
      </c>
      <c r="G82" s="764"/>
      <c r="H82" s="758">
        <f t="shared" si="36"/>
        <v>45868</v>
      </c>
      <c r="I82" s="758">
        <f t="shared" si="36"/>
        <v>45868</v>
      </c>
      <c r="J82" s="162"/>
      <c r="K82" s="145"/>
      <c r="L82" s="145"/>
    </row>
    <row r="83" spans="1:12" s="146" customFormat="1" ht="20.100000000000001" hidden="1" customHeight="1">
      <c r="A83" s="882"/>
      <c r="B83" s="955" t="s">
        <v>1722</v>
      </c>
      <c r="C83" s="955" t="s">
        <v>1819</v>
      </c>
      <c r="D83" s="955">
        <v>45876</v>
      </c>
      <c r="E83" s="758">
        <f t="shared" ref="E83:E86" si="45">D83+4</f>
        <v>45880</v>
      </c>
      <c r="F83" s="758">
        <f t="shared" ref="F83:F86" si="46">D83+6</f>
        <v>45882</v>
      </c>
      <c r="G83" s="764"/>
      <c r="H83" s="758">
        <f t="shared" si="36"/>
        <v>45875</v>
      </c>
      <c r="I83" s="758">
        <f t="shared" si="36"/>
        <v>45875</v>
      </c>
      <c r="J83" s="162"/>
      <c r="K83" s="145"/>
      <c r="L83" s="145"/>
    </row>
    <row r="84" spans="1:12" s="146" customFormat="1" ht="20.100000000000001" hidden="1" customHeight="1">
      <c r="A84" s="882"/>
      <c r="B84" s="955" t="s">
        <v>1804</v>
      </c>
      <c r="C84" s="955" t="s">
        <v>1820</v>
      </c>
      <c r="D84" s="955">
        <v>45882</v>
      </c>
      <c r="E84" s="758">
        <f t="shared" si="45"/>
        <v>45886</v>
      </c>
      <c r="F84" s="758">
        <f t="shared" si="46"/>
        <v>45888</v>
      </c>
      <c r="G84" s="764"/>
      <c r="H84" s="758">
        <f t="shared" si="36"/>
        <v>45882</v>
      </c>
      <c r="I84" s="758">
        <f t="shared" si="36"/>
        <v>45882</v>
      </c>
      <c r="J84" s="162"/>
      <c r="K84" s="145"/>
      <c r="L84" s="145"/>
    </row>
    <row r="85" spans="1:12" s="146" customFormat="1" ht="20.100000000000001" hidden="1" customHeight="1">
      <c r="A85" s="882"/>
      <c r="B85" s="955" t="s">
        <v>690</v>
      </c>
      <c r="C85" s="955" t="s">
        <v>1821</v>
      </c>
      <c r="D85" s="955">
        <v>45890</v>
      </c>
      <c r="E85" s="758">
        <f t="shared" si="45"/>
        <v>45894</v>
      </c>
      <c r="F85" s="758">
        <f t="shared" si="46"/>
        <v>45896</v>
      </c>
      <c r="G85" s="764"/>
      <c r="H85" s="758">
        <f t="shared" si="36"/>
        <v>45889</v>
      </c>
      <c r="I85" s="758">
        <f t="shared" si="36"/>
        <v>45889</v>
      </c>
      <c r="J85" s="162"/>
      <c r="K85" s="145"/>
      <c r="L85" s="145"/>
    </row>
    <row r="86" spans="1:12" s="146" customFormat="1" ht="20.100000000000001" hidden="1" customHeight="1">
      <c r="A86" s="882" t="s">
        <v>1822</v>
      </c>
      <c r="B86" s="955" t="s">
        <v>1798</v>
      </c>
      <c r="C86" s="955" t="s">
        <v>1823</v>
      </c>
      <c r="D86" s="955">
        <v>45899</v>
      </c>
      <c r="E86" s="758">
        <f t="shared" si="45"/>
        <v>45903</v>
      </c>
      <c r="F86" s="758">
        <f t="shared" si="46"/>
        <v>45905</v>
      </c>
      <c r="G86" s="764"/>
      <c r="H86" s="758">
        <f t="shared" si="36"/>
        <v>45896</v>
      </c>
      <c r="I86" s="758">
        <f t="shared" si="36"/>
        <v>45896</v>
      </c>
      <c r="J86" s="162"/>
      <c r="K86" s="145"/>
      <c r="L86" s="145"/>
    </row>
    <row r="87" spans="1:12" s="146" customFormat="1" ht="20.100000000000001" hidden="1" customHeight="1">
      <c r="A87" s="882"/>
      <c r="B87" s="955" t="s">
        <v>683</v>
      </c>
      <c r="C87" s="955" t="s">
        <v>1824</v>
      </c>
      <c r="D87" s="955">
        <v>45905</v>
      </c>
      <c r="E87" s="972" t="s">
        <v>389</v>
      </c>
      <c r="F87" s="972" t="s">
        <v>389</v>
      </c>
      <c r="G87" s="764"/>
      <c r="H87" s="758">
        <f t="shared" si="36"/>
        <v>45903</v>
      </c>
      <c r="I87" s="758">
        <f t="shared" si="36"/>
        <v>45903</v>
      </c>
      <c r="J87" s="162"/>
      <c r="K87" s="145"/>
      <c r="L87" s="145"/>
    </row>
    <row r="88" spans="1:12" s="146" customFormat="1" ht="20.100000000000001" hidden="1" customHeight="1">
      <c r="A88" s="882"/>
      <c r="B88" s="955" t="s">
        <v>1668</v>
      </c>
      <c r="C88" s="955" t="s">
        <v>1825</v>
      </c>
      <c r="D88" s="955">
        <v>45918</v>
      </c>
      <c r="E88" s="758">
        <f t="shared" ref="E88:E90" si="47">D88+4</f>
        <v>45922</v>
      </c>
      <c r="F88" s="972" t="s">
        <v>389</v>
      </c>
      <c r="G88" s="764"/>
      <c r="H88" s="758">
        <f t="shared" si="36"/>
        <v>45910</v>
      </c>
      <c r="I88" s="758">
        <f t="shared" si="36"/>
        <v>45910</v>
      </c>
      <c r="J88" s="162"/>
      <c r="K88" s="145"/>
      <c r="L88" s="145"/>
    </row>
    <row r="89" spans="1:12" s="146" customFormat="1" ht="20.100000000000001" hidden="1" customHeight="1">
      <c r="A89" s="882"/>
      <c r="B89" s="955" t="s">
        <v>1776</v>
      </c>
      <c r="C89" s="955" t="s">
        <v>1826</v>
      </c>
      <c r="D89" s="955">
        <v>45920</v>
      </c>
      <c r="E89" s="972" t="s">
        <v>389</v>
      </c>
      <c r="F89" s="758">
        <v>45924</v>
      </c>
      <c r="G89" s="764"/>
      <c r="H89" s="758">
        <f t="shared" si="36"/>
        <v>45917</v>
      </c>
      <c r="I89" s="758">
        <f t="shared" si="36"/>
        <v>45917</v>
      </c>
      <c r="J89" s="162"/>
      <c r="K89" s="145"/>
      <c r="L89" s="145"/>
    </row>
    <row r="90" spans="1:12" s="146" customFormat="1" ht="20.100000000000001" hidden="1" customHeight="1">
      <c r="A90" s="882"/>
      <c r="B90" s="955" t="s">
        <v>1722</v>
      </c>
      <c r="C90" s="955" t="s">
        <v>1827</v>
      </c>
      <c r="D90" s="955">
        <v>45925</v>
      </c>
      <c r="E90" s="758">
        <f t="shared" si="47"/>
        <v>45929</v>
      </c>
      <c r="F90" s="758">
        <f t="shared" ref="F90" si="48">D90+6</f>
        <v>45931</v>
      </c>
      <c r="G90" s="764"/>
      <c r="H90" s="758">
        <f t="shared" si="36"/>
        <v>45924</v>
      </c>
      <c r="I90" s="758">
        <f t="shared" si="36"/>
        <v>45924</v>
      </c>
      <c r="J90" s="162"/>
      <c r="K90" s="145"/>
      <c r="L90" s="145"/>
    </row>
    <row r="91" spans="1:12" s="146" customFormat="1" ht="20.100000000000001" hidden="1" customHeight="1">
      <c r="A91" s="882"/>
      <c r="B91" s="955" t="s">
        <v>1804</v>
      </c>
      <c r="C91" s="955" t="s">
        <v>1828</v>
      </c>
      <c r="D91" s="955">
        <v>45935</v>
      </c>
      <c r="E91" s="758">
        <f t="shared" ref="E91:E97" si="49">D91+4</f>
        <v>45939</v>
      </c>
      <c r="F91" s="758">
        <f t="shared" ref="F91:F93" si="50">D91+6</f>
        <v>45941</v>
      </c>
      <c r="G91" s="764"/>
      <c r="H91" s="758">
        <f t="shared" si="36"/>
        <v>45931</v>
      </c>
      <c r="I91" s="758">
        <f t="shared" si="36"/>
        <v>45931</v>
      </c>
      <c r="J91" s="162"/>
      <c r="K91" s="145"/>
      <c r="L91" s="145"/>
    </row>
    <row r="92" spans="1:12" s="146" customFormat="1" ht="20.100000000000001" hidden="1" customHeight="1">
      <c r="A92" s="882"/>
      <c r="B92" s="955" t="s">
        <v>690</v>
      </c>
      <c r="C92" s="955" t="s">
        <v>1829</v>
      </c>
      <c r="D92" s="955">
        <v>45938</v>
      </c>
      <c r="E92" s="758">
        <f t="shared" si="49"/>
        <v>45942</v>
      </c>
      <c r="F92" s="758">
        <f t="shared" si="50"/>
        <v>45944</v>
      </c>
      <c r="G92" s="764"/>
      <c r="H92" s="758">
        <f t="shared" si="36"/>
        <v>45938</v>
      </c>
      <c r="I92" s="758">
        <f t="shared" si="36"/>
        <v>45938</v>
      </c>
      <c r="J92" s="162"/>
      <c r="K92" s="145"/>
      <c r="L92" s="145"/>
    </row>
    <row r="93" spans="1:12" s="146" customFormat="1" ht="20.100000000000001" customHeight="1">
      <c r="A93" s="882"/>
      <c r="B93" s="955" t="s">
        <v>1798</v>
      </c>
      <c r="C93" s="955" t="s">
        <v>1830</v>
      </c>
      <c r="D93" s="955">
        <v>45944</v>
      </c>
      <c r="E93" s="758">
        <f t="shared" si="49"/>
        <v>45948</v>
      </c>
      <c r="F93" s="758">
        <f t="shared" si="50"/>
        <v>45950</v>
      </c>
      <c r="G93" s="764"/>
      <c r="H93" s="758">
        <v>45944</v>
      </c>
      <c r="I93" s="758">
        <f t="shared" si="36"/>
        <v>45945</v>
      </c>
      <c r="J93" s="616">
        <f t="shared" ref="I93:J103" si="51">WEEKNUM(I93)</f>
        <v>42</v>
      </c>
      <c r="K93" s="145"/>
      <c r="L93" s="145"/>
    </row>
    <row r="94" spans="1:12" s="146" customFormat="1" ht="20.100000000000001" customHeight="1">
      <c r="A94" s="882" t="s">
        <v>1831</v>
      </c>
      <c r="B94" s="1003" t="s">
        <v>1832</v>
      </c>
      <c r="C94" s="955" t="s">
        <v>1833</v>
      </c>
      <c r="D94" s="955">
        <v>45954</v>
      </c>
      <c r="E94" s="758">
        <f t="shared" si="49"/>
        <v>45958</v>
      </c>
      <c r="F94" s="758">
        <v>45861</v>
      </c>
      <c r="G94" s="764"/>
      <c r="H94" s="758">
        <f t="shared" si="36"/>
        <v>45951</v>
      </c>
      <c r="I94" s="758">
        <f t="shared" si="36"/>
        <v>45952</v>
      </c>
      <c r="J94" s="616">
        <f t="shared" si="51"/>
        <v>43</v>
      </c>
      <c r="K94" s="145"/>
      <c r="L94" s="145"/>
    </row>
    <row r="95" spans="1:12" s="146" customFormat="1" ht="20.100000000000001" customHeight="1">
      <c r="A95" s="882"/>
      <c r="B95" s="955" t="s">
        <v>1668</v>
      </c>
      <c r="C95" s="955" t="s">
        <v>1834</v>
      </c>
      <c r="D95" s="955">
        <v>45958</v>
      </c>
      <c r="E95" s="758">
        <f t="shared" si="49"/>
        <v>45962</v>
      </c>
      <c r="F95" s="758">
        <f t="shared" ref="F95:F99" si="52">D95+6</f>
        <v>45964</v>
      </c>
      <c r="G95" s="764"/>
      <c r="H95" s="758">
        <f t="shared" si="36"/>
        <v>45958</v>
      </c>
      <c r="I95" s="758">
        <f t="shared" si="36"/>
        <v>45959</v>
      </c>
      <c r="J95" s="616">
        <f t="shared" si="51"/>
        <v>44</v>
      </c>
      <c r="K95" s="145"/>
      <c r="L95" s="145"/>
    </row>
    <row r="96" spans="1:12" s="146" customFormat="1" ht="20.100000000000001" customHeight="1">
      <c r="A96" s="882"/>
      <c r="B96" s="955" t="s">
        <v>1776</v>
      </c>
      <c r="C96" s="955" t="s">
        <v>1835</v>
      </c>
      <c r="D96" s="955">
        <v>45965</v>
      </c>
      <c r="E96" s="758">
        <f t="shared" si="49"/>
        <v>45969</v>
      </c>
      <c r="F96" s="758">
        <f t="shared" si="52"/>
        <v>45971</v>
      </c>
      <c r="G96" s="764"/>
      <c r="H96" s="758">
        <f t="shared" si="36"/>
        <v>45965</v>
      </c>
      <c r="I96" s="758">
        <f t="shared" si="36"/>
        <v>45966</v>
      </c>
      <c r="J96" s="616">
        <f t="shared" si="51"/>
        <v>45</v>
      </c>
      <c r="K96" s="145"/>
      <c r="L96" s="145"/>
    </row>
    <row r="97" spans="1:13" s="146" customFormat="1" ht="20.100000000000001" customHeight="1">
      <c r="A97" s="882"/>
      <c r="B97" s="955" t="s">
        <v>1722</v>
      </c>
      <c r="C97" s="955" t="s">
        <v>1836</v>
      </c>
      <c r="D97" s="955">
        <v>45972</v>
      </c>
      <c r="E97" s="758">
        <f t="shared" si="49"/>
        <v>45976</v>
      </c>
      <c r="F97" s="758">
        <f t="shared" si="52"/>
        <v>45978</v>
      </c>
      <c r="G97" s="764"/>
      <c r="H97" s="758">
        <f t="shared" si="36"/>
        <v>45972</v>
      </c>
      <c r="I97" s="758">
        <f t="shared" si="36"/>
        <v>45973</v>
      </c>
      <c r="J97" s="616">
        <f t="shared" si="51"/>
        <v>46</v>
      </c>
      <c r="K97" s="145"/>
      <c r="L97" s="145"/>
    </row>
    <row r="98" spans="1:13" s="146" customFormat="1" ht="20.100000000000001" customHeight="1">
      <c r="A98" s="882"/>
      <c r="B98" s="955" t="s">
        <v>1804</v>
      </c>
      <c r="C98" s="955" t="s">
        <v>1837</v>
      </c>
      <c r="D98" s="955">
        <v>45979</v>
      </c>
      <c r="E98" s="758">
        <f t="shared" ref="E98:E99" si="53">D98+4</f>
        <v>45983</v>
      </c>
      <c r="F98" s="758">
        <f t="shared" si="52"/>
        <v>45985</v>
      </c>
      <c r="G98" s="764"/>
      <c r="H98" s="758">
        <f t="shared" si="36"/>
        <v>45979</v>
      </c>
      <c r="I98" s="758">
        <f t="shared" si="36"/>
        <v>45980</v>
      </c>
      <c r="J98" s="616">
        <f t="shared" si="51"/>
        <v>47</v>
      </c>
      <c r="K98" s="145"/>
      <c r="L98" s="145"/>
    </row>
    <row r="99" spans="1:13" s="146" customFormat="1" ht="20.100000000000001" customHeight="1">
      <c r="A99" s="882"/>
      <c r="B99" s="955" t="s">
        <v>690</v>
      </c>
      <c r="C99" s="955" t="s">
        <v>1838</v>
      </c>
      <c r="D99" s="955">
        <v>45986</v>
      </c>
      <c r="E99" s="758">
        <f t="shared" si="53"/>
        <v>45990</v>
      </c>
      <c r="F99" s="758">
        <f t="shared" si="52"/>
        <v>45992</v>
      </c>
      <c r="G99" s="764"/>
      <c r="H99" s="758">
        <f>H98+7</f>
        <v>45986</v>
      </c>
      <c r="I99" s="758">
        <f>I98+7</f>
        <v>45987</v>
      </c>
      <c r="J99" s="616">
        <f t="shared" si="51"/>
        <v>48</v>
      </c>
      <c r="K99" s="145"/>
      <c r="L99" s="145"/>
    </row>
    <row r="100" spans="1:13" s="146" customFormat="1" ht="20.100000000000001" customHeight="1">
      <c r="A100" s="882"/>
      <c r="B100" s="955" t="s">
        <v>1798</v>
      </c>
      <c r="C100" s="955" t="s">
        <v>1839</v>
      </c>
      <c r="D100" s="955">
        <v>45993</v>
      </c>
      <c r="E100" s="758">
        <f t="shared" ref="E100:E103" si="54">D100+4</f>
        <v>45997</v>
      </c>
      <c r="F100" s="758">
        <f t="shared" ref="F100:F103" si="55">D100+6</f>
        <v>45999</v>
      </c>
      <c r="G100" s="764"/>
      <c r="H100" s="758">
        <f>H99+7</f>
        <v>45993</v>
      </c>
      <c r="I100" s="758">
        <f>I99+7</f>
        <v>45994</v>
      </c>
      <c r="J100" s="616">
        <f t="shared" si="51"/>
        <v>49</v>
      </c>
      <c r="K100" s="145"/>
      <c r="L100" s="145"/>
    </row>
    <row r="101" spans="1:13" s="146" customFormat="1" ht="20.100000000000001" customHeight="1">
      <c r="A101" s="882"/>
      <c r="B101" s="955" t="s">
        <v>1840</v>
      </c>
      <c r="C101" s="955" t="s">
        <v>1841</v>
      </c>
      <c r="D101" s="955">
        <v>46000</v>
      </c>
      <c r="E101" s="758">
        <f t="shared" si="54"/>
        <v>46004</v>
      </c>
      <c r="F101" s="758">
        <f t="shared" si="55"/>
        <v>46006</v>
      </c>
      <c r="G101" s="764"/>
      <c r="H101" s="758">
        <f>H100+7</f>
        <v>46000</v>
      </c>
      <c r="I101" s="758">
        <f>I100+7</f>
        <v>46001</v>
      </c>
      <c r="J101" s="616">
        <f t="shared" si="51"/>
        <v>50</v>
      </c>
      <c r="K101" s="145"/>
      <c r="L101" s="145"/>
    </row>
    <row r="102" spans="1:13" s="146" customFormat="1" ht="20.100000000000001" customHeight="1">
      <c r="A102" s="882"/>
      <c r="B102" s="955" t="s">
        <v>1668</v>
      </c>
      <c r="C102" s="955" t="s">
        <v>1842</v>
      </c>
      <c r="D102" s="955">
        <v>46007</v>
      </c>
      <c r="E102" s="758">
        <f t="shared" si="54"/>
        <v>46011</v>
      </c>
      <c r="F102" s="758">
        <f t="shared" si="55"/>
        <v>46013</v>
      </c>
      <c r="G102" s="764"/>
      <c r="H102" s="758">
        <f>H101+7</f>
        <v>46007</v>
      </c>
      <c r="I102" s="758">
        <f>I101+7</f>
        <v>46008</v>
      </c>
      <c r="J102" s="616">
        <f t="shared" si="51"/>
        <v>51</v>
      </c>
      <c r="K102" s="145"/>
      <c r="L102" s="145"/>
    </row>
    <row r="103" spans="1:13" s="146" customFormat="1" ht="20.100000000000001" customHeight="1">
      <c r="A103" s="882"/>
      <c r="B103" s="955" t="s">
        <v>1776</v>
      </c>
      <c r="C103" s="955" t="s">
        <v>1843</v>
      </c>
      <c r="D103" s="955">
        <v>46014</v>
      </c>
      <c r="E103" s="758">
        <f t="shared" si="54"/>
        <v>46018</v>
      </c>
      <c r="F103" s="758">
        <f t="shared" si="55"/>
        <v>46020</v>
      </c>
      <c r="G103" s="764"/>
      <c r="H103" s="758">
        <f>H102+7</f>
        <v>46014</v>
      </c>
      <c r="I103" s="758">
        <f>I102+7</f>
        <v>46015</v>
      </c>
      <c r="J103" s="616">
        <f t="shared" si="51"/>
        <v>52</v>
      </c>
      <c r="K103" s="145"/>
      <c r="L103" s="145"/>
    </row>
    <row r="104" spans="1:13" ht="18" customHeight="1">
      <c r="B104" s="147" t="s">
        <v>545</v>
      </c>
    </row>
    <row r="105" spans="1:13" ht="18" customHeight="1">
      <c r="B105" s="195"/>
    </row>
    <row r="106" spans="1:13" s="149" customFormat="1" ht="20.100000000000001" customHeight="1">
      <c r="A106" s="1033"/>
      <c r="B106" s="1185" t="s">
        <v>1042</v>
      </c>
      <c r="C106" s="1185"/>
      <c r="D106" s="1185"/>
      <c r="E106" s="1185"/>
      <c r="F106" s="1185"/>
      <c r="G106" s="1185"/>
      <c r="H106" s="145"/>
      <c r="I106" s="145"/>
      <c r="J106" s="145"/>
      <c r="K106" s="145"/>
      <c r="L106" s="145"/>
      <c r="M106" s="145"/>
    </row>
    <row r="107" spans="1:13" s="193" customFormat="1" ht="21" hidden="1" customHeight="1">
      <c r="A107" s="805"/>
      <c r="C107" s="752"/>
      <c r="D107" s="752"/>
      <c r="E107" s="752"/>
      <c r="F107" s="752"/>
      <c r="G107" s="801"/>
      <c r="H107" s="801"/>
      <c r="I107" s="752"/>
      <c r="J107" s="769"/>
    </row>
    <row r="108" spans="1:13" s="193" customFormat="1" ht="33" hidden="1" customHeight="1">
      <c r="A108" s="805"/>
      <c r="B108" s="1187" t="s">
        <v>121</v>
      </c>
      <c r="C108" s="1188"/>
      <c r="D108" s="1189" t="s">
        <v>353</v>
      </c>
      <c r="E108" s="941" t="s">
        <v>311</v>
      </c>
      <c r="F108" s="950" t="s">
        <v>144</v>
      </c>
      <c r="G108" s="941" t="s">
        <v>1844</v>
      </c>
      <c r="H108" s="941" t="s">
        <v>170</v>
      </c>
      <c r="I108" s="941" t="s">
        <v>284</v>
      </c>
      <c r="J108" s="769"/>
      <c r="K108" s="881"/>
    </row>
    <row r="109" spans="1:13" s="193" customFormat="1" ht="20.100000000000001" hidden="1" customHeight="1">
      <c r="A109" s="805"/>
      <c r="B109" s="944" t="s">
        <v>355</v>
      </c>
      <c r="C109" s="944" t="s">
        <v>356</v>
      </c>
      <c r="D109" s="1190"/>
      <c r="E109" s="940" t="s">
        <v>166</v>
      </c>
      <c r="F109" s="977" t="s">
        <v>269</v>
      </c>
      <c r="G109" s="977" t="s">
        <v>161</v>
      </c>
      <c r="H109" s="977" t="s">
        <v>176</v>
      </c>
      <c r="I109" s="977" t="s">
        <v>287</v>
      </c>
      <c r="J109" s="769"/>
      <c r="K109" s="1046" t="s">
        <v>357</v>
      </c>
    </row>
    <row r="110" spans="1:13" s="193" customFormat="1" ht="20.100000000000001" hidden="1" customHeight="1">
      <c r="A110" s="805" t="s">
        <v>697</v>
      </c>
      <c r="B110" s="978" t="s">
        <v>676</v>
      </c>
      <c r="C110" s="955" t="s">
        <v>707</v>
      </c>
      <c r="D110" s="955">
        <v>45394</v>
      </c>
      <c r="E110" s="802">
        <f t="shared" ref="E110:E114" si="56">D110+2</f>
        <v>45396</v>
      </c>
      <c r="F110" s="802">
        <f t="shared" ref="F110:F114" si="57">D110+5</f>
        <v>45399</v>
      </c>
      <c r="G110" s="802">
        <f t="shared" ref="G110:G114" si="58">D110+10</f>
        <v>45404</v>
      </c>
      <c r="H110" s="802">
        <f t="shared" ref="H110:H114" si="59">D110+16</f>
        <v>45410</v>
      </c>
      <c r="I110" s="802">
        <f t="shared" ref="I110:I114" si="60">D110+21</f>
        <v>45415</v>
      </c>
      <c r="K110" s="758" t="e">
        <f>#REF!+7</f>
        <v>#REF!</v>
      </c>
    </row>
    <row r="111" spans="1:13" s="193" customFormat="1" ht="20.100000000000001" hidden="1" customHeight="1">
      <c r="A111" s="805" t="s">
        <v>687</v>
      </c>
      <c r="B111" s="1027" t="s">
        <v>389</v>
      </c>
      <c r="C111" s="955" t="s">
        <v>708</v>
      </c>
      <c r="D111" s="800">
        <v>45406</v>
      </c>
      <c r="E111" s="853">
        <f t="shared" si="56"/>
        <v>45408</v>
      </c>
      <c r="F111" s="853">
        <f t="shared" si="57"/>
        <v>45411</v>
      </c>
      <c r="G111" s="853">
        <f t="shared" si="58"/>
        <v>45416</v>
      </c>
      <c r="H111" s="853">
        <f t="shared" si="59"/>
        <v>45422</v>
      </c>
      <c r="I111" s="853">
        <f t="shared" si="60"/>
        <v>45427</v>
      </c>
      <c r="K111" s="758">
        <v>45403</v>
      </c>
    </row>
    <row r="112" spans="1:13" s="193" customFormat="1" ht="20.100000000000001" hidden="1" customHeight="1">
      <c r="A112" s="805" t="s">
        <v>690</v>
      </c>
      <c r="B112" s="978" t="s">
        <v>687</v>
      </c>
      <c r="C112" s="955" t="s">
        <v>709</v>
      </c>
      <c r="D112" s="955">
        <v>45419</v>
      </c>
      <c r="E112" s="802">
        <f t="shared" si="56"/>
        <v>45421</v>
      </c>
      <c r="F112" s="802">
        <f t="shared" si="57"/>
        <v>45424</v>
      </c>
      <c r="G112" s="802">
        <f t="shared" si="58"/>
        <v>45429</v>
      </c>
      <c r="H112" s="802">
        <f t="shared" si="59"/>
        <v>45435</v>
      </c>
      <c r="I112" s="802">
        <f t="shared" si="60"/>
        <v>45440</v>
      </c>
      <c r="K112" s="758">
        <f t="shared" ref="K112:K155" si="61">K111+7</f>
        <v>45410</v>
      </c>
    </row>
    <row r="113" spans="1:11" s="193" customFormat="1" ht="20.100000000000001" hidden="1" customHeight="1">
      <c r="A113" s="805" t="s">
        <v>710</v>
      </c>
      <c r="B113" s="955" t="s">
        <v>678</v>
      </c>
      <c r="C113" s="955" t="s">
        <v>711</v>
      </c>
      <c r="D113" s="955">
        <v>45426</v>
      </c>
      <c r="E113" s="802">
        <v>45423</v>
      </c>
      <c r="F113" s="802">
        <f t="shared" si="57"/>
        <v>45431</v>
      </c>
      <c r="G113" s="802">
        <f t="shared" si="58"/>
        <v>45436</v>
      </c>
      <c r="H113" s="802">
        <f t="shared" si="59"/>
        <v>45442</v>
      </c>
      <c r="I113" s="802">
        <f t="shared" si="60"/>
        <v>45447</v>
      </c>
      <c r="K113" s="758">
        <f t="shared" si="61"/>
        <v>45417</v>
      </c>
    </row>
    <row r="114" spans="1:11" s="193" customFormat="1" ht="20.100000000000001" hidden="1" customHeight="1">
      <c r="A114" s="805" t="s">
        <v>680</v>
      </c>
      <c r="B114" s="955" t="s">
        <v>683</v>
      </c>
      <c r="C114" s="955" t="s">
        <v>712</v>
      </c>
      <c r="D114" s="955">
        <v>45423</v>
      </c>
      <c r="E114" s="802">
        <f t="shared" si="56"/>
        <v>45425</v>
      </c>
      <c r="F114" s="802">
        <f t="shared" si="57"/>
        <v>45428</v>
      </c>
      <c r="G114" s="802">
        <f t="shared" si="58"/>
        <v>45433</v>
      </c>
      <c r="H114" s="802">
        <f t="shared" si="59"/>
        <v>45439</v>
      </c>
      <c r="I114" s="802">
        <f t="shared" si="60"/>
        <v>45444</v>
      </c>
      <c r="K114" s="758">
        <f t="shared" si="61"/>
        <v>45424</v>
      </c>
    </row>
    <row r="115" spans="1:11" s="193" customFormat="1" ht="20.100000000000001" hidden="1" customHeight="1">
      <c r="A115" s="805" t="s">
        <v>683</v>
      </c>
      <c r="B115" s="955" t="s">
        <v>680</v>
      </c>
      <c r="C115" s="955" t="s">
        <v>713</v>
      </c>
      <c r="D115" s="955">
        <f t="shared" ref="D115" si="62">D114+7</f>
        <v>45430</v>
      </c>
      <c r="E115" s="880" t="s">
        <v>389</v>
      </c>
      <c r="F115" s="880" t="s">
        <v>389</v>
      </c>
      <c r="G115" s="802">
        <f t="shared" ref="G115:G121" si="63">D115+10</f>
        <v>45440</v>
      </c>
      <c r="H115" s="802">
        <f t="shared" ref="H115:H121" si="64">D115+16</f>
        <v>45446</v>
      </c>
      <c r="I115" s="802">
        <f t="shared" ref="I115:I121" si="65">D115+21</f>
        <v>45451</v>
      </c>
      <c r="K115" s="758">
        <f t="shared" si="61"/>
        <v>45431</v>
      </c>
    </row>
    <row r="116" spans="1:11" s="193" customFormat="1" ht="20.100000000000001" hidden="1" customHeight="1">
      <c r="A116" s="805"/>
      <c r="B116" s="955" t="s">
        <v>685</v>
      </c>
      <c r="C116" s="955" t="s">
        <v>714</v>
      </c>
      <c r="D116" s="955">
        <v>45441</v>
      </c>
      <c r="E116" s="802">
        <f t="shared" ref="E116:E121" si="66">D116+2</f>
        <v>45443</v>
      </c>
      <c r="F116" s="802">
        <f t="shared" ref="F116:F120" si="67">D116+5</f>
        <v>45446</v>
      </c>
      <c r="G116" s="802">
        <f t="shared" si="63"/>
        <v>45451</v>
      </c>
      <c r="H116" s="802">
        <f t="shared" si="64"/>
        <v>45457</v>
      </c>
      <c r="I116" s="802">
        <f t="shared" si="65"/>
        <v>45462</v>
      </c>
      <c r="K116" s="758">
        <f t="shared" si="61"/>
        <v>45438</v>
      </c>
    </row>
    <row r="117" spans="1:11" s="193" customFormat="1" ht="20.100000000000001" hidden="1" customHeight="1">
      <c r="A117" s="805" t="s">
        <v>676</v>
      </c>
      <c r="B117" s="955" t="s">
        <v>715</v>
      </c>
      <c r="C117" s="955" t="s">
        <v>716</v>
      </c>
      <c r="D117" s="955">
        <v>45454</v>
      </c>
      <c r="E117" s="802">
        <f t="shared" si="66"/>
        <v>45456</v>
      </c>
      <c r="F117" s="880" t="s">
        <v>389</v>
      </c>
      <c r="G117" s="802">
        <f t="shared" si="63"/>
        <v>45464</v>
      </c>
      <c r="H117" s="802">
        <f t="shared" si="64"/>
        <v>45470</v>
      </c>
      <c r="I117" s="880" t="s">
        <v>389</v>
      </c>
      <c r="K117" s="758">
        <f t="shared" si="61"/>
        <v>45445</v>
      </c>
    </row>
    <row r="118" spans="1:11" s="193" customFormat="1" ht="20.100000000000001" hidden="1" customHeight="1">
      <c r="A118" s="805" t="s">
        <v>717</v>
      </c>
      <c r="B118" s="955" t="s">
        <v>678</v>
      </c>
      <c r="C118" s="955" t="s">
        <v>718</v>
      </c>
      <c r="D118" s="955">
        <v>45457</v>
      </c>
      <c r="E118" s="880" t="s">
        <v>389</v>
      </c>
      <c r="F118" s="880" t="s">
        <v>389</v>
      </c>
      <c r="G118" s="802">
        <f t="shared" si="63"/>
        <v>45467</v>
      </c>
      <c r="H118" s="802">
        <f t="shared" si="64"/>
        <v>45473</v>
      </c>
      <c r="I118" s="802">
        <f t="shared" si="65"/>
        <v>45478</v>
      </c>
      <c r="K118" s="758">
        <f t="shared" si="61"/>
        <v>45452</v>
      </c>
    </row>
    <row r="119" spans="1:11" s="193" customFormat="1" ht="20.100000000000001" hidden="1" customHeight="1">
      <c r="A119" s="805" t="s">
        <v>719</v>
      </c>
      <c r="B119" s="955" t="s">
        <v>690</v>
      </c>
      <c r="C119" s="955" t="s">
        <v>720</v>
      </c>
      <c r="D119" s="955">
        <v>45461</v>
      </c>
      <c r="E119" s="802">
        <f t="shared" ref="E119" si="68">D119+2</f>
        <v>45463</v>
      </c>
      <c r="F119" s="802">
        <f t="shared" ref="F119" si="69">D119+5</f>
        <v>45466</v>
      </c>
      <c r="G119" s="802">
        <f t="shared" ref="G119" si="70">D119+10</f>
        <v>45471</v>
      </c>
      <c r="H119" s="802">
        <f t="shared" ref="H119" si="71">D119+16</f>
        <v>45477</v>
      </c>
      <c r="I119" s="802">
        <f t="shared" ref="I119" si="72">D119+21</f>
        <v>45482</v>
      </c>
      <c r="K119" s="758">
        <f t="shared" si="61"/>
        <v>45459</v>
      </c>
    </row>
    <row r="120" spans="1:11" s="193" customFormat="1" ht="20.100000000000001" hidden="1" customHeight="1">
      <c r="A120" s="805" t="s">
        <v>1747</v>
      </c>
      <c r="B120" s="955" t="s">
        <v>683</v>
      </c>
      <c r="C120" s="955" t="s">
        <v>1845</v>
      </c>
      <c r="D120" s="955">
        <v>45470</v>
      </c>
      <c r="E120" s="802">
        <f t="shared" si="66"/>
        <v>45472</v>
      </c>
      <c r="F120" s="802">
        <f t="shared" si="67"/>
        <v>45475</v>
      </c>
      <c r="G120" s="802">
        <f t="shared" si="63"/>
        <v>45480</v>
      </c>
      <c r="H120" s="802">
        <f t="shared" si="64"/>
        <v>45486</v>
      </c>
      <c r="I120" s="802">
        <f t="shared" si="65"/>
        <v>45491</v>
      </c>
      <c r="K120" s="758">
        <f t="shared" si="61"/>
        <v>45466</v>
      </c>
    </row>
    <row r="121" spans="1:11" s="193" customFormat="1" ht="20.100000000000001" hidden="1" customHeight="1">
      <c r="A121" s="805" t="s">
        <v>683</v>
      </c>
      <c r="B121" s="955" t="s">
        <v>687</v>
      </c>
      <c r="C121" s="955" t="s">
        <v>1846</v>
      </c>
      <c r="D121" s="955">
        <v>45478</v>
      </c>
      <c r="E121" s="802">
        <f t="shared" si="66"/>
        <v>45480</v>
      </c>
      <c r="F121" s="880" t="s">
        <v>389</v>
      </c>
      <c r="G121" s="802">
        <f t="shared" si="63"/>
        <v>45488</v>
      </c>
      <c r="H121" s="802">
        <f t="shared" si="64"/>
        <v>45494</v>
      </c>
      <c r="I121" s="802">
        <f t="shared" si="65"/>
        <v>45499</v>
      </c>
      <c r="K121" s="758">
        <f t="shared" si="61"/>
        <v>45473</v>
      </c>
    </row>
    <row r="122" spans="1:11" s="193" customFormat="1" ht="20.100000000000001" hidden="1" customHeight="1">
      <c r="A122" s="805" t="s">
        <v>680</v>
      </c>
      <c r="B122" s="955" t="s">
        <v>1750</v>
      </c>
      <c r="C122" s="955" t="s">
        <v>1847</v>
      </c>
      <c r="D122" s="955">
        <v>45488</v>
      </c>
      <c r="E122" s="880" t="s">
        <v>389</v>
      </c>
      <c r="F122" s="880" t="s">
        <v>389</v>
      </c>
      <c r="G122" s="802">
        <f t="shared" ref="G122:G123" si="73">D122+10</f>
        <v>45498</v>
      </c>
      <c r="H122" s="802">
        <f t="shared" ref="H122:H123" si="74">D122+16</f>
        <v>45504</v>
      </c>
      <c r="I122" s="802">
        <f t="shared" ref="I122:I123" si="75">D122+21</f>
        <v>45509</v>
      </c>
      <c r="K122" s="758">
        <f t="shared" si="61"/>
        <v>45480</v>
      </c>
    </row>
    <row r="123" spans="1:11" s="193" customFormat="1" ht="20.100000000000001" hidden="1" customHeight="1">
      <c r="A123" s="805" t="s">
        <v>685</v>
      </c>
      <c r="B123" s="955" t="s">
        <v>680</v>
      </c>
      <c r="C123" s="955" t="s">
        <v>1848</v>
      </c>
      <c r="D123" s="955">
        <v>45492</v>
      </c>
      <c r="E123" s="880" t="s">
        <v>389</v>
      </c>
      <c r="F123" s="880" t="s">
        <v>389</v>
      </c>
      <c r="G123" s="802">
        <f t="shared" si="73"/>
        <v>45502</v>
      </c>
      <c r="H123" s="802">
        <f t="shared" si="74"/>
        <v>45508</v>
      </c>
      <c r="I123" s="802">
        <f t="shared" si="75"/>
        <v>45513</v>
      </c>
      <c r="K123" s="758">
        <f t="shared" si="61"/>
        <v>45487</v>
      </c>
    </row>
    <row r="124" spans="1:11" s="193" customFormat="1" ht="20.100000000000001" hidden="1" customHeight="1">
      <c r="A124" s="805"/>
      <c r="B124" s="955" t="s">
        <v>678</v>
      </c>
      <c r="C124" s="955" t="s">
        <v>1849</v>
      </c>
      <c r="D124" s="955">
        <v>45493</v>
      </c>
      <c r="E124" s="802">
        <f t="shared" ref="E124" si="76">D124+2</f>
        <v>45495</v>
      </c>
      <c r="F124" s="802">
        <f t="shared" ref="F124" si="77">D124+5</f>
        <v>45498</v>
      </c>
      <c r="G124" s="802">
        <f t="shared" ref="G124" si="78">D124+10</f>
        <v>45503</v>
      </c>
      <c r="H124" s="802">
        <f t="shared" ref="H124" si="79">D124+16</f>
        <v>45509</v>
      </c>
      <c r="I124" s="802">
        <f t="shared" ref="I124" si="80">D124+21</f>
        <v>45514</v>
      </c>
      <c r="K124" s="758">
        <f t="shared" si="61"/>
        <v>45494</v>
      </c>
    </row>
    <row r="125" spans="1:11" s="193" customFormat="1" ht="20.100000000000001" hidden="1" customHeight="1">
      <c r="A125" s="805" t="s">
        <v>678</v>
      </c>
      <c r="B125" s="955" t="s">
        <v>685</v>
      </c>
      <c r="C125" s="955" t="s">
        <v>1850</v>
      </c>
      <c r="D125" s="955">
        <v>45502</v>
      </c>
      <c r="E125" s="802">
        <f t="shared" ref="E125:E126" si="81">D125+2</f>
        <v>45504</v>
      </c>
      <c r="F125" s="880" t="s">
        <v>389</v>
      </c>
      <c r="G125" s="802">
        <f t="shared" ref="G125:G126" si="82">D125+10</f>
        <v>45512</v>
      </c>
      <c r="H125" s="802">
        <f t="shared" ref="H125:H126" si="83">D125+16</f>
        <v>45518</v>
      </c>
      <c r="I125" s="802">
        <f t="shared" ref="I125:I126" si="84">D125+21</f>
        <v>45523</v>
      </c>
      <c r="K125" s="758">
        <f t="shared" si="61"/>
        <v>45501</v>
      </c>
    </row>
    <row r="126" spans="1:11" s="193" customFormat="1" ht="20.100000000000001" hidden="1" customHeight="1">
      <c r="A126" s="805"/>
      <c r="B126" s="955" t="s">
        <v>690</v>
      </c>
      <c r="C126" s="955" t="s">
        <v>1851</v>
      </c>
      <c r="D126" s="955">
        <v>45515</v>
      </c>
      <c r="E126" s="802">
        <f t="shared" si="81"/>
        <v>45517</v>
      </c>
      <c r="F126" s="880" t="s">
        <v>389</v>
      </c>
      <c r="G126" s="802">
        <f t="shared" si="82"/>
        <v>45525</v>
      </c>
      <c r="H126" s="802">
        <f t="shared" si="83"/>
        <v>45531</v>
      </c>
      <c r="I126" s="802">
        <f t="shared" si="84"/>
        <v>45536</v>
      </c>
      <c r="K126" s="758">
        <f t="shared" si="61"/>
        <v>45508</v>
      </c>
    </row>
    <row r="127" spans="1:11" s="193" customFormat="1" ht="20.100000000000001" hidden="1" customHeight="1">
      <c r="A127" s="805"/>
      <c r="B127" s="955" t="s">
        <v>683</v>
      </c>
      <c r="C127" s="955" t="s">
        <v>1852</v>
      </c>
      <c r="D127" s="955">
        <v>45519</v>
      </c>
      <c r="E127" s="802">
        <f t="shared" ref="E127" si="85">D127+2</f>
        <v>45521</v>
      </c>
      <c r="F127" s="880" t="s">
        <v>389</v>
      </c>
      <c r="G127" s="802">
        <f t="shared" ref="G127" si="86">D127+10</f>
        <v>45529</v>
      </c>
      <c r="H127" s="802">
        <f t="shared" ref="H127" si="87">D127+16</f>
        <v>45535</v>
      </c>
      <c r="I127" s="802">
        <f t="shared" ref="I127" si="88">D127+21</f>
        <v>45540</v>
      </c>
      <c r="K127" s="758">
        <f t="shared" si="61"/>
        <v>45515</v>
      </c>
    </row>
    <row r="128" spans="1:11" s="193" customFormat="1" ht="20.100000000000001" hidden="1" customHeight="1">
      <c r="A128" s="805"/>
      <c r="B128" s="955" t="s">
        <v>687</v>
      </c>
      <c r="C128" s="955" t="s">
        <v>1853</v>
      </c>
      <c r="D128" s="955">
        <v>45533</v>
      </c>
      <c r="E128" s="802">
        <f t="shared" ref="E128:E129" si="89">D128+2</f>
        <v>45535</v>
      </c>
      <c r="F128" s="880" t="s">
        <v>389</v>
      </c>
      <c r="G128" s="802">
        <f t="shared" ref="G128:G129" si="90">D128+10</f>
        <v>45543</v>
      </c>
      <c r="H128" s="802">
        <f t="shared" ref="H128:H129" si="91">D128+16</f>
        <v>45549</v>
      </c>
      <c r="I128" s="880" t="s">
        <v>389</v>
      </c>
      <c r="K128" s="758">
        <f t="shared" si="61"/>
        <v>45522</v>
      </c>
    </row>
    <row r="129" spans="1:11" s="193" customFormat="1" ht="20.100000000000001" hidden="1" customHeight="1">
      <c r="A129" s="805"/>
      <c r="B129" s="955" t="s">
        <v>1750</v>
      </c>
      <c r="C129" s="955" t="s">
        <v>1854</v>
      </c>
      <c r="D129" s="955">
        <v>45538</v>
      </c>
      <c r="E129" s="802">
        <f t="shared" si="89"/>
        <v>45540</v>
      </c>
      <c r="F129" s="880" t="s">
        <v>389</v>
      </c>
      <c r="G129" s="802">
        <f t="shared" si="90"/>
        <v>45548</v>
      </c>
      <c r="H129" s="802">
        <f t="shared" si="91"/>
        <v>45554</v>
      </c>
      <c r="I129" s="802">
        <f t="shared" ref="I129" si="92">D129+21</f>
        <v>45559</v>
      </c>
      <c r="K129" s="758">
        <f t="shared" si="61"/>
        <v>45529</v>
      </c>
    </row>
    <row r="130" spans="1:11" s="193" customFormat="1" ht="20.100000000000001" hidden="1" customHeight="1">
      <c r="A130" s="805"/>
      <c r="B130" s="955" t="s">
        <v>680</v>
      </c>
      <c r="C130" s="955" t="s">
        <v>1855</v>
      </c>
      <c r="D130" s="955">
        <v>45539</v>
      </c>
      <c r="E130" s="802">
        <f t="shared" ref="E130" si="93">D130+2</f>
        <v>45541</v>
      </c>
      <c r="F130" s="880" t="s">
        <v>389</v>
      </c>
      <c r="G130" s="802">
        <f t="shared" ref="G130" si="94">D130+10</f>
        <v>45549</v>
      </c>
      <c r="H130" s="802">
        <f t="shared" ref="H130" si="95">D130+16</f>
        <v>45555</v>
      </c>
      <c r="I130" s="802">
        <f t="shared" ref="I130" si="96">D130+21</f>
        <v>45560</v>
      </c>
      <c r="K130" s="758">
        <f t="shared" si="61"/>
        <v>45536</v>
      </c>
    </row>
    <row r="131" spans="1:11" s="193" customFormat="1" ht="20.100000000000001" hidden="1" customHeight="1">
      <c r="A131" s="805"/>
      <c r="B131" s="955" t="s">
        <v>678</v>
      </c>
      <c r="C131" s="955" t="s">
        <v>1856</v>
      </c>
      <c r="D131" s="955">
        <v>45547</v>
      </c>
      <c r="E131" s="802">
        <f t="shared" ref="E131:E136" si="97">D131+2</f>
        <v>45549</v>
      </c>
      <c r="F131" s="880" t="s">
        <v>389</v>
      </c>
      <c r="G131" s="802">
        <f t="shared" ref="G131:G136" si="98">D131+10</f>
        <v>45557</v>
      </c>
      <c r="H131" s="802">
        <f t="shared" ref="H131:H136" si="99">D131+16</f>
        <v>45563</v>
      </c>
      <c r="I131" s="802">
        <f t="shared" ref="I131:I134" si="100">D131+21</f>
        <v>45568</v>
      </c>
      <c r="K131" s="758">
        <f t="shared" si="61"/>
        <v>45543</v>
      </c>
    </row>
    <row r="132" spans="1:11" s="193" customFormat="1" ht="20.100000000000001" hidden="1" customHeight="1">
      <c r="A132" s="805"/>
      <c r="B132" s="955" t="s">
        <v>685</v>
      </c>
      <c r="C132" s="955" t="s">
        <v>1857</v>
      </c>
      <c r="D132" s="955">
        <v>45549</v>
      </c>
      <c r="E132" s="802">
        <f t="shared" si="97"/>
        <v>45551</v>
      </c>
      <c r="F132" s="880" t="s">
        <v>389</v>
      </c>
      <c r="G132" s="802">
        <f t="shared" si="98"/>
        <v>45559</v>
      </c>
      <c r="H132" s="802">
        <f t="shared" si="99"/>
        <v>45565</v>
      </c>
      <c r="I132" s="802">
        <f t="shared" si="100"/>
        <v>45570</v>
      </c>
      <c r="K132" s="758">
        <f t="shared" si="61"/>
        <v>45550</v>
      </c>
    </row>
    <row r="133" spans="1:11" s="193" customFormat="1" ht="20.100000000000001" hidden="1" customHeight="1">
      <c r="A133" s="805"/>
      <c r="B133" s="955" t="s">
        <v>690</v>
      </c>
      <c r="C133" s="955" t="s">
        <v>1858</v>
      </c>
      <c r="D133" s="955">
        <v>45567</v>
      </c>
      <c r="E133" s="880" t="s">
        <v>389</v>
      </c>
      <c r="F133" s="880" t="s">
        <v>389</v>
      </c>
      <c r="G133" s="802">
        <f t="shared" si="98"/>
        <v>45577</v>
      </c>
      <c r="H133" s="880" t="s">
        <v>389</v>
      </c>
      <c r="I133" s="802">
        <f t="shared" si="100"/>
        <v>45588</v>
      </c>
      <c r="K133" s="758">
        <f t="shared" si="61"/>
        <v>45557</v>
      </c>
    </row>
    <row r="134" spans="1:11" s="193" customFormat="1" ht="20.100000000000001" hidden="1" customHeight="1">
      <c r="A134" s="805"/>
      <c r="B134" s="955" t="s">
        <v>683</v>
      </c>
      <c r="C134" s="955" t="s">
        <v>1859</v>
      </c>
      <c r="D134" s="955">
        <v>45570</v>
      </c>
      <c r="E134" s="802">
        <f t="shared" si="97"/>
        <v>45572</v>
      </c>
      <c r="F134" s="880" t="s">
        <v>389</v>
      </c>
      <c r="G134" s="802">
        <f t="shared" si="98"/>
        <v>45580</v>
      </c>
      <c r="H134" s="802">
        <f t="shared" si="99"/>
        <v>45586</v>
      </c>
      <c r="I134" s="802">
        <f t="shared" si="100"/>
        <v>45591</v>
      </c>
      <c r="K134" s="758">
        <f t="shared" si="61"/>
        <v>45564</v>
      </c>
    </row>
    <row r="135" spans="1:11" s="193" customFormat="1" ht="20.100000000000001" hidden="1" customHeight="1">
      <c r="A135" s="805" t="s">
        <v>1860</v>
      </c>
      <c r="B135" s="1026" t="s">
        <v>413</v>
      </c>
      <c r="C135" s="955" t="s">
        <v>1861</v>
      </c>
      <c r="D135" s="800"/>
      <c r="E135" s="853"/>
      <c r="F135" s="984"/>
      <c r="G135" s="853"/>
      <c r="H135" s="853"/>
      <c r="I135" s="853"/>
      <c r="K135" s="758">
        <f t="shared" si="61"/>
        <v>45571</v>
      </c>
    </row>
    <row r="136" spans="1:11" s="193" customFormat="1" ht="20.100000000000001" hidden="1" customHeight="1">
      <c r="A136" s="805" t="s">
        <v>1774</v>
      </c>
      <c r="B136" s="955" t="s">
        <v>1519</v>
      </c>
      <c r="C136" s="955" t="s">
        <v>1862</v>
      </c>
      <c r="D136" s="955">
        <v>45583</v>
      </c>
      <c r="E136" s="802">
        <f t="shared" si="97"/>
        <v>45585</v>
      </c>
      <c r="F136" s="880" t="s">
        <v>389</v>
      </c>
      <c r="G136" s="802">
        <f t="shared" si="98"/>
        <v>45593</v>
      </c>
      <c r="H136" s="802">
        <f t="shared" si="99"/>
        <v>45599</v>
      </c>
      <c r="I136" s="802">
        <f t="shared" ref="I136:I138" si="101">D136+21</f>
        <v>45604</v>
      </c>
      <c r="K136" s="758">
        <f t="shared" si="61"/>
        <v>45578</v>
      </c>
    </row>
    <row r="137" spans="1:11" s="193" customFormat="1" ht="20.100000000000001" hidden="1" customHeight="1">
      <c r="A137" s="805" t="s">
        <v>1863</v>
      </c>
      <c r="B137" s="955" t="s">
        <v>1776</v>
      </c>
      <c r="C137" s="955" t="s">
        <v>1864</v>
      </c>
      <c r="D137" s="880" t="s">
        <v>389</v>
      </c>
      <c r="E137" s="984"/>
      <c r="F137" s="984"/>
      <c r="G137" s="853"/>
      <c r="H137" s="853"/>
      <c r="I137" s="853"/>
      <c r="K137" s="758">
        <f t="shared" si="61"/>
        <v>45585</v>
      </c>
    </row>
    <row r="138" spans="1:11" s="193" customFormat="1" ht="20.100000000000001" hidden="1" customHeight="1">
      <c r="A138" s="805" t="s">
        <v>678</v>
      </c>
      <c r="B138" s="955" t="s">
        <v>680</v>
      </c>
      <c r="C138" s="955" t="s">
        <v>1865</v>
      </c>
      <c r="D138" s="955">
        <v>45594</v>
      </c>
      <c r="E138" s="802">
        <f t="shared" ref="E138" si="102">D138+2</f>
        <v>45596</v>
      </c>
      <c r="F138" s="880" t="s">
        <v>389</v>
      </c>
      <c r="G138" s="802">
        <f t="shared" ref="G138" si="103">D138+10</f>
        <v>45604</v>
      </c>
      <c r="H138" s="802">
        <f t="shared" ref="H138" si="104">D138+16</f>
        <v>45610</v>
      </c>
      <c r="I138" s="802">
        <f t="shared" si="101"/>
        <v>45615</v>
      </c>
      <c r="K138" s="758">
        <f t="shared" si="61"/>
        <v>45592</v>
      </c>
    </row>
    <row r="139" spans="1:11" s="193" customFormat="1" ht="20.100000000000001" hidden="1" customHeight="1">
      <c r="A139" s="805" t="s">
        <v>685</v>
      </c>
      <c r="B139" s="955" t="s">
        <v>678</v>
      </c>
      <c r="C139" s="955" t="s">
        <v>1866</v>
      </c>
      <c r="D139" s="955">
        <v>45598</v>
      </c>
      <c r="E139" s="802">
        <f t="shared" ref="E139:E143" si="105">D139+2</f>
        <v>45600</v>
      </c>
      <c r="F139" s="880" t="s">
        <v>389</v>
      </c>
      <c r="G139" s="802">
        <f t="shared" ref="G139:G142" si="106">D139+10</f>
        <v>45608</v>
      </c>
      <c r="H139" s="802">
        <f t="shared" ref="H139:H142" si="107">D139+16</f>
        <v>45614</v>
      </c>
      <c r="I139" s="802">
        <f t="shared" ref="I139:I142" si="108">D139+21</f>
        <v>45619</v>
      </c>
      <c r="K139" s="758">
        <f t="shared" si="61"/>
        <v>45599</v>
      </c>
    </row>
    <row r="140" spans="1:11" s="193" customFormat="1" ht="20.100000000000001" hidden="1" customHeight="1">
      <c r="A140" s="805"/>
      <c r="B140" s="955" t="s">
        <v>690</v>
      </c>
      <c r="C140" s="955" t="s">
        <v>1867</v>
      </c>
      <c r="D140" s="955">
        <v>45605</v>
      </c>
      <c r="E140" s="802">
        <f t="shared" si="105"/>
        <v>45607</v>
      </c>
      <c r="F140" s="880" t="s">
        <v>389</v>
      </c>
      <c r="G140" s="802">
        <f t="shared" si="106"/>
        <v>45615</v>
      </c>
      <c r="H140" s="802">
        <f t="shared" si="107"/>
        <v>45621</v>
      </c>
      <c r="I140" s="802">
        <f t="shared" si="108"/>
        <v>45626</v>
      </c>
      <c r="K140" s="758">
        <f t="shared" si="61"/>
        <v>45606</v>
      </c>
    </row>
    <row r="141" spans="1:11" s="193" customFormat="1" ht="20.100000000000001" hidden="1" customHeight="1">
      <c r="A141" s="805"/>
      <c r="B141" s="955" t="s">
        <v>683</v>
      </c>
      <c r="C141" s="955" t="s">
        <v>1868</v>
      </c>
      <c r="D141" s="955">
        <v>45616</v>
      </c>
      <c r="E141" s="802">
        <f t="shared" si="105"/>
        <v>45618</v>
      </c>
      <c r="F141" s="880" t="s">
        <v>389</v>
      </c>
      <c r="G141" s="802">
        <f t="shared" si="106"/>
        <v>45626</v>
      </c>
      <c r="H141" s="802">
        <f t="shared" si="107"/>
        <v>45632</v>
      </c>
      <c r="I141" s="802">
        <f t="shared" si="108"/>
        <v>45637</v>
      </c>
      <c r="K141" s="758">
        <f t="shared" si="61"/>
        <v>45613</v>
      </c>
    </row>
    <row r="142" spans="1:11" s="193" customFormat="1" ht="20.100000000000001" hidden="1" customHeight="1">
      <c r="A142" s="805" t="s">
        <v>1750</v>
      </c>
      <c r="B142" s="955" t="s">
        <v>1772</v>
      </c>
      <c r="C142" s="955" t="s">
        <v>1869</v>
      </c>
      <c r="D142" s="955">
        <v>45623</v>
      </c>
      <c r="E142" s="802">
        <f t="shared" si="105"/>
        <v>45625</v>
      </c>
      <c r="F142" s="880" t="s">
        <v>389</v>
      </c>
      <c r="G142" s="802">
        <f t="shared" si="106"/>
        <v>45633</v>
      </c>
      <c r="H142" s="802">
        <f t="shared" si="107"/>
        <v>45639</v>
      </c>
      <c r="I142" s="802">
        <f t="shared" si="108"/>
        <v>45644</v>
      </c>
      <c r="K142" s="758">
        <f t="shared" si="61"/>
        <v>45620</v>
      </c>
    </row>
    <row r="143" spans="1:11" s="193" customFormat="1" ht="20.100000000000001" hidden="1" customHeight="1">
      <c r="A143" s="805" t="s">
        <v>1774</v>
      </c>
      <c r="B143" s="955" t="s">
        <v>1519</v>
      </c>
      <c r="C143" s="955" t="s">
        <v>1870</v>
      </c>
      <c r="D143" s="955">
        <v>45632</v>
      </c>
      <c r="E143" s="802">
        <f t="shared" si="105"/>
        <v>45634</v>
      </c>
      <c r="F143" s="880" t="s">
        <v>389</v>
      </c>
      <c r="G143" s="802">
        <v>45639</v>
      </c>
      <c r="H143" s="802">
        <v>45645</v>
      </c>
      <c r="I143" s="880" t="s">
        <v>389</v>
      </c>
      <c r="K143" s="758">
        <f t="shared" si="61"/>
        <v>45627</v>
      </c>
    </row>
    <row r="144" spans="1:11" s="193" customFormat="1" ht="20.100000000000001" hidden="1" customHeight="1">
      <c r="A144" s="805"/>
      <c r="B144" s="955" t="s">
        <v>1776</v>
      </c>
      <c r="C144" s="955" t="s">
        <v>1871</v>
      </c>
      <c r="D144" s="955">
        <v>45639</v>
      </c>
      <c r="E144" s="802">
        <f t="shared" ref="E144:E149" si="109">D144+2</f>
        <v>45641</v>
      </c>
      <c r="F144" s="880" t="s">
        <v>389</v>
      </c>
      <c r="G144" s="802">
        <f t="shared" ref="G144:G149" si="110">D144+10</f>
        <v>45649</v>
      </c>
      <c r="H144" s="802">
        <f t="shared" ref="H144:H149" si="111">D144+16</f>
        <v>45655</v>
      </c>
      <c r="I144" s="802">
        <f t="shared" ref="I144:I149" si="112">D144+21</f>
        <v>45660</v>
      </c>
      <c r="K144" s="758">
        <f t="shared" si="61"/>
        <v>45634</v>
      </c>
    </row>
    <row r="145" spans="1:12" s="193" customFormat="1" ht="20.100000000000001" hidden="1" customHeight="1">
      <c r="A145" s="805" t="s">
        <v>1778</v>
      </c>
      <c r="B145" s="955" t="s">
        <v>1722</v>
      </c>
      <c r="C145" s="955" t="s">
        <v>1872</v>
      </c>
      <c r="D145" s="955">
        <v>45648</v>
      </c>
      <c r="E145" s="802">
        <f t="shared" si="109"/>
        <v>45650</v>
      </c>
      <c r="F145" s="880" t="s">
        <v>389</v>
      </c>
      <c r="G145" s="802">
        <f t="shared" si="110"/>
        <v>45658</v>
      </c>
      <c r="H145" s="802">
        <f t="shared" si="111"/>
        <v>45664</v>
      </c>
      <c r="I145" s="802">
        <f t="shared" si="112"/>
        <v>45669</v>
      </c>
      <c r="K145" s="758">
        <f t="shared" si="61"/>
        <v>45641</v>
      </c>
    </row>
    <row r="146" spans="1:12" s="193" customFormat="1" ht="20.100000000000001" hidden="1" customHeight="1">
      <c r="A146" s="805" t="s">
        <v>678</v>
      </c>
      <c r="B146" s="955" t="s">
        <v>1753</v>
      </c>
      <c r="C146" s="955" t="s">
        <v>1873</v>
      </c>
      <c r="D146" s="955">
        <v>45653</v>
      </c>
      <c r="E146" s="802">
        <f t="shared" si="109"/>
        <v>45655</v>
      </c>
      <c r="F146" s="880" t="s">
        <v>389</v>
      </c>
      <c r="G146" s="802">
        <f t="shared" si="110"/>
        <v>45663</v>
      </c>
      <c r="H146" s="802">
        <f t="shared" si="111"/>
        <v>45669</v>
      </c>
      <c r="I146" s="802">
        <f t="shared" si="112"/>
        <v>45674</v>
      </c>
      <c r="K146" s="758">
        <f t="shared" si="61"/>
        <v>45648</v>
      </c>
    </row>
    <row r="147" spans="1:12" s="193" customFormat="1" ht="20.100000000000001" hidden="1" customHeight="1">
      <c r="A147" s="805"/>
      <c r="B147" s="955" t="s">
        <v>690</v>
      </c>
      <c r="C147" s="955" t="s">
        <v>1874</v>
      </c>
      <c r="D147" s="955">
        <v>45654</v>
      </c>
      <c r="E147" s="802">
        <f t="shared" si="109"/>
        <v>45656</v>
      </c>
      <c r="F147" s="880" t="s">
        <v>389</v>
      </c>
      <c r="G147" s="802">
        <f t="shared" si="110"/>
        <v>45664</v>
      </c>
      <c r="H147" s="802">
        <f t="shared" si="111"/>
        <v>45670</v>
      </c>
      <c r="I147" s="802">
        <f t="shared" si="112"/>
        <v>45675</v>
      </c>
      <c r="K147" s="758">
        <f t="shared" si="61"/>
        <v>45655</v>
      </c>
    </row>
    <row r="148" spans="1:12" s="193" customFormat="1" ht="20.100000000000001" hidden="1" customHeight="1">
      <c r="A148" s="805"/>
      <c r="B148" s="955" t="s">
        <v>683</v>
      </c>
      <c r="C148" s="955" t="s">
        <v>1875</v>
      </c>
      <c r="D148" s="955">
        <v>45661</v>
      </c>
      <c r="E148" s="802">
        <f t="shared" si="109"/>
        <v>45663</v>
      </c>
      <c r="F148" s="880" t="s">
        <v>389</v>
      </c>
      <c r="G148" s="802">
        <f t="shared" si="110"/>
        <v>45671</v>
      </c>
      <c r="H148" s="802">
        <f t="shared" si="111"/>
        <v>45677</v>
      </c>
      <c r="I148" s="802">
        <f t="shared" si="112"/>
        <v>45682</v>
      </c>
      <c r="K148" s="758">
        <f t="shared" si="61"/>
        <v>45662</v>
      </c>
    </row>
    <row r="149" spans="1:12" s="193" customFormat="1" ht="20.100000000000001" hidden="1" customHeight="1">
      <c r="A149" s="805"/>
      <c r="B149" s="955" t="s">
        <v>1772</v>
      </c>
      <c r="C149" s="955" t="s">
        <v>1876</v>
      </c>
      <c r="D149" s="955">
        <v>45669</v>
      </c>
      <c r="E149" s="802">
        <f t="shared" si="109"/>
        <v>45671</v>
      </c>
      <c r="F149" s="880" t="s">
        <v>389</v>
      </c>
      <c r="G149" s="802">
        <f t="shared" si="110"/>
        <v>45679</v>
      </c>
      <c r="H149" s="802">
        <f t="shared" si="111"/>
        <v>45685</v>
      </c>
      <c r="I149" s="802">
        <f t="shared" si="112"/>
        <v>45690</v>
      </c>
      <c r="K149" s="758">
        <f t="shared" si="61"/>
        <v>45669</v>
      </c>
    </row>
    <row r="150" spans="1:12" s="193" customFormat="1" ht="20.100000000000001" hidden="1" customHeight="1">
      <c r="A150" s="805" t="s">
        <v>1519</v>
      </c>
      <c r="B150" s="955" t="s">
        <v>1784</v>
      </c>
      <c r="C150" s="955" t="s">
        <v>1877</v>
      </c>
      <c r="D150" s="880" t="s">
        <v>389</v>
      </c>
      <c r="E150" s="880" t="s">
        <v>389</v>
      </c>
      <c r="F150" s="880" t="s">
        <v>389</v>
      </c>
      <c r="G150" s="802">
        <v>45685</v>
      </c>
      <c r="H150" s="802">
        <v>45691</v>
      </c>
      <c r="I150" s="802">
        <v>45696</v>
      </c>
      <c r="K150" s="758">
        <f t="shared" si="61"/>
        <v>45676</v>
      </c>
    </row>
    <row r="151" spans="1:12" s="193" customFormat="1" ht="20.100000000000001" hidden="1" customHeight="1">
      <c r="A151" s="805"/>
      <c r="B151" s="955" t="s">
        <v>1776</v>
      </c>
      <c r="C151" s="955" t="s">
        <v>1878</v>
      </c>
      <c r="D151" s="955">
        <v>45688</v>
      </c>
      <c r="E151" s="802">
        <f t="shared" ref="E151:E152" si="113">D151+2</f>
        <v>45690</v>
      </c>
      <c r="F151" s="880" t="s">
        <v>389</v>
      </c>
      <c r="G151" s="802">
        <f t="shared" ref="G151:G154" si="114">D151+10</f>
        <v>45698</v>
      </c>
      <c r="H151" s="802">
        <f t="shared" ref="H151:H154" si="115">D151+16</f>
        <v>45704</v>
      </c>
      <c r="I151" s="802">
        <f t="shared" ref="I151:I154" si="116">D151+21</f>
        <v>45709</v>
      </c>
      <c r="K151" s="758">
        <f t="shared" si="61"/>
        <v>45683</v>
      </c>
    </row>
    <row r="152" spans="1:12" s="193" customFormat="1" ht="20.100000000000001" hidden="1" customHeight="1">
      <c r="A152" s="805"/>
      <c r="B152" s="955" t="s">
        <v>1722</v>
      </c>
      <c r="C152" s="955" t="s">
        <v>1879</v>
      </c>
      <c r="D152" s="955">
        <v>45695</v>
      </c>
      <c r="E152" s="802">
        <f t="shared" si="113"/>
        <v>45697</v>
      </c>
      <c r="F152" s="880" t="s">
        <v>389</v>
      </c>
      <c r="G152" s="802">
        <f t="shared" si="114"/>
        <v>45705</v>
      </c>
      <c r="H152" s="802">
        <f t="shared" si="115"/>
        <v>45711</v>
      </c>
      <c r="I152" s="802">
        <f t="shared" si="116"/>
        <v>45716</v>
      </c>
      <c r="K152" s="758">
        <f t="shared" si="61"/>
        <v>45690</v>
      </c>
    </row>
    <row r="153" spans="1:12" s="193" customFormat="1" ht="20.100000000000001" hidden="1" customHeight="1">
      <c r="A153" s="805"/>
      <c r="B153" s="955" t="s">
        <v>1753</v>
      </c>
      <c r="C153" s="955" t="s">
        <v>1880</v>
      </c>
      <c r="D153" s="955">
        <v>45706</v>
      </c>
      <c r="E153" s="880" t="s">
        <v>389</v>
      </c>
      <c r="F153" s="880" t="s">
        <v>389</v>
      </c>
      <c r="G153" s="802">
        <f t="shared" si="114"/>
        <v>45716</v>
      </c>
      <c r="H153" s="802">
        <f t="shared" si="115"/>
        <v>45722</v>
      </c>
      <c r="I153" s="802">
        <f t="shared" si="116"/>
        <v>45727</v>
      </c>
      <c r="K153" s="758">
        <f t="shared" si="61"/>
        <v>45697</v>
      </c>
    </row>
    <row r="154" spans="1:12" s="193" customFormat="1" ht="20.100000000000001" hidden="1" customHeight="1">
      <c r="A154" s="805"/>
      <c r="B154" s="955" t="s">
        <v>690</v>
      </c>
      <c r="C154" s="955" t="s">
        <v>1881</v>
      </c>
      <c r="D154" s="955">
        <v>45714</v>
      </c>
      <c r="E154" s="880" t="s">
        <v>389</v>
      </c>
      <c r="F154" s="880" t="s">
        <v>389</v>
      </c>
      <c r="G154" s="802">
        <f t="shared" si="114"/>
        <v>45724</v>
      </c>
      <c r="H154" s="802">
        <f t="shared" si="115"/>
        <v>45730</v>
      </c>
      <c r="I154" s="802">
        <f t="shared" si="116"/>
        <v>45735</v>
      </c>
      <c r="K154" s="758">
        <f t="shared" si="61"/>
        <v>45704</v>
      </c>
    </row>
    <row r="155" spans="1:12" s="193" customFormat="1" ht="20.100000000000001" hidden="1" customHeight="1">
      <c r="A155" s="805" t="s">
        <v>683</v>
      </c>
      <c r="B155" s="1026" t="s">
        <v>413</v>
      </c>
      <c r="C155" s="955" t="s">
        <v>1882</v>
      </c>
      <c r="D155" s="800"/>
      <c r="E155" s="853"/>
      <c r="F155" s="984"/>
      <c r="G155" s="853"/>
      <c r="H155" s="853"/>
      <c r="I155" s="853"/>
      <c r="K155" s="758">
        <f t="shared" si="61"/>
        <v>45711</v>
      </c>
    </row>
    <row r="156" spans="1:12" s="193" customFormat="1" ht="20.100000000000001" hidden="1" customHeight="1">
      <c r="A156" s="805" t="s">
        <v>1883</v>
      </c>
      <c r="B156" s="955" t="s">
        <v>683</v>
      </c>
      <c r="C156" s="955" t="s">
        <v>1884</v>
      </c>
      <c r="D156" s="955">
        <v>45720</v>
      </c>
      <c r="E156" s="880" t="s">
        <v>389</v>
      </c>
      <c r="F156" s="880" t="s">
        <v>389</v>
      </c>
      <c r="G156" s="758">
        <f>D156+10</f>
        <v>45730</v>
      </c>
      <c r="H156" s="758">
        <f>D156+16</f>
        <v>45736</v>
      </c>
      <c r="I156" s="758">
        <f>D156+21</f>
        <v>45741</v>
      </c>
      <c r="J156" s="331"/>
      <c r="K156" s="758">
        <f>K155+7</f>
        <v>45718</v>
      </c>
      <c r="L156" s="331"/>
    </row>
    <row r="157" spans="1:12" ht="18" hidden="1" customHeight="1">
      <c r="B157" s="147" t="s">
        <v>545</v>
      </c>
    </row>
    <row r="158" spans="1:12" s="193" customFormat="1" ht="20.100000000000001" customHeight="1">
      <c r="A158" s="805"/>
      <c r="B158" s="764"/>
      <c r="C158" s="764"/>
      <c r="D158" s="764"/>
      <c r="E158" s="764"/>
      <c r="F158" s="1091"/>
      <c r="G158" s="764"/>
      <c r="H158" s="764"/>
      <c r="I158" s="764"/>
      <c r="J158" s="331"/>
      <c r="K158" s="764"/>
      <c r="L158" s="331"/>
    </row>
    <row r="159" spans="1:12" s="193" customFormat="1" ht="33" customHeight="1">
      <c r="A159" s="805"/>
      <c r="B159" s="1187" t="s">
        <v>121</v>
      </c>
      <c r="C159" s="1188"/>
      <c r="D159" s="1189" t="s">
        <v>353</v>
      </c>
      <c r="E159" s="941" t="s">
        <v>211</v>
      </c>
      <c r="F159" s="941" t="s">
        <v>170</v>
      </c>
      <c r="G159" s="941" t="s">
        <v>284</v>
      </c>
      <c r="H159" s="769"/>
      <c r="I159" s="881"/>
    </row>
    <row r="160" spans="1:12" s="193" customFormat="1" ht="20.100000000000001" customHeight="1">
      <c r="A160" s="805"/>
      <c r="B160" s="944" t="s">
        <v>355</v>
      </c>
      <c r="C160" s="944" t="s">
        <v>356</v>
      </c>
      <c r="D160" s="1190"/>
      <c r="E160" s="977" t="s">
        <v>161</v>
      </c>
      <c r="F160" s="977" t="s">
        <v>176</v>
      </c>
      <c r="G160" s="977" t="s">
        <v>287</v>
      </c>
      <c r="H160" s="769"/>
      <c r="I160" s="1046" t="s">
        <v>495</v>
      </c>
      <c r="J160" s="1046" t="s">
        <v>357</v>
      </c>
      <c r="K160" s="1046" t="s">
        <v>358</v>
      </c>
    </row>
    <row r="161" spans="1:10" s="193" customFormat="1" ht="20.100000000000001" hidden="1" customHeight="1">
      <c r="A161" s="805" t="s">
        <v>697</v>
      </c>
      <c r="B161" s="978" t="s">
        <v>676</v>
      </c>
      <c r="C161" s="955" t="s">
        <v>707</v>
      </c>
      <c r="D161" s="955">
        <v>45394</v>
      </c>
      <c r="E161" s="802">
        <f t="shared" ref="E161:E185" si="117">D161+10</f>
        <v>45404</v>
      </c>
      <c r="F161" s="802">
        <f t="shared" ref="F161:F183" si="118">D161+16</f>
        <v>45410</v>
      </c>
      <c r="G161" s="802">
        <f t="shared" ref="G161:G167" si="119">D161+21</f>
        <v>45415</v>
      </c>
      <c r="I161" s="758" t="e">
        <f>#REF!+7</f>
        <v>#REF!</v>
      </c>
      <c r="J161" s="758" t="e">
        <f>#REF!+7</f>
        <v>#REF!</v>
      </c>
    </row>
    <row r="162" spans="1:10" s="193" customFormat="1" ht="20.100000000000001" hidden="1" customHeight="1">
      <c r="A162" s="805" t="s">
        <v>687</v>
      </c>
      <c r="B162" s="1027" t="s">
        <v>389</v>
      </c>
      <c r="C162" s="955" t="s">
        <v>708</v>
      </c>
      <c r="D162" s="800">
        <v>45406</v>
      </c>
      <c r="E162" s="853">
        <f t="shared" si="117"/>
        <v>45416</v>
      </c>
      <c r="F162" s="853">
        <f t="shared" si="118"/>
        <v>45422</v>
      </c>
      <c r="G162" s="853">
        <f t="shared" si="119"/>
        <v>45427</v>
      </c>
      <c r="I162" s="758">
        <v>45403</v>
      </c>
      <c r="J162" s="758">
        <v>45403</v>
      </c>
    </row>
    <row r="163" spans="1:10" s="193" customFormat="1" ht="20.100000000000001" hidden="1" customHeight="1">
      <c r="A163" s="805" t="s">
        <v>690</v>
      </c>
      <c r="B163" s="978" t="s">
        <v>687</v>
      </c>
      <c r="C163" s="955" t="s">
        <v>709</v>
      </c>
      <c r="D163" s="955">
        <v>45419</v>
      </c>
      <c r="E163" s="802">
        <f t="shared" si="117"/>
        <v>45429</v>
      </c>
      <c r="F163" s="802">
        <f t="shared" si="118"/>
        <v>45435</v>
      </c>
      <c r="G163" s="802">
        <f t="shared" si="119"/>
        <v>45440</v>
      </c>
      <c r="I163" s="758">
        <f t="shared" ref="I163:J206" si="120">I162+7</f>
        <v>45410</v>
      </c>
      <c r="J163" s="758">
        <f t="shared" si="120"/>
        <v>45410</v>
      </c>
    </row>
    <row r="164" spans="1:10" s="193" customFormat="1" ht="20.100000000000001" hidden="1" customHeight="1">
      <c r="A164" s="805" t="s">
        <v>710</v>
      </c>
      <c r="B164" s="955" t="s">
        <v>678</v>
      </c>
      <c r="C164" s="955" t="s">
        <v>711</v>
      </c>
      <c r="D164" s="955">
        <v>45426</v>
      </c>
      <c r="E164" s="802">
        <f t="shared" si="117"/>
        <v>45436</v>
      </c>
      <c r="F164" s="802">
        <f t="shared" si="118"/>
        <v>45442</v>
      </c>
      <c r="G164" s="802">
        <f t="shared" si="119"/>
        <v>45447</v>
      </c>
      <c r="I164" s="758">
        <f t="shared" si="120"/>
        <v>45417</v>
      </c>
      <c r="J164" s="758">
        <f t="shared" si="120"/>
        <v>45417</v>
      </c>
    </row>
    <row r="165" spans="1:10" s="193" customFormat="1" ht="20.100000000000001" hidden="1" customHeight="1">
      <c r="A165" s="805" t="s">
        <v>680</v>
      </c>
      <c r="B165" s="955" t="s">
        <v>683</v>
      </c>
      <c r="C165" s="955" t="s">
        <v>712</v>
      </c>
      <c r="D165" s="955">
        <v>45423</v>
      </c>
      <c r="E165" s="802">
        <f t="shared" si="117"/>
        <v>45433</v>
      </c>
      <c r="F165" s="802">
        <f t="shared" si="118"/>
        <v>45439</v>
      </c>
      <c r="G165" s="802">
        <f t="shared" si="119"/>
        <v>45444</v>
      </c>
      <c r="I165" s="758">
        <f t="shared" si="120"/>
        <v>45424</v>
      </c>
      <c r="J165" s="758">
        <f t="shared" si="120"/>
        <v>45424</v>
      </c>
    </row>
    <row r="166" spans="1:10" s="193" customFormat="1" ht="20.100000000000001" hidden="1" customHeight="1">
      <c r="A166" s="805" t="s">
        <v>683</v>
      </c>
      <c r="B166" s="955" t="s">
        <v>680</v>
      </c>
      <c r="C166" s="955" t="s">
        <v>713</v>
      </c>
      <c r="D166" s="955">
        <f t="shared" ref="D166" si="121">D165+7</f>
        <v>45430</v>
      </c>
      <c r="E166" s="802">
        <f t="shared" si="117"/>
        <v>45440</v>
      </c>
      <c r="F166" s="802">
        <f t="shared" si="118"/>
        <v>45446</v>
      </c>
      <c r="G166" s="802">
        <f t="shared" si="119"/>
        <v>45451</v>
      </c>
      <c r="I166" s="758">
        <f t="shared" si="120"/>
        <v>45431</v>
      </c>
      <c r="J166" s="758">
        <f t="shared" si="120"/>
        <v>45431</v>
      </c>
    </row>
    <row r="167" spans="1:10" s="193" customFormat="1" ht="20.100000000000001" hidden="1" customHeight="1">
      <c r="A167" s="805"/>
      <c r="B167" s="955" t="s">
        <v>685</v>
      </c>
      <c r="C167" s="955" t="s">
        <v>714</v>
      </c>
      <c r="D167" s="955">
        <v>45441</v>
      </c>
      <c r="E167" s="802">
        <f t="shared" si="117"/>
        <v>45451</v>
      </c>
      <c r="F167" s="802">
        <f t="shared" si="118"/>
        <v>45457</v>
      </c>
      <c r="G167" s="802">
        <f t="shared" si="119"/>
        <v>45462</v>
      </c>
      <c r="I167" s="758">
        <f t="shared" si="120"/>
        <v>45438</v>
      </c>
      <c r="J167" s="758">
        <f t="shared" si="120"/>
        <v>45438</v>
      </c>
    </row>
    <row r="168" spans="1:10" s="193" customFormat="1" ht="20.100000000000001" hidden="1" customHeight="1">
      <c r="A168" s="805" t="s">
        <v>676</v>
      </c>
      <c r="B168" s="955" t="s">
        <v>715</v>
      </c>
      <c r="C168" s="955" t="s">
        <v>716</v>
      </c>
      <c r="D168" s="955">
        <v>45454</v>
      </c>
      <c r="E168" s="802">
        <f t="shared" si="117"/>
        <v>45464</v>
      </c>
      <c r="F168" s="802">
        <f t="shared" si="118"/>
        <v>45470</v>
      </c>
      <c r="G168" s="880" t="s">
        <v>389</v>
      </c>
      <c r="I168" s="758">
        <f t="shared" si="120"/>
        <v>45445</v>
      </c>
      <c r="J168" s="758">
        <f t="shared" si="120"/>
        <v>45445</v>
      </c>
    </row>
    <row r="169" spans="1:10" s="193" customFormat="1" ht="20.100000000000001" hidden="1" customHeight="1">
      <c r="A169" s="805" t="s">
        <v>717</v>
      </c>
      <c r="B169" s="955" t="s">
        <v>678</v>
      </c>
      <c r="C169" s="955" t="s">
        <v>718</v>
      </c>
      <c r="D169" s="955">
        <v>45457</v>
      </c>
      <c r="E169" s="802">
        <f t="shared" si="117"/>
        <v>45467</v>
      </c>
      <c r="F169" s="802">
        <f t="shared" si="118"/>
        <v>45473</v>
      </c>
      <c r="G169" s="802">
        <f t="shared" ref="G169:G178" si="122">D169+21</f>
        <v>45478</v>
      </c>
      <c r="I169" s="758">
        <f t="shared" si="120"/>
        <v>45452</v>
      </c>
      <c r="J169" s="758">
        <f t="shared" si="120"/>
        <v>45452</v>
      </c>
    </row>
    <row r="170" spans="1:10" s="193" customFormat="1" ht="20.100000000000001" hidden="1" customHeight="1">
      <c r="A170" s="805" t="s">
        <v>719</v>
      </c>
      <c r="B170" s="955" t="s">
        <v>690</v>
      </c>
      <c r="C170" s="955" t="s">
        <v>720</v>
      </c>
      <c r="D170" s="955">
        <v>45461</v>
      </c>
      <c r="E170" s="802">
        <f t="shared" si="117"/>
        <v>45471</v>
      </c>
      <c r="F170" s="802">
        <f t="shared" si="118"/>
        <v>45477</v>
      </c>
      <c r="G170" s="802">
        <f t="shared" si="122"/>
        <v>45482</v>
      </c>
      <c r="I170" s="758">
        <f t="shared" si="120"/>
        <v>45459</v>
      </c>
      <c r="J170" s="758">
        <f t="shared" si="120"/>
        <v>45459</v>
      </c>
    </row>
    <row r="171" spans="1:10" s="193" customFormat="1" ht="20.100000000000001" hidden="1" customHeight="1">
      <c r="A171" s="805" t="s">
        <v>1747</v>
      </c>
      <c r="B171" s="955" t="s">
        <v>683</v>
      </c>
      <c r="C171" s="955" t="s">
        <v>1845</v>
      </c>
      <c r="D171" s="955">
        <v>45470</v>
      </c>
      <c r="E171" s="802">
        <f t="shared" si="117"/>
        <v>45480</v>
      </c>
      <c r="F171" s="802">
        <f t="shared" si="118"/>
        <v>45486</v>
      </c>
      <c r="G171" s="802">
        <f t="shared" si="122"/>
        <v>45491</v>
      </c>
      <c r="I171" s="758">
        <f t="shared" si="120"/>
        <v>45466</v>
      </c>
      <c r="J171" s="758">
        <f t="shared" si="120"/>
        <v>45466</v>
      </c>
    </row>
    <row r="172" spans="1:10" s="193" customFormat="1" ht="20.100000000000001" hidden="1" customHeight="1">
      <c r="A172" s="805" t="s">
        <v>683</v>
      </c>
      <c r="B172" s="955" t="s">
        <v>687</v>
      </c>
      <c r="C172" s="955" t="s">
        <v>1846</v>
      </c>
      <c r="D172" s="955">
        <v>45478</v>
      </c>
      <c r="E172" s="802">
        <f t="shared" si="117"/>
        <v>45488</v>
      </c>
      <c r="F172" s="802">
        <f t="shared" si="118"/>
        <v>45494</v>
      </c>
      <c r="G172" s="802">
        <f t="shared" si="122"/>
        <v>45499</v>
      </c>
      <c r="I172" s="758">
        <f t="shared" si="120"/>
        <v>45473</v>
      </c>
      <c r="J172" s="758">
        <f t="shared" si="120"/>
        <v>45473</v>
      </c>
    </row>
    <row r="173" spans="1:10" s="193" customFormat="1" ht="20.100000000000001" hidden="1" customHeight="1">
      <c r="A173" s="805" t="s">
        <v>680</v>
      </c>
      <c r="B173" s="955" t="s">
        <v>1750</v>
      </c>
      <c r="C173" s="955" t="s">
        <v>1847</v>
      </c>
      <c r="D173" s="955">
        <v>45488</v>
      </c>
      <c r="E173" s="802">
        <f t="shared" si="117"/>
        <v>45498</v>
      </c>
      <c r="F173" s="802">
        <f t="shared" si="118"/>
        <v>45504</v>
      </c>
      <c r="G173" s="802">
        <f t="shared" si="122"/>
        <v>45509</v>
      </c>
      <c r="I173" s="758">
        <f t="shared" si="120"/>
        <v>45480</v>
      </c>
      <c r="J173" s="758">
        <f t="shared" si="120"/>
        <v>45480</v>
      </c>
    </row>
    <row r="174" spans="1:10" s="193" customFormat="1" ht="20.100000000000001" hidden="1" customHeight="1">
      <c r="A174" s="805" t="s">
        <v>685</v>
      </c>
      <c r="B174" s="955" t="s">
        <v>680</v>
      </c>
      <c r="C174" s="955" t="s">
        <v>1848</v>
      </c>
      <c r="D174" s="955">
        <v>45492</v>
      </c>
      <c r="E174" s="802">
        <f t="shared" si="117"/>
        <v>45502</v>
      </c>
      <c r="F174" s="802">
        <f t="shared" si="118"/>
        <v>45508</v>
      </c>
      <c r="G174" s="802">
        <f t="shared" si="122"/>
        <v>45513</v>
      </c>
      <c r="I174" s="758">
        <f t="shared" si="120"/>
        <v>45487</v>
      </c>
      <c r="J174" s="758">
        <f t="shared" si="120"/>
        <v>45487</v>
      </c>
    </row>
    <row r="175" spans="1:10" s="193" customFormat="1" ht="20.100000000000001" hidden="1" customHeight="1">
      <c r="A175" s="805"/>
      <c r="B175" s="955" t="s">
        <v>678</v>
      </c>
      <c r="C175" s="955" t="s">
        <v>1849</v>
      </c>
      <c r="D175" s="955">
        <v>45493</v>
      </c>
      <c r="E175" s="802">
        <f t="shared" si="117"/>
        <v>45503</v>
      </c>
      <c r="F175" s="802">
        <f t="shared" si="118"/>
        <v>45509</v>
      </c>
      <c r="G175" s="802">
        <f t="shared" si="122"/>
        <v>45514</v>
      </c>
      <c r="I175" s="758">
        <f t="shared" si="120"/>
        <v>45494</v>
      </c>
      <c r="J175" s="758">
        <f t="shared" si="120"/>
        <v>45494</v>
      </c>
    </row>
    <row r="176" spans="1:10" s="193" customFormat="1" ht="20.100000000000001" hidden="1" customHeight="1">
      <c r="A176" s="805" t="s">
        <v>678</v>
      </c>
      <c r="B176" s="955" t="s">
        <v>685</v>
      </c>
      <c r="C176" s="955" t="s">
        <v>1850</v>
      </c>
      <c r="D176" s="955">
        <v>45502</v>
      </c>
      <c r="E176" s="802">
        <f t="shared" si="117"/>
        <v>45512</v>
      </c>
      <c r="F176" s="802">
        <f t="shared" si="118"/>
        <v>45518</v>
      </c>
      <c r="G176" s="802">
        <f t="shared" si="122"/>
        <v>45523</v>
      </c>
      <c r="I176" s="758">
        <f t="shared" si="120"/>
        <v>45501</v>
      </c>
      <c r="J176" s="758">
        <f t="shared" si="120"/>
        <v>45501</v>
      </c>
    </row>
    <row r="177" spans="1:10" s="193" customFormat="1" ht="20.100000000000001" hidden="1" customHeight="1">
      <c r="A177" s="805"/>
      <c r="B177" s="955" t="s">
        <v>690</v>
      </c>
      <c r="C177" s="955" t="s">
        <v>1851</v>
      </c>
      <c r="D177" s="955">
        <v>45515</v>
      </c>
      <c r="E177" s="802">
        <f t="shared" si="117"/>
        <v>45525</v>
      </c>
      <c r="F177" s="802">
        <f t="shared" si="118"/>
        <v>45531</v>
      </c>
      <c r="G177" s="802">
        <f t="shared" si="122"/>
        <v>45536</v>
      </c>
      <c r="I177" s="758">
        <f t="shared" si="120"/>
        <v>45508</v>
      </c>
      <c r="J177" s="758">
        <f t="shared" si="120"/>
        <v>45508</v>
      </c>
    </row>
    <row r="178" spans="1:10" s="193" customFormat="1" ht="20.100000000000001" hidden="1" customHeight="1">
      <c r="A178" s="805"/>
      <c r="B178" s="955" t="s">
        <v>683</v>
      </c>
      <c r="C178" s="955" t="s">
        <v>1852</v>
      </c>
      <c r="D178" s="955">
        <v>45519</v>
      </c>
      <c r="E178" s="802">
        <f t="shared" si="117"/>
        <v>45529</v>
      </c>
      <c r="F178" s="802">
        <f t="shared" si="118"/>
        <v>45535</v>
      </c>
      <c r="G178" s="802">
        <f t="shared" si="122"/>
        <v>45540</v>
      </c>
      <c r="I178" s="758">
        <f t="shared" si="120"/>
        <v>45515</v>
      </c>
      <c r="J178" s="758">
        <f t="shared" si="120"/>
        <v>45515</v>
      </c>
    </row>
    <row r="179" spans="1:10" s="193" customFormat="1" ht="20.100000000000001" hidden="1" customHeight="1">
      <c r="A179" s="805"/>
      <c r="B179" s="955" t="s">
        <v>687</v>
      </c>
      <c r="C179" s="955" t="s">
        <v>1853</v>
      </c>
      <c r="D179" s="955">
        <v>45533</v>
      </c>
      <c r="E179" s="802">
        <f t="shared" si="117"/>
        <v>45543</v>
      </c>
      <c r="F179" s="802">
        <f t="shared" si="118"/>
        <v>45549</v>
      </c>
      <c r="G179" s="880" t="s">
        <v>389</v>
      </c>
      <c r="I179" s="758">
        <f t="shared" si="120"/>
        <v>45522</v>
      </c>
      <c r="J179" s="758">
        <f t="shared" si="120"/>
        <v>45522</v>
      </c>
    </row>
    <row r="180" spans="1:10" s="193" customFormat="1" ht="20.100000000000001" hidden="1" customHeight="1">
      <c r="A180" s="805"/>
      <c r="B180" s="955" t="s">
        <v>1750</v>
      </c>
      <c r="C180" s="955" t="s">
        <v>1854</v>
      </c>
      <c r="D180" s="955">
        <v>45538</v>
      </c>
      <c r="E180" s="802">
        <f t="shared" si="117"/>
        <v>45548</v>
      </c>
      <c r="F180" s="802">
        <f t="shared" si="118"/>
        <v>45554</v>
      </c>
      <c r="G180" s="802">
        <f t="shared" ref="G180:G185" si="123">D180+21</f>
        <v>45559</v>
      </c>
      <c r="I180" s="758">
        <f t="shared" si="120"/>
        <v>45529</v>
      </c>
      <c r="J180" s="758">
        <f t="shared" si="120"/>
        <v>45529</v>
      </c>
    </row>
    <row r="181" spans="1:10" s="193" customFormat="1" ht="20.100000000000001" hidden="1" customHeight="1">
      <c r="A181" s="805"/>
      <c r="B181" s="955" t="s">
        <v>680</v>
      </c>
      <c r="C181" s="955" t="s">
        <v>1855</v>
      </c>
      <c r="D181" s="955">
        <v>45539</v>
      </c>
      <c r="E181" s="802">
        <f t="shared" si="117"/>
        <v>45549</v>
      </c>
      <c r="F181" s="802">
        <f t="shared" si="118"/>
        <v>45555</v>
      </c>
      <c r="G181" s="802">
        <f t="shared" si="123"/>
        <v>45560</v>
      </c>
      <c r="I181" s="758">
        <f t="shared" si="120"/>
        <v>45536</v>
      </c>
      <c r="J181" s="758">
        <f t="shared" si="120"/>
        <v>45536</v>
      </c>
    </row>
    <row r="182" spans="1:10" s="193" customFormat="1" ht="20.100000000000001" hidden="1" customHeight="1">
      <c r="A182" s="805"/>
      <c r="B182" s="955" t="s">
        <v>678</v>
      </c>
      <c r="C182" s="955" t="s">
        <v>1856</v>
      </c>
      <c r="D182" s="955">
        <v>45547</v>
      </c>
      <c r="E182" s="802">
        <f t="shared" si="117"/>
        <v>45557</v>
      </c>
      <c r="F182" s="802">
        <f t="shared" si="118"/>
        <v>45563</v>
      </c>
      <c r="G182" s="802">
        <f t="shared" si="123"/>
        <v>45568</v>
      </c>
      <c r="I182" s="758">
        <f t="shared" si="120"/>
        <v>45543</v>
      </c>
      <c r="J182" s="758">
        <f t="shared" si="120"/>
        <v>45543</v>
      </c>
    </row>
    <row r="183" spans="1:10" s="193" customFormat="1" ht="20.100000000000001" hidden="1" customHeight="1">
      <c r="A183" s="805"/>
      <c r="B183" s="955" t="s">
        <v>685</v>
      </c>
      <c r="C183" s="955" t="s">
        <v>1857</v>
      </c>
      <c r="D183" s="955">
        <v>45549</v>
      </c>
      <c r="E183" s="802">
        <f t="shared" si="117"/>
        <v>45559</v>
      </c>
      <c r="F183" s="802">
        <f t="shared" si="118"/>
        <v>45565</v>
      </c>
      <c r="G183" s="802">
        <f t="shared" si="123"/>
        <v>45570</v>
      </c>
      <c r="I183" s="758">
        <f t="shared" si="120"/>
        <v>45550</v>
      </c>
      <c r="J183" s="758">
        <f t="shared" si="120"/>
        <v>45550</v>
      </c>
    </row>
    <row r="184" spans="1:10" s="193" customFormat="1" ht="20.100000000000001" hidden="1" customHeight="1">
      <c r="A184" s="805"/>
      <c r="B184" s="955" t="s">
        <v>690</v>
      </c>
      <c r="C184" s="955" t="s">
        <v>1858</v>
      </c>
      <c r="D184" s="955">
        <v>45567</v>
      </c>
      <c r="E184" s="802">
        <f t="shared" si="117"/>
        <v>45577</v>
      </c>
      <c r="F184" s="880" t="s">
        <v>389</v>
      </c>
      <c r="G184" s="802">
        <f t="shared" si="123"/>
        <v>45588</v>
      </c>
      <c r="I184" s="758">
        <f t="shared" si="120"/>
        <v>45557</v>
      </c>
      <c r="J184" s="758">
        <f t="shared" si="120"/>
        <v>45557</v>
      </c>
    </row>
    <row r="185" spans="1:10" s="193" customFormat="1" ht="20.100000000000001" hidden="1" customHeight="1">
      <c r="A185" s="805"/>
      <c r="B185" s="955" t="s">
        <v>683</v>
      </c>
      <c r="C185" s="955" t="s">
        <v>1859</v>
      </c>
      <c r="D185" s="955">
        <v>45570</v>
      </c>
      <c r="E185" s="802">
        <f t="shared" si="117"/>
        <v>45580</v>
      </c>
      <c r="F185" s="802">
        <f t="shared" ref="F185" si="124">D185+16</f>
        <v>45586</v>
      </c>
      <c r="G185" s="802">
        <f t="shared" si="123"/>
        <v>45591</v>
      </c>
      <c r="I185" s="758">
        <f t="shared" si="120"/>
        <v>45564</v>
      </c>
      <c r="J185" s="758">
        <f t="shared" si="120"/>
        <v>45564</v>
      </c>
    </row>
    <row r="186" spans="1:10" s="193" customFormat="1" ht="20.100000000000001" hidden="1" customHeight="1">
      <c r="A186" s="805" t="s">
        <v>1860</v>
      </c>
      <c r="B186" s="1026" t="s">
        <v>413</v>
      </c>
      <c r="C186" s="955" t="s">
        <v>1861</v>
      </c>
      <c r="D186" s="800"/>
      <c r="E186" s="853"/>
      <c r="F186" s="853"/>
      <c r="G186" s="853"/>
      <c r="I186" s="758">
        <f t="shared" si="120"/>
        <v>45571</v>
      </c>
      <c r="J186" s="758">
        <f t="shared" si="120"/>
        <v>45571</v>
      </c>
    </row>
    <row r="187" spans="1:10" s="193" customFormat="1" ht="20.100000000000001" hidden="1" customHeight="1">
      <c r="A187" s="805" t="s">
        <v>1774</v>
      </c>
      <c r="B187" s="955" t="s">
        <v>1519</v>
      </c>
      <c r="C187" s="955" t="s">
        <v>1862</v>
      </c>
      <c r="D187" s="955">
        <v>45583</v>
      </c>
      <c r="E187" s="802">
        <f t="shared" ref="E187" si="125">D187+10</f>
        <v>45593</v>
      </c>
      <c r="F187" s="802">
        <f t="shared" ref="F187" si="126">D187+16</f>
        <v>45599</v>
      </c>
      <c r="G187" s="802">
        <f t="shared" ref="G187" si="127">D187+21</f>
        <v>45604</v>
      </c>
      <c r="I187" s="758">
        <f t="shared" si="120"/>
        <v>45578</v>
      </c>
      <c r="J187" s="758">
        <f t="shared" si="120"/>
        <v>45578</v>
      </c>
    </row>
    <row r="188" spans="1:10" s="193" customFormat="1" ht="20.100000000000001" hidden="1" customHeight="1">
      <c r="A188" s="805" t="s">
        <v>1863</v>
      </c>
      <c r="B188" s="955" t="s">
        <v>1776</v>
      </c>
      <c r="C188" s="955" t="s">
        <v>1864</v>
      </c>
      <c r="D188" s="880" t="s">
        <v>389</v>
      </c>
      <c r="E188" s="853"/>
      <c r="F188" s="853"/>
      <c r="G188" s="853"/>
      <c r="I188" s="758">
        <f t="shared" si="120"/>
        <v>45585</v>
      </c>
      <c r="J188" s="758">
        <f t="shared" si="120"/>
        <v>45585</v>
      </c>
    </row>
    <row r="189" spans="1:10" s="193" customFormat="1" ht="20.100000000000001" hidden="1" customHeight="1">
      <c r="A189" s="805" t="s">
        <v>678</v>
      </c>
      <c r="B189" s="955" t="s">
        <v>680</v>
      </c>
      <c r="C189" s="955" t="s">
        <v>1865</v>
      </c>
      <c r="D189" s="955">
        <v>45594</v>
      </c>
      <c r="E189" s="802">
        <f t="shared" ref="E189:E193" si="128">D189+10</f>
        <v>45604</v>
      </c>
      <c r="F189" s="802">
        <f t="shared" ref="F189:F193" si="129">D189+16</f>
        <v>45610</v>
      </c>
      <c r="G189" s="802">
        <f t="shared" ref="G189:G193" si="130">D189+21</f>
        <v>45615</v>
      </c>
      <c r="I189" s="758">
        <f t="shared" si="120"/>
        <v>45592</v>
      </c>
      <c r="J189" s="758">
        <f t="shared" si="120"/>
        <v>45592</v>
      </c>
    </row>
    <row r="190" spans="1:10" s="193" customFormat="1" ht="20.100000000000001" hidden="1" customHeight="1">
      <c r="A190" s="805" t="s">
        <v>685</v>
      </c>
      <c r="B190" s="955" t="s">
        <v>678</v>
      </c>
      <c r="C190" s="955" t="s">
        <v>1866</v>
      </c>
      <c r="D190" s="955">
        <v>45598</v>
      </c>
      <c r="E190" s="802">
        <f t="shared" si="128"/>
        <v>45608</v>
      </c>
      <c r="F190" s="802">
        <f t="shared" si="129"/>
        <v>45614</v>
      </c>
      <c r="G190" s="802">
        <f t="shared" si="130"/>
        <v>45619</v>
      </c>
      <c r="I190" s="758">
        <f t="shared" si="120"/>
        <v>45599</v>
      </c>
      <c r="J190" s="758">
        <f t="shared" si="120"/>
        <v>45599</v>
      </c>
    </row>
    <row r="191" spans="1:10" s="193" customFormat="1" ht="20.100000000000001" hidden="1" customHeight="1">
      <c r="A191" s="805"/>
      <c r="B191" s="955" t="s">
        <v>690</v>
      </c>
      <c r="C191" s="955" t="s">
        <v>1867</v>
      </c>
      <c r="D191" s="955">
        <v>45605</v>
      </c>
      <c r="E191" s="802">
        <f t="shared" si="128"/>
        <v>45615</v>
      </c>
      <c r="F191" s="802">
        <f t="shared" si="129"/>
        <v>45621</v>
      </c>
      <c r="G191" s="802">
        <f t="shared" si="130"/>
        <v>45626</v>
      </c>
      <c r="I191" s="758">
        <f t="shared" si="120"/>
        <v>45606</v>
      </c>
      <c r="J191" s="758">
        <f t="shared" si="120"/>
        <v>45606</v>
      </c>
    </row>
    <row r="192" spans="1:10" s="193" customFormat="1" ht="20.100000000000001" hidden="1" customHeight="1">
      <c r="A192" s="805"/>
      <c r="B192" s="955" t="s">
        <v>683</v>
      </c>
      <c r="C192" s="955" t="s">
        <v>1868</v>
      </c>
      <c r="D192" s="955">
        <v>45616</v>
      </c>
      <c r="E192" s="802">
        <f t="shared" si="128"/>
        <v>45626</v>
      </c>
      <c r="F192" s="802">
        <f t="shared" si="129"/>
        <v>45632</v>
      </c>
      <c r="G192" s="802">
        <f t="shared" si="130"/>
        <v>45637</v>
      </c>
      <c r="I192" s="758">
        <f t="shared" si="120"/>
        <v>45613</v>
      </c>
      <c r="J192" s="758">
        <f t="shared" si="120"/>
        <v>45613</v>
      </c>
    </row>
    <row r="193" spans="1:11" s="193" customFormat="1" ht="20.100000000000001" hidden="1" customHeight="1">
      <c r="A193" s="805" t="s">
        <v>1750</v>
      </c>
      <c r="B193" s="955" t="s">
        <v>1772</v>
      </c>
      <c r="C193" s="955" t="s">
        <v>1869</v>
      </c>
      <c r="D193" s="955">
        <v>45623</v>
      </c>
      <c r="E193" s="802">
        <f t="shared" si="128"/>
        <v>45633</v>
      </c>
      <c r="F193" s="802">
        <f t="shared" si="129"/>
        <v>45639</v>
      </c>
      <c r="G193" s="802">
        <f t="shared" si="130"/>
        <v>45644</v>
      </c>
      <c r="I193" s="758">
        <f t="shared" si="120"/>
        <v>45620</v>
      </c>
      <c r="J193" s="758">
        <f t="shared" si="120"/>
        <v>45620</v>
      </c>
    </row>
    <row r="194" spans="1:11" s="193" customFormat="1" ht="20.100000000000001" hidden="1" customHeight="1">
      <c r="A194" s="805" t="s">
        <v>1774</v>
      </c>
      <c r="B194" s="955" t="s">
        <v>1519</v>
      </c>
      <c r="C194" s="955" t="s">
        <v>1870</v>
      </c>
      <c r="D194" s="955">
        <v>45632</v>
      </c>
      <c r="E194" s="802">
        <v>45639</v>
      </c>
      <c r="F194" s="802">
        <v>45645</v>
      </c>
      <c r="G194" s="880" t="s">
        <v>389</v>
      </c>
      <c r="I194" s="758">
        <f t="shared" si="120"/>
        <v>45627</v>
      </c>
      <c r="J194" s="758">
        <f t="shared" si="120"/>
        <v>45627</v>
      </c>
    </row>
    <row r="195" spans="1:11" s="193" customFormat="1" ht="20.100000000000001" hidden="1" customHeight="1">
      <c r="A195" s="805"/>
      <c r="B195" s="955" t="s">
        <v>1776</v>
      </c>
      <c r="C195" s="955" t="s">
        <v>1871</v>
      </c>
      <c r="D195" s="955">
        <v>45639</v>
      </c>
      <c r="E195" s="802">
        <f t="shared" ref="E195:E200" si="131">D195+10</f>
        <v>45649</v>
      </c>
      <c r="F195" s="802">
        <f t="shared" ref="F195:F200" si="132">D195+16</f>
        <v>45655</v>
      </c>
      <c r="G195" s="802">
        <f t="shared" ref="G195:G200" si="133">D195+21</f>
        <v>45660</v>
      </c>
      <c r="I195" s="758">
        <f t="shared" si="120"/>
        <v>45634</v>
      </c>
      <c r="J195" s="758">
        <f t="shared" si="120"/>
        <v>45634</v>
      </c>
    </row>
    <row r="196" spans="1:11" s="193" customFormat="1" ht="20.100000000000001" hidden="1" customHeight="1">
      <c r="A196" s="805" t="s">
        <v>1778</v>
      </c>
      <c r="B196" s="955" t="s">
        <v>1722</v>
      </c>
      <c r="C196" s="955" t="s">
        <v>1872</v>
      </c>
      <c r="D196" s="955">
        <v>45648</v>
      </c>
      <c r="E196" s="802">
        <f t="shared" si="131"/>
        <v>45658</v>
      </c>
      <c r="F196" s="802">
        <f t="shared" si="132"/>
        <v>45664</v>
      </c>
      <c r="G196" s="802">
        <f t="shared" si="133"/>
        <v>45669</v>
      </c>
      <c r="I196" s="758">
        <f t="shared" si="120"/>
        <v>45641</v>
      </c>
      <c r="J196" s="758">
        <f t="shared" si="120"/>
        <v>45641</v>
      </c>
    </row>
    <row r="197" spans="1:11" s="193" customFormat="1" ht="20.100000000000001" hidden="1" customHeight="1">
      <c r="A197" s="805" t="s">
        <v>678</v>
      </c>
      <c r="B197" s="955" t="s">
        <v>1753</v>
      </c>
      <c r="C197" s="955" t="s">
        <v>1873</v>
      </c>
      <c r="D197" s="955">
        <v>45653</v>
      </c>
      <c r="E197" s="802">
        <f t="shared" si="131"/>
        <v>45663</v>
      </c>
      <c r="F197" s="802">
        <f t="shared" si="132"/>
        <v>45669</v>
      </c>
      <c r="G197" s="802">
        <f t="shared" si="133"/>
        <v>45674</v>
      </c>
      <c r="I197" s="758">
        <f t="shared" si="120"/>
        <v>45648</v>
      </c>
      <c r="J197" s="758">
        <f t="shared" si="120"/>
        <v>45648</v>
      </c>
    </row>
    <row r="198" spans="1:11" s="193" customFormat="1" ht="20.100000000000001" hidden="1" customHeight="1">
      <c r="A198" s="805"/>
      <c r="B198" s="955" t="s">
        <v>690</v>
      </c>
      <c r="C198" s="955" t="s">
        <v>1874</v>
      </c>
      <c r="D198" s="955">
        <v>45654</v>
      </c>
      <c r="E198" s="802">
        <f t="shared" si="131"/>
        <v>45664</v>
      </c>
      <c r="F198" s="802">
        <f t="shared" si="132"/>
        <v>45670</v>
      </c>
      <c r="G198" s="802">
        <f t="shared" si="133"/>
        <v>45675</v>
      </c>
      <c r="I198" s="758">
        <f t="shared" si="120"/>
        <v>45655</v>
      </c>
      <c r="J198" s="758">
        <f t="shared" si="120"/>
        <v>45655</v>
      </c>
    </row>
    <row r="199" spans="1:11" s="193" customFormat="1" ht="20.100000000000001" hidden="1" customHeight="1">
      <c r="A199" s="805"/>
      <c r="B199" s="955" t="s">
        <v>683</v>
      </c>
      <c r="C199" s="955" t="s">
        <v>1875</v>
      </c>
      <c r="D199" s="955">
        <v>45661</v>
      </c>
      <c r="E199" s="802">
        <f t="shared" si="131"/>
        <v>45671</v>
      </c>
      <c r="F199" s="802">
        <f t="shared" si="132"/>
        <v>45677</v>
      </c>
      <c r="G199" s="802">
        <f t="shared" si="133"/>
        <v>45682</v>
      </c>
      <c r="I199" s="758">
        <f t="shared" si="120"/>
        <v>45662</v>
      </c>
      <c r="J199" s="758">
        <f t="shared" si="120"/>
        <v>45662</v>
      </c>
    </row>
    <row r="200" spans="1:11" s="193" customFormat="1" ht="20.100000000000001" hidden="1" customHeight="1">
      <c r="A200" s="805"/>
      <c r="B200" s="955" t="s">
        <v>1772</v>
      </c>
      <c r="C200" s="955" t="s">
        <v>1876</v>
      </c>
      <c r="D200" s="955">
        <v>45669</v>
      </c>
      <c r="E200" s="802">
        <f t="shared" si="131"/>
        <v>45679</v>
      </c>
      <c r="F200" s="802">
        <f t="shared" si="132"/>
        <v>45685</v>
      </c>
      <c r="G200" s="802">
        <f t="shared" si="133"/>
        <v>45690</v>
      </c>
      <c r="I200" s="758">
        <f t="shared" si="120"/>
        <v>45669</v>
      </c>
      <c r="J200" s="758">
        <f t="shared" si="120"/>
        <v>45669</v>
      </c>
    </row>
    <row r="201" spans="1:11" s="193" customFormat="1" ht="20.100000000000001" hidden="1" customHeight="1">
      <c r="A201" s="805" t="s">
        <v>1519</v>
      </c>
      <c r="B201" s="955" t="s">
        <v>1784</v>
      </c>
      <c r="C201" s="955" t="s">
        <v>1877</v>
      </c>
      <c r="D201" s="880" t="s">
        <v>389</v>
      </c>
      <c r="E201" s="802">
        <v>45685</v>
      </c>
      <c r="F201" s="802">
        <v>45691</v>
      </c>
      <c r="G201" s="802">
        <v>45696</v>
      </c>
      <c r="I201" s="758">
        <f t="shared" si="120"/>
        <v>45676</v>
      </c>
      <c r="J201" s="758">
        <f t="shared" si="120"/>
        <v>45676</v>
      </c>
    </row>
    <row r="202" spans="1:11" s="193" customFormat="1" ht="20.100000000000001" hidden="1" customHeight="1">
      <c r="A202" s="805"/>
      <c r="B202" s="955" t="s">
        <v>1776</v>
      </c>
      <c r="C202" s="955" t="s">
        <v>1878</v>
      </c>
      <c r="D202" s="955">
        <v>45688</v>
      </c>
      <c r="E202" s="802">
        <f t="shared" ref="E202:E206" si="134">D202+10</f>
        <v>45698</v>
      </c>
      <c r="F202" s="802">
        <f t="shared" ref="F202:F206" si="135">D202+16</f>
        <v>45704</v>
      </c>
      <c r="G202" s="802">
        <f t="shared" ref="G202:G206" si="136">D202+21</f>
        <v>45709</v>
      </c>
      <c r="I202" s="758">
        <f t="shared" si="120"/>
        <v>45683</v>
      </c>
      <c r="J202" s="758">
        <f t="shared" si="120"/>
        <v>45683</v>
      </c>
    </row>
    <row r="203" spans="1:11" s="193" customFormat="1" ht="20.100000000000001" hidden="1" customHeight="1">
      <c r="A203" s="805"/>
      <c r="B203" s="955" t="s">
        <v>1722</v>
      </c>
      <c r="C203" s="955" t="s">
        <v>1879</v>
      </c>
      <c r="D203" s="955">
        <v>45695</v>
      </c>
      <c r="E203" s="802">
        <f t="shared" si="134"/>
        <v>45705</v>
      </c>
      <c r="F203" s="802">
        <f t="shared" si="135"/>
        <v>45711</v>
      </c>
      <c r="G203" s="802">
        <f t="shared" si="136"/>
        <v>45716</v>
      </c>
      <c r="I203" s="758">
        <f t="shared" si="120"/>
        <v>45690</v>
      </c>
      <c r="J203" s="758">
        <f t="shared" si="120"/>
        <v>45690</v>
      </c>
    </row>
    <row r="204" spans="1:11" s="193" customFormat="1" ht="20.100000000000001" hidden="1" customHeight="1">
      <c r="A204" s="805"/>
      <c r="B204" s="955" t="s">
        <v>1668</v>
      </c>
      <c r="C204" s="955" t="s">
        <v>1885</v>
      </c>
      <c r="D204" s="955">
        <v>45741</v>
      </c>
      <c r="E204" s="972" t="s">
        <v>389</v>
      </c>
      <c r="F204" s="972" t="s">
        <v>389</v>
      </c>
      <c r="G204" s="972" t="s">
        <v>389</v>
      </c>
      <c r="I204" s="758">
        <v>45725</v>
      </c>
      <c r="J204" s="758">
        <v>45725</v>
      </c>
    </row>
    <row r="205" spans="1:11" s="193" customFormat="1" ht="20.100000000000001" hidden="1" customHeight="1">
      <c r="A205" s="805"/>
      <c r="B205" s="955" t="s">
        <v>1776</v>
      </c>
      <c r="C205" s="955" t="s">
        <v>1886</v>
      </c>
      <c r="D205" s="955">
        <v>45734</v>
      </c>
      <c r="E205" s="802">
        <f t="shared" si="134"/>
        <v>45744</v>
      </c>
      <c r="F205" s="802">
        <f t="shared" si="135"/>
        <v>45750</v>
      </c>
      <c r="G205" s="802">
        <f t="shared" si="136"/>
        <v>45755</v>
      </c>
      <c r="I205" s="758">
        <f t="shared" si="120"/>
        <v>45732</v>
      </c>
      <c r="J205" s="758">
        <f t="shared" si="120"/>
        <v>45732</v>
      </c>
    </row>
    <row r="206" spans="1:11" s="193" customFormat="1" ht="20.100000000000001" hidden="1" customHeight="1">
      <c r="A206" s="805"/>
      <c r="B206" s="955" t="s">
        <v>1722</v>
      </c>
      <c r="C206" s="955" t="s">
        <v>1887</v>
      </c>
      <c r="D206" s="955">
        <v>45740</v>
      </c>
      <c r="E206" s="802">
        <f t="shared" si="134"/>
        <v>45750</v>
      </c>
      <c r="F206" s="802">
        <f t="shared" si="135"/>
        <v>45756</v>
      </c>
      <c r="G206" s="802">
        <f t="shared" si="136"/>
        <v>45761</v>
      </c>
      <c r="I206" s="758">
        <f t="shared" si="120"/>
        <v>45739</v>
      </c>
      <c r="J206" s="758">
        <f t="shared" si="120"/>
        <v>45739</v>
      </c>
    </row>
    <row r="207" spans="1:11" s="193" customFormat="1" ht="20.100000000000001" hidden="1" customHeight="1">
      <c r="A207" s="805"/>
      <c r="B207" s="955" t="s">
        <v>1753</v>
      </c>
      <c r="C207" s="955" t="s">
        <v>1888</v>
      </c>
      <c r="D207" s="955">
        <v>45752</v>
      </c>
      <c r="E207" s="758">
        <f>D207+10</f>
        <v>45762</v>
      </c>
      <c r="F207" s="758">
        <f>D207+16</f>
        <v>45768</v>
      </c>
      <c r="G207" s="758">
        <f>D207+21</f>
        <v>45773</v>
      </c>
      <c r="H207" s="331"/>
      <c r="I207" s="758">
        <f>I206+7</f>
        <v>45746</v>
      </c>
      <c r="J207" s="758">
        <f>J206+7</f>
        <v>45746</v>
      </c>
      <c r="K207" s="331"/>
    </row>
    <row r="208" spans="1:11" s="193" customFormat="1" ht="20.100000000000001" hidden="1" customHeight="1">
      <c r="A208" s="805"/>
      <c r="B208" s="955" t="s">
        <v>690</v>
      </c>
      <c r="C208" s="955" t="s">
        <v>1889</v>
      </c>
      <c r="D208" s="955">
        <v>45754</v>
      </c>
      <c r="E208" s="758">
        <f>D208+10</f>
        <v>45764</v>
      </c>
      <c r="F208" s="758">
        <f>D208+16</f>
        <v>45770</v>
      </c>
      <c r="G208" s="758">
        <f>D208+21</f>
        <v>45775</v>
      </c>
      <c r="H208" s="331"/>
      <c r="I208" s="758">
        <f>I207+7</f>
        <v>45753</v>
      </c>
      <c r="J208" s="758">
        <f>J207+7</f>
        <v>45753</v>
      </c>
      <c r="K208" s="331"/>
    </row>
    <row r="209" spans="1:11" s="193" customFormat="1" ht="20.100000000000001" hidden="1" customHeight="1">
      <c r="A209" s="805" t="s">
        <v>1519</v>
      </c>
      <c r="B209" s="955" t="s">
        <v>1798</v>
      </c>
      <c r="C209" s="955" t="s">
        <v>1890</v>
      </c>
      <c r="D209" s="955">
        <v>45763</v>
      </c>
      <c r="E209" s="758">
        <f>D209+10</f>
        <v>45773</v>
      </c>
      <c r="F209" s="758">
        <f>D209+16</f>
        <v>45779</v>
      </c>
      <c r="G209" s="758">
        <f>D209+21</f>
        <v>45784</v>
      </c>
      <c r="H209" s="331"/>
      <c r="I209" s="758">
        <f>I208+7</f>
        <v>45760</v>
      </c>
      <c r="J209" s="758">
        <f>J208+7</f>
        <v>45760</v>
      </c>
      <c r="K209" s="331"/>
    </row>
    <row r="210" spans="1:11" s="193" customFormat="1" ht="20.100000000000001" hidden="1" customHeight="1">
      <c r="A210" s="805"/>
      <c r="B210" s="955" t="s">
        <v>683</v>
      </c>
      <c r="C210" s="955" t="s">
        <v>1891</v>
      </c>
      <c r="D210" s="955">
        <v>45767</v>
      </c>
      <c r="E210" s="758">
        <f>D210+10</f>
        <v>45777</v>
      </c>
      <c r="F210" s="758">
        <f>D210+16</f>
        <v>45783</v>
      </c>
      <c r="G210" s="758">
        <f>D210+21</f>
        <v>45788</v>
      </c>
      <c r="H210" s="331"/>
      <c r="I210" s="758">
        <f>I209+7</f>
        <v>45767</v>
      </c>
      <c r="J210" s="758">
        <f>J209+7</f>
        <v>45767</v>
      </c>
      <c r="K210" s="331"/>
    </row>
    <row r="211" spans="1:11" s="193" customFormat="1" ht="20.100000000000001" hidden="1" customHeight="1">
      <c r="A211" s="805"/>
      <c r="B211" s="955" t="s">
        <v>1668</v>
      </c>
      <c r="C211" s="955" t="s">
        <v>1892</v>
      </c>
      <c r="D211" s="955">
        <v>45779</v>
      </c>
      <c r="E211" s="758">
        <f>D211+10</f>
        <v>45789</v>
      </c>
      <c r="F211" s="758">
        <f>E211+6</f>
        <v>45795</v>
      </c>
      <c r="G211" s="758">
        <f>F211+5</f>
        <v>45800</v>
      </c>
      <c r="H211" s="331"/>
      <c r="I211" s="758">
        <f>I210+7</f>
        <v>45774</v>
      </c>
      <c r="J211" s="758">
        <f>J210+7</f>
        <v>45774</v>
      </c>
      <c r="K211" s="331"/>
    </row>
    <row r="212" spans="1:11" s="193" customFormat="1" ht="20.100000000000001" hidden="1" customHeight="1">
      <c r="A212" s="805"/>
      <c r="B212" s="955" t="s">
        <v>1776</v>
      </c>
      <c r="C212" s="955" t="s">
        <v>1893</v>
      </c>
      <c r="D212" s="955">
        <v>45783</v>
      </c>
      <c r="E212" s="802">
        <f t="shared" ref="E212:E213" si="137">D212+10</f>
        <v>45793</v>
      </c>
      <c r="F212" s="758">
        <f t="shared" ref="F212:F220" si="138">E212+6</f>
        <v>45799</v>
      </c>
      <c r="G212" s="758">
        <f t="shared" ref="G212:G220" si="139">F212+5</f>
        <v>45804</v>
      </c>
      <c r="I212" s="758">
        <f t="shared" ref="I212:J213" si="140">I211+7</f>
        <v>45781</v>
      </c>
      <c r="J212" s="758">
        <f t="shared" si="140"/>
        <v>45781</v>
      </c>
    </row>
    <row r="213" spans="1:11" s="193" customFormat="1" ht="20.100000000000001" hidden="1" customHeight="1">
      <c r="A213" s="805"/>
      <c r="B213" s="955" t="s">
        <v>1722</v>
      </c>
      <c r="C213" s="955" t="s">
        <v>1894</v>
      </c>
      <c r="D213" s="955">
        <v>45790</v>
      </c>
      <c r="E213" s="802">
        <f t="shared" si="137"/>
        <v>45800</v>
      </c>
      <c r="F213" s="758">
        <f t="shared" si="138"/>
        <v>45806</v>
      </c>
      <c r="G213" s="758">
        <f t="shared" si="139"/>
        <v>45811</v>
      </c>
      <c r="I213" s="758">
        <f t="shared" si="140"/>
        <v>45788</v>
      </c>
      <c r="J213" s="758">
        <f t="shared" si="140"/>
        <v>45788</v>
      </c>
    </row>
    <row r="214" spans="1:11" s="193" customFormat="1" ht="20.100000000000001" hidden="1" customHeight="1">
      <c r="A214" s="805"/>
      <c r="B214" s="955" t="s">
        <v>1804</v>
      </c>
      <c r="C214" s="955" t="s">
        <v>1895</v>
      </c>
      <c r="D214" s="955">
        <v>45797</v>
      </c>
      <c r="E214" s="758">
        <f>D214+10</f>
        <v>45807</v>
      </c>
      <c r="F214" s="758">
        <f t="shared" si="138"/>
        <v>45813</v>
      </c>
      <c r="G214" s="758">
        <f t="shared" si="139"/>
        <v>45818</v>
      </c>
      <c r="H214" s="331"/>
      <c r="I214" s="758">
        <f>I213+7</f>
        <v>45795</v>
      </c>
      <c r="J214" s="758">
        <f>J213+7</f>
        <v>45795</v>
      </c>
      <c r="K214" s="331"/>
    </row>
    <row r="215" spans="1:11" s="193" customFormat="1" ht="20.100000000000001" hidden="1" customHeight="1">
      <c r="A215" s="805"/>
      <c r="B215" s="955" t="s">
        <v>690</v>
      </c>
      <c r="C215" s="955" t="s">
        <v>1896</v>
      </c>
      <c r="D215" s="955">
        <v>45809</v>
      </c>
      <c r="E215" s="758">
        <f>D215+10</f>
        <v>45819</v>
      </c>
      <c r="F215" s="758">
        <f t="shared" si="138"/>
        <v>45825</v>
      </c>
      <c r="G215" s="758">
        <f t="shared" si="139"/>
        <v>45830</v>
      </c>
      <c r="H215" s="331"/>
      <c r="I215" s="758">
        <f>I214+7</f>
        <v>45802</v>
      </c>
      <c r="J215" s="758">
        <f>J214+7</f>
        <v>45802</v>
      </c>
      <c r="K215" s="331"/>
    </row>
    <row r="216" spans="1:11" s="193" customFormat="1" ht="20.100000000000001" hidden="1" customHeight="1">
      <c r="A216" s="805"/>
      <c r="B216" s="955" t="s">
        <v>1798</v>
      </c>
      <c r="C216" s="955" t="s">
        <v>1897</v>
      </c>
      <c r="D216" s="955">
        <v>45814</v>
      </c>
      <c r="E216" s="758">
        <f>D216+10</f>
        <v>45824</v>
      </c>
      <c r="F216" s="758">
        <f t="shared" si="138"/>
        <v>45830</v>
      </c>
      <c r="G216" s="758">
        <f t="shared" si="139"/>
        <v>45835</v>
      </c>
      <c r="H216" s="331"/>
      <c r="I216" s="758">
        <f>I215+7</f>
        <v>45809</v>
      </c>
      <c r="J216" s="758">
        <f>J215+7</f>
        <v>45809</v>
      </c>
      <c r="K216" s="331"/>
    </row>
    <row r="217" spans="1:11" s="193" customFormat="1" ht="20.100000000000001" hidden="1" customHeight="1">
      <c r="A217" s="805"/>
      <c r="B217" s="955" t="s">
        <v>683</v>
      </c>
      <c r="C217" s="955" t="s">
        <v>1898</v>
      </c>
      <c r="D217" s="955">
        <v>45816</v>
      </c>
      <c r="E217" s="758">
        <f>D217+10</f>
        <v>45826</v>
      </c>
      <c r="F217" s="758">
        <f t="shared" si="138"/>
        <v>45832</v>
      </c>
      <c r="G217" s="758">
        <f t="shared" si="139"/>
        <v>45837</v>
      </c>
      <c r="H217" s="331"/>
      <c r="I217" s="758">
        <f>I216+7</f>
        <v>45816</v>
      </c>
      <c r="J217" s="758">
        <f>J216+7</f>
        <v>45816</v>
      </c>
      <c r="K217" s="331"/>
    </row>
    <row r="218" spans="1:11" s="193" customFormat="1" ht="20.100000000000001" hidden="1" customHeight="1">
      <c r="A218" s="805"/>
      <c r="B218" s="955" t="s">
        <v>1668</v>
      </c>
      <c r="C218" s="955" t="s">
        <v>1899</v>
      </c>
      <c r="D218" s="955">
        <v>45819</v>
      </c>
      <c r="E218" s="758">
        <f>D218+10</f>
        <v>45829</v>
      </c>
      <c r="F218" s="758">
        <f t="shared" si="138"/>
        <v>45835</v>
      </c>
      <c r="G218" s="758">
        <f t="shared" si="139"/>
        <v>45840</v>
      </c>
      <c r="H218" s="331"/>
      <c r="I218" s="758">
        <f>I217+7</f>
        <v>45823</v>
      </c>
      <c r="J218" s="758">
        <f>J217+7</f>
        <v>45823</v>
      </c>
      <c r="K218" s="331"/>
    </row>
    <row r="219" spans="1:11" s="193" customFormat="1" ht="20.100000000000001" hidden="1" customHeight="1">
      <c r="A219" s="805"/>
      <c r="B219" s="955" t="s">
        <v>1776</v>
      </c>
      <c r="C219" s="955" t="s">
        <v>1900</v>
      </c>
      <c r="D219" s="955">
        <v>45831</v>
      </c>
      <c r="E219" s="802">
        <f t="shared" ref="E219:E220" si="141">D219+10</f>
        <v>45841</v>
      </c>
      <c r="F219" s="758">
        <f t="shared" si="138"/>
        <v>45847</v>
      </c>
      <c r="G219" s="758">
        <f t="shared" si="139"/>
        <v>45852</v>
      </c>
      <c r="I219" s="758">
        <f t="shared" ref="I219:J221" si="142">I218+7</f>
        <v>45830</v>
      </c>
      <c r="J219" s="758">
        <f t="shared" si="142"/>
        <v>45830</v>
      </c>
    </row>
    <row r="220" spans="1:11" s="193" customFormat="1" ht="20.100000000000001" hidden="1" customHeight="1">
      <c r="A220" s="805"/>
      <c r="B220" s="955" t="s">
        <v>1722</v>
      </c>
      <c r="C220" s="955" t="s">
        <v>1901</v>
      </c>
      <c r="D220" s="955">
        <v>45839</v>
      </c>
      <c r="E220" s="802">
        <f t="shared" si="141"/>
        <v>45849</v>
      </c>
      <c r="F220" s="758">
        <f t="shared" si="138"/>
        <v>45855</v>
      </c>
      <c r="G220" s="758">
        <f t="shared" si="139"/>
        <v>45860</v>
      </c>
      <c r="I220" s="758">
        <f t="shared" si="142"/>
        <v>45837</v>
      </c>
      <c r="J220" s="758">
        <f t="shared" si="142"/>
        <v>45837</v>
      </c>
    </row>
    <row r="221" spans="1:11" s="193" customFormat="1" ht="20.100000000000001" hidden="1" customHeight="1">
      <c r="A221" s="805"/>
      <c r="B221" s="955" t="s">
        <v>1804</v>
      </c>
      <c r="C221" s="955" t="s">
        <v>1902</v>
      </c>
      <c r="D221" s="955">
        <v>45847</v>
      </c>
      <c r="E221" s="802">
        <f t="shared" ref="E221" si="143">D221+10</f>
        <v>45857</v>
      </c>
      <c r="F221" s="758">
        <f t="shared" ref="F221:F224" si="144">E221+6</f>
        <v>45863</v>
      </c>
      <c r="G221" s="758">
        <f t="shared" ref="G221:G224" si="145">F221+5</f>
        <v>45868</v>
      </c>
      <c r="I221" s="758">
        <f t="shared" si="142"/>
        <v>45844</v>
      </c>
      <c r="J221" s="758">
        <f t="shared" si="142"/>
        <v>45844</v>
      </c>
    </row>
    <row r="222" spans="1:11" s="193" customFormat="1" ht="20.100000000000001" hidden="1" customHeight="1">
      <c r="A222" s="805"/>
      <c r="B222" s="955" t="s">
        <v>690</v>
      </c>
      <c r="C222" s="955" t="s">
        <v>1903</v>
      </c>
      <c r="D222" s="955">
        <v>45851</v>
      </c>
      <c r="E222" s="758">
        <f>D222+10</f>
        <v>45861</v>
      </c>
      <c r="F222" s="758">
        <f t="shared" si="144"/>
        <v>45867</v>
      </c>
      <c r="G222" s="758">
        <f t="shared" si="145"/>
        <v>45872</v>
      </c>
      <c r="H222" s="331"/>
      <c r="I222" s="758">
        <f>I221+7</f>
        <v>45851</v>
      </c>
      <c r="J222" s="758">
        <f>J221+7</f>
        <v>45851</v>
      </c>
      <c r="K222" s="331"/>
    </row>
    <row r="223" spans="1:11" s="193" customFormat="1" ht="20.100000000000001" hidden="1" customHeight="1">
      <c r="A223" s="805"/>
      <c r="B223" s="955" t="s">
        <v>1798</v>
      </c>
      <c r="C223" s="955" t="s">
        <v>1904</v>
      </c>
      <c r="D223" s="955">
        <v>45859</v>
      </c>
      <c r="E223" s="758">
        <f>D223+10</f>
        <v>45869</v>
      </c>
      <c r="F223" s="972" t="s">
        <v>389</v>
      </c>
      <c r="G223" s="972" t="s">
        <v>389</v>
      </c>
      <c r="H223" s="331"/>
      <c r="I223" s="758">
        <f>I222+7</f>
        <v>45858</v>
      </c>
      <c r="J223" s="758">
        <f>J222+7</f>
        <v>45858</v>
      </c>
      <c r="K223" s="331"/>
    </row>
    <row r="224" spans="1:11" s="193" customFormat="1" ht="20.100000000000001" hidden="1" customHeight="1">
      <c r="A224" s="805"/>
      <c r="B224" s="955" t="s">
        <v>683</v>
      </c>
      <c r="C224" s="955" t="s">
        <v>1905</v>
      </c>
      <c r="D224" s="955">
        <v>45873</v>
      </c>
      <c r="E224" s="758">
        <f>D224+10</f>
        <v>45883</v>
      </c>
      <c r="F224" s="758">
        <f t="shared" si="144"/>
        <v>45889</v>
      </c>
      <c r="G224" s="758">
        <f t="shared" si="145"/>
        <v>45894</v>
      </c>
      <c r="H224" s="331"/>
      <c r="I224" s="758">
        <f>I223+7</f>
        <v>45865</v>
      </c>
      <c r="J224" s="758">
        <f>J223+7</f>
        <v>45865</v>
      </c>
      <c r="K224" s="331"/>
    </row>
    <row r="225" spans="1:11" s="193" customFormat="1" ht="20.100000000000001" hidden="1" customHeight="1">
      <c r="A225" s="805"/>
      <c r="B225" s="955" t="s">
        <v>1668</v>
      </c>
      <c r="C225" s="955" t="s">
        <v>1906</v>
      </c>
      <c r="D225" s="955">
        <v>45878</v>
      </c>
      <c r="E225" s="758">
        <f>D225+10</f>
        <v>45888</v>
      </c>
      <c r="F225" s="758">
        <f t="shared" ref="F225:F229" si="146">E225+6</f>
        <v>45894</v>
      </c>
      <c r="G225" s="758">
        <f t="shared" ref="G225:G229" si="147">F225+5</f>
        <v>45899</v>
      </c>
      <c r="H225" s="331"/>
      <c r="I225" s="758">
        <f>I224+7</f>
        <v>45872</v>
      </c>
      <c r="J225" s="758">
        <f>J224+7</f>
        <v>45872</v>
      </c>
      <c r="K225" s="331"/>
    </row>
    <row r="226" spans="1:11" s="193" customFormat="1" ht="20.100000000000001" hidden="1" customHeight="1">
      <c r="A226" s="805"/>
      <c r="B226" s="955" t="s">
        <v>1776</v>
      </c>
      <c r="C226" s="955" t="s">
        <v>1907</v>
      </c>
      <c r="D226" s="955">
        <v>45880</v>
      </c>
      <c r="E226" s="802">
        <f t="shared" ref="E226:E228" si="148">D226+10</f>
        <v>45890</v>
      </c>
      <c r="F226" s="758">
        <f t="shared" si="146"/>
        <v>45896</v>
      </c>
      <c r="G226" s="758">
        <f t="shared" si="147"/>
        <v>45901</v>
      </c>
      <c r="I226" s="758">
        <f t="shared" ref="I226:J228" si="149">I225+7</f>
        <v>45879</v>
      </c>
      <c r="J226" s="758">
        <f t="shared" si="149"/>
        <v>45879</v>
      </c>
    </row>
    <row r="227" spans="1:11" s="193" customFormat="1" ht="20.100000000000001" hidden="1" customHeight="1">
      <c r="A227" s="805"/>
      <c r="B227" s="955" t="s">
        <v>1722</v>
      </c>
      <c r="C227" s="955" t="s">
        <v>1908</v>
      </c>
      <c r="D227" s="955">
        <v>45887</v>
      </c>
      <c r="E227" s="802">
        <f t="shared" si="148"/>
        <v>45897</v>
      </c>
      <c r="F227" s="758">
        <f t="shared" si="146"/>
        <v>45903</v>
      </c>
      <c r="G227" s="758">
        <f t="shared" si="147"/>
        <v>45908</v>
      </c>
      <c r="I227" s="758">
        <f t="shared" si="149"/>
        <v>45886</v>
      </c>
      <c r="J227" s="758">
        <f t="shared" si="149"/>
        <v>45886</v>
      </c>
    </row>
    <row r="228" spans="1:11" s="193" customFormat="1" ht="20.100000000000001" hidden="1" customHeight="1">
      <c r="A228" s="805"/>
      <c r="B228" s="955" t="s">
        <v>1804</v>
      </c>
      <c r="C228" s="955" t="s">
        <v>1909</v>
      </c>
      <c r="D228" s="955">
        <v>45892</v>
      </c>
      <c r="E228" s="802">
        <f t="shared" si="148"/>
        <v>45902</v>
      </c>
      <c r="F228" s="758">
        <f t="shared" si="146"/>
        <v>45908</v>
      </c>
      <c r="G228" s="758">
        <f t="shared" si="147"/>
        <v>45913</v>
      </c>
      <c r="I228" s="758">
        <f t="shared" si="149"/>
        <v>45893</v>
      </c>
      <c r="J228" s="758">
        <f t="shared" si="149"/>
        <v>45893</v>
      </c>
    </row>
    <row r="229" spans="1:11" s="193" customFormat="1" ht="20.100000000000001" hidden="1" customHeight="1">
      <c r="A229" s="805"/>
      <c r="B229" s="955" t="s">
        <v>690</v>
      </c>
      <c r="C229" s="955" t="s">
        <v>1910</v>
      </c>
      <c r="D229" s="955">
        <v>45900</v>
      </c>
      <c r="E229" s="758">
        <f>D229+10</f>
        <v>45910</v>
      </c>
      <c r="F229" s="758">
        <f t="shared" si="146"/>
        <v>45916</v>
      </c>
      <c r="G229" s="758">
        <f t="shared" si="147"/>
        <v>45921</v>
      </c>
      <c r="H229" s="331"/>
      <c r="I229" s="758">
        <f>I228+7</f>
        <v>45900</v>
      </c>
      <c r="J229" s="758">
        <f>J228+7</f>
        <v>45900</v>
      </c>
      <c r="K229" s="331"/>
    </row>
    <row r="230" spans="1:11" s="193" customFormat="1" ht="20.100000000000001" hidden="1" customHeight="1">
      <c r="A230" s="805"/>
      <c r="B230" s="955" t="s">
        <v>1798</v>
      </c>
      <c r="C230" s="955" t="s">
        <v>1911</v>
      </c>
      <c r="D230" s="955">
        <v>45910</v>
      </c>
      <c r="E230" s="972" t="s">
        <v>389</v>
      </c>
      <c r="F230" s="972" t="s">
        <v>389</v>
      </c>
      <c r="G230" s="758">
        <v>45927</v>
      </c>
      <c r="H230" s="331"/>
      <c r="I230" s="758">
        <f>I229+7</f>
        <v>45907</v>
      </c>
      <c r="J230" s="758">
        <f>J229+7</f>
        <v>45907</v>
      </c>
      <c r="K230" s="331"/>
    </row>
    <row r="231" spans="1:11" s="193" customFormat="1" ht="20.100000000000001" hidden="1" customHeight="1">
      <c r="A231" s="805"/>
      <c r="B231" s="955" t="s">
        <v>1798</v>
      </c>
      <c r="C231" s="955" t="s">
        <v>1912</v>
      </c>
      <c r="D231" s="955">
        <v>45919</v>
      </c>
      <c r="E231" s="972" t="s">
        <v>389</v>
      </c>
      <c r="F231" s="972" t="s">
        <v>389</v>
      </c>
      <c r="G231" s="758">
        <v>45927</v>
      </c>
      <c r="H231" s="331"/>
      <c r="I231" s="758">
        <f>I230+7</f>
        <v>45914</v>
      </c>
      <c r="J231" s="758">
        <f>J230+7</f>
        <v>45914</v>
      </c>
      <c r="K231" s="331"/>
    </row>
    <row r="232" spans="1:11" s="193" customFormat="1" ht="20.100000000000001" hidden="1" customHeight="1">
      <c r="A232" s="805"/>
      <c r="B232" s="955" t="s">
        <v>1668</v>
      </c>
      <c r="C232" s="955" t="s">
        <v>1913</v>
      </c>
      <c r="D232" s="955">
        <v>45927</v>
      </c>
      <c r="E232" s="758">
        <f>D232+10</f>
        <v>45937</v>
      </c>
      <c r="F232" s="758">
        <f t="shared" ref="F232:F237" si="150">E232+6</f>
        <v>45943</v>
      </c>
      <c r="G232" s="758">
        <f t="shared" ref="G232:G237" si="151">F232+5</f>
        <v>45948</v>
      </c>
      <c r="H232" s="331"/>
      <c r="I232" s="758">
        <f>I231+7</f>
        <v>45921</v>
      </c>
      <c r="J232" s="758">
        <f>J231+7</f>
        <v>45921</v>
      </c>
      <c r="K232" s="331"/>
    </row>
    <row r="233" spans="1:11" s="193" customFormat="1" ht="20.100000000000001" hidden="1" customHeight="1">
      <c r="A233" s="805"/>
      <c r="B233" s="955" t="s">
        <v>1776</v>
      </c>
      <c r="C233" s="955" t="s">
        <v>1914</v>
      </c>
      <c r="D233" s="955">
        <v>45929</v>
      </c>
      <c r="E233" s="802">
        <f t="shared" ref="E233:E235" si="152">D233+10</f>
        <v>45939</v>
      </c>
      <c r="F233" s="758">
        <f t="shared" si="150"/>
        <v>45945</v>
      </c>
      <c r="G233" s="758">
        <f t="shared" si="151"/>
        <v>45950</v>
      </c>
      <c r="I233" s="758">
        <f t="shared" ref="I233:J235" si="153">I232+7</f>
        <v>45928</v>
      </c>
      <c r="J233" s="758">
        <f t="shared" si="153"/>
        <v>45928</v>
      </c>
    </row>
    <row r="234" spans="1:11" s="193" customFormat="1" ht="20.100000000000001" hidden="1" customHeight="1">
      <c r="A234" s="805"/>
      <c r="B234" s="955" t="s">
        <v>1722</v>
      </c>
      <c r="C234" s="955" t="s">
        <v>1915</v>
      </c>
      <c r="D234" s="955">
        <v>45935</v>
      </c>
      <c r="E234" s="802">
        <f t="shared" si="152"/>
        <v>45945</v>
      </c>
      <c r="F234" s="758">
        <f t="shared" si="150"/>
        <v>45951</v>
      </c>
      <c r="G234" s="758">
        <f t="shared" si="151"/>
        <v>45956</v>
      </c>
      <c r="I234" s="758">
        <f t="shared" si="153"/>
        <v>45935</v>
      </c>
      <c r="J234" s="758">
        <f t="shared" si="153"/>
        <v>45935</v>
      </c>
    </row>
    <row r="235" spans="1:11" s="193" customFormat="1" ht="20.100000000000001" customHeight="1">
      <c r="A235" s="805"/>
      <c r="B235" s="955" t="s">
        <v>1804</v>
      </c>
      <c r="C235" s="955" t="s">
        <v>1916</v>
      </c>
      <c r="D235" s="955">
        <v>45946</v>
      </c>
      <c r="E235" s="802">
        <f t="shared" si="152"/>
        <v>45956</v>
      </c>
      <c r="F235" s="758">
        <f t="shared" si="150"/>
        <v>45962</v>
      </c>
      <c r="G235" s="758">
        <f t="shared" si="151"/>
        <v>45967</v>
      </c>
      <c r="I235" s="758">
        <v>45941</v>
      </c>
      <c r="J235" s="758">
        <f t="shared" si="153"/>
        <v>45942</v>
      </c>
      <c r="K235" s="616">
        <f t="shared" ref="J235:K246" si="154">WEEKNUM(J235)</f>
        <v>42</v>
      </c>
    </row>
    <row r="236" spans="1:11" s="193" customFormat="1" ht="20.100000000000001" customHeight="1">
      <c r="A236" s="805"/>
      <c r="B236" s="955" t="s">
        <v>690</v>
      </c>
      <c r="C236" s="955" t="s">
        <v>1917</v>
      </c>
      <c r="D236" s="955">
        <v>45949</v>
      </c>
      <c r="E236" s="758">
        <f>D236+10</f>
        <v>45959</v>
      </c>
      <c r="F236" s="758">
        <f t="shared" si="150"/>
        <v>45965</v>
      </c>
      <c r="G236" s="758">
        <f t="shared" si="151"/>
        <v>45970</v>
      </c>
      <c r="H236" s="331"/>
      <c r="I236" s="758">
        <f>I235+7</f>
        <v>45948</v>
      </c>
      <c r="J236" s="758">
        <f>J235+7</f>
        <v>45949</v>
      </c>
      <c r="K236" s="616">
        <f t="shared" si="154"/>
        <v>43</v>
      </c>
    </row>
    <row r="237" spans="1:11" s="193" customFormat="1" ht="20.100000000000001" customHeight="1">
      <c r="A237" s="805"/>
      <c r="B237" s="955" t="s">
        <v>1798</v>
      </c>
      <c r="C237" s="955" t="s">
        <v>1918</v>
      </c>
      <c r="D237" s="955">
        <v>45955</v>
      </c>
      <c r="E237" s="758">
        <f>D237+10</f>
        <v>45965</v>
      </c>
      <c r="F237" s="758">
        <f t="shared" si="150"/>
        <v>45971</v>
      </c>
      <c r="G237" s="758">
        <f t="shared" si="151"/>
        <v>45976</v>
      </c>
      <c r="H237" s="331"/>
      <c r="I237" s="758">
        <f>I236+7</f>
        <v>45955</v>
      </c>
      <c r="J237" s="758">
        <f>J236+7</f>
        <v>45956</v>
      </c>
      <c r="K237" s="616">
        <f t="shared" si="154"/>
        <v>44</v>
      </c>
    </row>
    <row r="238" spans="1:11" s="193" customFormat="1" ht="20.100000000000001" customHeight="1">
      <c r="A238" s="805" t="s">
        <v>1919</v>
      </c>
      <c r="B238" s="1003" t="s">
        <v>1832</v>
      </c>
      <c r="C238" s="955" t="s">
        <v>1920</v>
      </c>
      <c r="D238" s="955">
        <v>45962</v>
      </c>
      <c r="E238" s="758">
        <f>D238+10</f>
        <v>45972</v>
      </c>
      <c r="F238" s="758">
        <f t="shared" ref="F238" si="155">E238+6</f>
        <v>45978</v>
      </c>
      <c r="G238" s="758">
        <f t="shared" ref="G238" si="156">F238+5</f>
        <v>45983</v>
      </c>
      <c r="H238" s="331"/>
      <c r="I238" s="758">
        <f>I237+7</f>
        <v>45962</v>
      </c>
      <c r="J238" s="758">
        <f>J237+7</f>
        <v>45963</v>
      </c>
      <c r="K238" s="616">
        <f t="shared" si="154"/>
        <v>45</v>
      </c>
    </row>
    <row r="239" spans="1:11" s="193" customFormat="1" ht="20.100000000000001" customHeight="1">
      <c r="A239" s="805"/>
      <c r="B239" s="955" t="s">
        <v>1668</v>
      </c>
      <c r="C239" s="955" t="s">
        <v>1921</v>
      </c>
      <c r="D239" s="955">
        <v>45969</v>
      </c>
      <c r="E239" s="758">
        <f>D239+10</f>
        <v>45979</v>
      </c>
      <c r="F239" s="758">
        <f t="shared" ref="F239:F242" si="157">E239+6</f>
        <v>45985</v>
      </c>
      <c r="G239" s="758">
        <f t="shared" ref="G239:G242" si="158">F239+5</f>
        <v>45990</v>
      </c>
      <c r="H239" s="331"/>
      <c r="I239" s="758">
        <f>I238+7</f>
        <v>45969</v>
      </c>
      <c r="J239" s="758">
        <f>J238+7</f>
        <v>45970</v>
      </c>
      <c r="K239" s="616">
        <f t="shared" si="154"/>
        <v>46</v>
      </c>
    </row>
    <row r="240" spans="1:11" s="193" customFormat="1" ht="20.100000000000001" customHeight="1">
      <c r="A240" s="805"/>
      <c r="B240" s="955" t="s">
        <v>1776</v>
      </c>
      <c r="C240" s="955" t="s">
        <v>1922</v>
      </c>
      <c r="D240" s="955">
        <v>45976</v>
      </c>
      <c r="E240" s="802">
        <f t="shared" ref="E240:E242" si="159">D240+10</f>
        <v>45986</v>
      </c>
      <c r="F240" s="758">
        <f t="shared" si="157"/>
        <v>45992</v>
      </c>
      <c r="G240" s="758">
        <f t="shared" si="158"/>
        <v>45997</v>
      </c>
      <c r="I240" s="758">
        <f t="shared" ref="I240:J246" si="160">I239+7</f>
        <v>45976</v>
      </c>
      <c r="J240" s="758">
        <f t="shared" si="160"/>
        <v>45977</v>
      </c>
      <c r="K240" s="616">
        <f t="shared" si="154"/>
        <v>47</v>
      </c>
    </row>
    <row r="241" spans="1:15" s="193" customFormat="1" ht="20.100000000000001" customHeight="1">
      <c r="A241" s="805"/>
      <c r="B241" s="955" t="s">
        <v>1722</v>
      </c>
      <c r="C241" s="955" t="s">
        <v>1923</v>
      </c>
      <c r="D241" s="955">
        <v>45983</v>
      </c>
      <c r="E241" s="802">
        <f t="shared" si="159"/>
        <v>45993</v>
      </c>
      <c r="F241" s="758">
        <f t="shared" si="157"/>
        <v>45999</v>
      </c>
      <c r="G241" s="758">
        <f t="shared" si="158"/>
        <v>46004</v>
      </c>
      <c r="I241" s="758">
        <f t="shared" si="160"/>
        <v>45983</v>
      </c>
      <c r="J241" s="758">
        <f t="shared" si="160"/>
        <v>45984</v>
      </c>
      <c r="K241" s="616">
        <f t="shared" si="154"/>
        <v>48</v>
      </c>
    </row>
    <row r="242" spans="1:15" s="193" customFormat="1" ht="20.100000000000001" customHeight="1">
      <c r="A242" s="805"/>
      <c r="B242" s="955" t="s">
        <v>1804</v>
      </c>
      <c r="C242" s="955" t="s">
        <v>1924</v>
      </c>
      <c r="D242" s="955">
        <v>45990</v>
      </c>
      <c r="E242" s="802">
        <f t="shared" si="159"/>
        <v>46000</v>
      </c>
      <c r="F242" s="758">
        <f t="shared" si="157"/>
        <v>46006</v>
      </c>
      <c r="G242" s="758">
        <f t="shared" si="158"/>
        <v>46011</v>
      </c>
      <c r="I242" s="758">
        <f t="shared" si="160"/>
        <v>45990</v>
      </c>
      <c r="J242" s="758">
        <f t="shared" si="160"/>
        <v>45991</v>
      </c>
      <c r="K242" s="616">
        <f t="shared" si="154"/>
        <v>49</v>
      </c>
    </row>
    <row r="243" spans="1:15" s="193" customFormat="1" ht="20.100000000000001" customHeight="1">
      <c r="A243" s="805"/>
      <c r="B243" s="955" t="s">
        <v>690</v>
      </c>
      <c r="C243" s="955" t="s">
        <v>1925</v>
      </c>
      <c r="D243" s="955">
        <v>45997</v>
      </c>
      <c r="E243" s="802">
        <f t="shared" ref="E243:E246" si="161">D243+10</f>
        <v>46007</v>
      </c>
      <c r="F243" s="758">
        <f t="shared" ref="F243:F246" si="162">E243+6</f>
        <v>46013</v>
      </c>
      <c r="G243" s="758">
        <f t="shared" ref="G243:G246" si="163">F243+5</f>
        <v>46018</v>
      </c>
      <c r="I243" s="758">
        <f t="shared" si="160"/>
        <v>45997</v>
      </c>
      <c r="J243" s="758">
        <f t="shared" si="160"/>
        <v>45998</v>
      </c>
      <c r="K243" s="616">
        <f t="shared" si="154"/>
        <v>50</v>
      </c>
    </row>
    <row r="244" spans="1:15" s="193" customFormat="1" ht="20.100000000000001" customHeight="1">
      <c r="A244" s="805"/>
      <c r="B244" s="955" t="s">
        <v>1798</v>
      </c>
      <c r="C244" s="955" t="s">
        <v>1926</v>
      </c>
      <c r="D244" s="955">
        <v>46004</v>
      </c>
      <c r="E244" s="802">
        <f t="shared" si="161"/>
        <v>46014</v>
      </c>
      <c r="F244" s="758">
        <f t="shared" si="162"/>
        <v>46020</v>
      </c>
      <c r="G244" s="758">
        <f t="shared" si="163"/>
        <v>46025</v>
      </c>
      <c r="I244" s="758">
        <f t="shared" si="160"/>
        <v>46004</v>
      </c>
      <c r="J244" s="758">
        <f t="shared" si="160"/>
        <v>46005</v>
      </c>
      <c r="K244" s="616">
        <f t="shared" si="154"/>
        <v>51</v>
      </c>
    </row>
    <row r="245" spans="1:15" s="193" customFormat="1" ht="20.100000000000001" customHeight="1">
      <c r="A245" s="805"/>
      <c r="B245" s="955" t="s">
        <v>1840</v>
      </c>
      <c r="C245" s="955" t="s">
        <v>1927</v>
      </c>
      <c r="D245" s="955">
        <v>46011</v>
      </c>
      <c r="E245" s="802">
        <f t="shared" si="161"/>
        <v>46021</v>
      </c>
      <c r="F245" s="758">
        <f t="shared" si="162"/>
        <v>46027</v>
      </c>
      <c r="G245" s="758">
        <f t="shared" si="163"/>
        <v>46032</v>
      </c>
      <c r="I245" s="758">
        <f t="shared" si="160"/>
        <v>46011</v>
      </c>
      <c r="J245" s="758">
        <f t="shared" si="160"/>
        <v>46012</v>
      </c>
      <c r="K245" s="616">
        <f t="shared" si="154"/>
        <v>52</v>
      </c>
    </row>
    <row r="246" spans="1:15" s="193" customFormat="1" ht="20.100000000000001" customHeight="1">
      <c r="A246" s="805"/>
      <c r="B246" s="955" t="s">
        <v>1928</v>
      </c>
      <c r="C246" s="955" t="s">
        <v>1929</v>
      </c>
      <c r="D246" s="955">
        <v>46018</v>
      </c>
      <c r="E246" s="802">
        <f t="shared" si="161"/>
        <v>46028</v>
      </c>
      <c r="F246" s="758">
        <f t="shared" si="162"/>
        <v>46034</v>
      </c>
      <c r="G246" s="758">
        <f t="shared" si="163"/>
        <v>46039</v>
      </c>
      <c r="I246" s="758">
        <f t="shared" si="160"/>
        <v>46018</v>
      </c>
      <c r="J246" s="758">
        <f t="shared" si="160"/>
        <v>46019</v>
      </c>
      <c r="K246" s="616">
        <f t="shared" si="154"/>
        <v>53</v>
      </c>
    </row>
    <row r="247" spans="1:15" s="193" customFormat="1" ht="18" customHeight="1">
      <c r="A247" s="805"/>
      <c r="B247" s="147" t="s">
        <v>545</v>
      </c>
      <c r="C247" s="801"/>
      <c r="D247" s="752"/>
      <c r="E247" s="801"/>
      <c r="F247" s="801"/>
      <c r="G247" s="801"/>
      <c r="H247" s="801"/>
      <c r="J247" s="769"/>
    </row>
    <row r="248" spans="1:15" s="149" customFormat="1" ht="18" customHeight="1">
      <c r="A248" s="805"/>
      <c r="B248" s="422"/>
      <c r="C248" s="155"/>
      <c r="D248" s="162"/>
      <c r="E248" s="155"/>
      <c r="F248" s="155"/>
      <c r="G248" s="155"/>
      <c r="H248" s="155"/>
      <c r="J248" s="490"/>
    </row>
    <row r="249" spans="1:15" s="149" customFormat="1" ht="18" customHeight="1">
      <c r="A249" s="805"/>
      <c r="B249" s="422"/>
      <c r="C249" s="155"/>
      <c r="D249" s="162"/>
      <c r="E249" s="155"/>
      <c r="F249" s="155"/>
      <c r="G249" s="155"/>
      <c r="H249" s="155"/>
      <c r="J249" s="490"/>
    </row>
    <row r="250" spans="1:15" ht="18" customHeight="1" thickBot="1">
      <c r="B250" s="3"/>
      <c r="C250" s="9"/>
      <c r="D250" s="9"/>
      <c r="E250" s="9"/>
    </row>
    <row r="251" spans="1:15" s="147" customFormat="1" ht="18.75" customHeight="1">
      <c r="B251" s="771"/>
      <c r="C251" s="772"/>
      <c r="D251" s="773"/>
      <c r="E251" s="774"/>
      <c r="F251" s="775"/>
      <c r="G251" s="776"/>
      <c r="H251" s="777"/>
    </row>
    <row r="252" spans="1:15" s="147" customFormat="1" ht="18.75" customHeight="1">
      <c r="B252" s="778" t="s">
        <v>546</v>
      </c>
      <c r="C252" s="145"/>
      <c r="D252" s="147" t="s">
        <v>547</v>
      </c>
      <c r="G252" s="147" t="s">
        <v>548</v>
      </c>
      <c r="H252" s="779"/>
    </row>
    <row r="253" spans="1:15" s="147" customFormat="1" ht="18.75" customHeight="1">
      <c r="B253" s="780" t="s">
        <v>549</v>
      </c>
      <c r="C253" s="1098" t="s">
        <v>550</v>
      </c>
      <c r="D253" s="133" t="s">
        <v>551</v>
      </c>
      <c r="F253" s="1098" t="s">
        <v>552</v>
      </c>
      <c r="G253" s="145" t="s">
        <v>553</v>
      </c>
      <c r="H253" s="1099" t="s">
        <v>554</v>
      </c>
    </row>
    <row r="254" spans="1:15" s="147" customFormat="1" ht="18.75" customHeight="1">
      <c r="B254" s="780" t="s">
        <v>555</v>
      </c>
      <c r="C254" s="1098" t="s">
        <v>556</v>
      </c>
      <c r="D254" s="133" t="s">
        <v>557</v>
      </c>
      <c r="E254" s="148" t="s">
        <v>558</v>
      </c>
      <c r="F254" s="1100" t="s">
        <v>559</v>
      </c>
      <c r="G254" s="145" t="s">
        <v>560</v>
      </c>
      <c r="H254" s="1099" t="s">
        <v>561</v>
      </c>
    </row>
    <row r="255" spans="1:15" s="147" customFormat="1" ht="18.75" customHeight="1">
      <c r="B255" s="783" t="s">
        <v>562</v>
      </c>
      <c r="C255" s="1101" t="s">
        <v>563</v>
      </c>
      <c r="D255" s="133" t="s">
        <v>564</v>
      </c>
      <c r="E255" s="148" t="s">
        <v>565</v>
      </c>
      <c r="F255" s="1100" t="s">
        <v>566</v>
      </c>
      <c r="G255" s="588" t="s">
        <v>567</v>
      </c>
      <c r="H255" s="1102" t="s">
        <v>568</v>
      </c>
    </row>
    <row r="256" spans="1:15" s="147" customFormat="1" ht="18.75" customHeight="1">
      <c r="B256" s="783" t="s">
        <v>569</v>
      </c>
      <c r="C256" s="1101" t="s">
        <v>570</v>
      </c>
      <c r="D256" s="133" t="s">
        <v>571</v>
      </c>
      <c r="E256" s="148" t="s">
        <v>572</v>
      </c>
      <c r="F256" s="1100" t="s">
        <v>573</v>
      </c>
      <c r="G256" s="588" t="s">
        <v>574</v>
      </c>
      <c r="H256" s="1102" t="s">
        <v>575</v>
      </c>
      <c r="N256" s="149"/>
      <c r="O256" s="149"/>
    </row>
    <row r="257" spans="1:15" s="147" customFormat="1" ht="18.75" customHeight="1">
      <c r="B257" s="783" t="s">
        <v>815</v>
      </c>
      <c r="C257" s="1101" t="s">
        <v>577</v>
      </c>
      <c r="D257" s="133" t="s">
        <v>578</v>
      </c>
      <c r="E257" s="148" t="s">
        <v>579</v>
      </c>
      <c r="F257" s="1100" t="s">
        <v>580</v>
      </c>
      <c r="G257" s="588" t="s">
        <v>581</v>
      </c>
      <c r="H257" s="1102" t="s">
        <v>582</v>
      </c>
      <c r="N257" s="149"/>
      <c r="O257" s="149"/>
    </row>
    <row r="258" spans="1:15" s="147" customFormat="1" ht="18.75" customHeight="1">
      <c r="B258" s="783" t="s">
        <v>583</v>
      </c>
      <c r="C258" s="1101" t="s">
        <v>584</v>
      </c>
      <c r="D258" s="133" t="s">
        <v>585</v>
      </c>
      <c r="E258" s="148" t="s">
        <v>586</v>
      </c>
      <c r="F258" s="1100" t="s">
        <v>587</v>
      </c>
      <c r="G258" s="588" t="s">
        <v>588</v>
      </c>
      <c r="H258" s="1102" t="s">
        <v>589</v>
      </c>
      <c r="N258" s="149"/>
      <c r="O258" s="149"/>
    </row>
    <row r="259" spans="1:15" s="147" customFormat="1" ht="18.75" customHeight="1">
      <c r="B259" s="783" t="s">
        <v>590</v>
      </c>
      <c r="C259" s="1101" t="s">
        <v>591</v>
      </c>
      <c r="D259" s="133" t="s">
        <v>592</v>
      </c>
      <c r="E259" s="148" t="s">
        <v>593</v>
      </c>
      <c r="F259" s="1098" t="s">
        <v>594</v>
      </c>
      <c r="G259" s="588" t="s">
        <v>595</v>
      </c>
      <c r="H259" s="787" t="s">
        <v>596</v>
      </c>
      <c r="N259" s="149"/>
      <c r="O259" s="149"/>
    </row>
    <row r="260" spans="1:15" s="149" customFormat="1" ht="18.75" customHeight="1">
      <c r="A260" s="1033"/>
      <c r="B260" s="783" t="s">
        <v>597</v>
      </c>
      <c r="C260" s="1101" t="s">
        <v>598</v>
      </c>
      <c r="D260" s="133"/>
      <c r="E260" s="145"/>
      <c r="F260" s="588"/>
      <c r="G260" s="147"/>
      <c r="H260" s="788"/>
      <c r="I260" s="145"/>
      <c r="J260" s="145"/>
      <c r="K260" s="145"/>
    </row>
    <row r="261" spans="1:15" s="149" customFormat="1" ht="18.75" customHeight="1" thickBot="1">
      <c r="A261" s="1033"/>
      <c r="B261" s="789"/>
      <c r="C261" s="790"/>
      <c r="D261" s="790"/>
      <c r="E261" s="791"/>
      <c r="F261" s="791"/>
      <c r="G261" s="791"/>
      <c r="H261" s="792"/>
      <c r="I261" s="145"/>
      <c r="J261" s="145"/>
      <c r="K261" s="145"/>
    </row>
    <row r="262" spans="1:15" s="331" customFormat="1" ht="18.75" customHeight="1">
      <c r="A262" s="861"/>
      <c r="B262" s="11"/>
      <c r="C262" s="11"/>
      <c r="D262" s="11"/>
      <c r="E262" s="11"/>
      <c r="F262" s="11"/>
      <c r="G262" s="11"/>
      <c r="H262" s="11"/>
      <c r="I262" s="11"/>
      <c r="J262" s="11"/>
    </row>
  </sheetData>
  <mergeCells count="12">
    <mergeCell ref="B159:C159"/>
    <mergeCell ref="D159:D160"/>
    <mergeCell ref="D108:D109"/>
    <mergeCell ref="B4:F4"/>
    <mergeCell ref="B2:F2"/>
    <mergeCell ref="E15:F15"/>
    <mergeCell ref="D8:D9"/>
    <mergeCell ref="B108:C108"/>
    <mergeCell ref="B8:C8"/>
    <mergeCell ref="E40:F40"/>
    <mergeCell ref="B106:G106"/>
    <mergeCell ref="B6:F6"/>
  </mergeCells>
  <phoneticPr fontId="81" type="noConversion"/>
  <hyperlinks>
    <hyperlink ref="H2" location="HOME!Print_Area" display="HOME" xr:uid="{FF8ECA58-D7DD-4971-A407-55A1ECF132D5}"/>
    <hyperlink ref="H253" r:id="rId1" xr:uid="{E8F458CD-6AFE-49E7-A7ED-41CB02C4EEAA}"/>
    <hyperlink ref="C253" r:id="rId2" xr:uid="{A158CA61-AD8F-4172-AAA9-477A48F4AF61}"/>
    <hyperlink ref="H258" r:id="rId3" xr:uid="{692369D6-5B5A-420E-BF50-6382E8E8F9ED}"/>
    <hyperlink ref="H257" r:id="rId4" xr:uid="{67C218D9-33F9-446C-AF03-41FD2EB85111}"/>
    <hyperlink ref="C256" r:id="rId5" xr:uid="{9D053B7F-1265-4086-B4C1-9EF719BB1D07}"/>
    <hyperlink ref="C254" r:id="rId6" xr:uid="{50CE4654-87D7-4234-9A04-0BA9B1DC07BD}"/>
    <hyperlink ref="C260" r:id="rId7" xr:uid="{C5404A4C-2455-473D-9F65-C48AACF83BE2}"/>
    <hyperlink ref="H256" r:id="rId8" xr:uid="{268B3BE2-9813-4DC0-9256-2E504655F845}"/>
    <hyperlink ref="H259" r:id="rId9" xr:uid="{5B79DD80-7263-4740-A166-945601926E14}"/>
    <hyperlink ref="F253" r:id="rId10" xr:uid="{BC46F011-3795-456E-8FA6-C051DBCD17E9}"/>
    <hyperlink ref="F258" r:id="rId11" xr:uid="{B05016FC-6F5A-43C9-AD95-30F926FBA2B8}"/>
    <hyperlink ref="F254" r:id="rId12" xr:uid="{B767A102-68B5-4EE1-8CCD-729D9E604781}"/>
    <hyperlink ref="F255" r:id="rId13" xr:uid="{FEC11313-0433-40C8-A31C-555AC6C38A24}"/>
    <hyperlink ref="F256" r:id="rId14" xr:uid="{A8BBEC84-FF4F-49F5-B02C-CE00DEE1E791}"/>
    <hyperlink ref="F257" r:id="rId15" xr:uid="{2653B2F2-F1EB-4B71-AA5B-11498930D532}"/>
    <hyperlink ref="H254" r:id="rId16" xr:uid="{A90C3CB2-F972-4480-833D-0CAE08E9A841}"/>
    <hyperlink ref="H255" r:id="rId17" xr:uid="{FFB74343-2C6B-4EE2-93CB-D30A7AC8A2FA}"/>
    <hyperlink ref="F259" r:id="rId18" xr:uid="{42EE037D-027C-4F0F-8A5F-C6005D90763A}"/>
    <hyperlink ref="C255" r:id="rId19" xr:uid="{147D6221-E870-42B9-8A5B-65A56B135078}"/>
    <hyperlink ref="C257" r:id="rId20" xr:uid="{FBB02197-0C07-440B-9628-5FC21934FAAE}"/>
    <hyperlink ref="C258" r:id="rId21" xr:uid="{CED64735-0BF7-488B-BB68-A4442B82F2E1}"/>
    <hyperlink ref="C259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15"/>
  <cols>
    <col min="1" max="1" width="24.14062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>
      <c r="B2" s="1192" t="s">
        <v>116</v>
      </c>
      <c r="C2" s="1192"/>
      <c r="D2" s="1192"/>
      <c r="E2" s="1192"/>
      <c r="F2" s="1192"/>
      <c r="H2" s="980" t="s">
        <v>350</v>
      </c>
    </row>
    <row r="3" spans="1:9" ht="15.75" customHeight="1" thickBot="1"/>
    <row r="4" spans="1:9" ht="30" customHeight="1" thickBot="1">
      <c r="B4" s="1193" t="s">
        <v>1930</v>
      </c>
      <c r="C4" s="1194"/>
      <c r="D4" s="1194"/>
      <c r="E4" s="1194"/>
      <c r="F4" s="1195"/>
    </row>
    <row r="5" spans="1:9" ht="20.100000000000001" customHeight="1">
      <c r="B5" s="1196"/>
      <c r="C5" s="1196"/>
      <c r="D5" s="1196"/>
      <c r="E5" s="1196"/>
      <c r="F5" s="1196"/>
    </row>
    <row r="6" spans="1:9" ht="20.100000000000001" customHeight="1">
      <c r="B6" s="1185" t="s">
        <v>351</v>
      </c>
      <c r="C6" s="1185"/>
      <c r="D6" s="1185"/>
      <c r="E6" s="1185"/>
      <c r="F6" s="1185"/>
    </row>
    <row r="7" spans="1:9" ht="15.75" customHeight="1">
      <c r="B7" s="149"/>
      <c r="C7" s="155"/>
      <c r="D7" s="155"/>
      <c r="E7" s="155"/>
      <c r="F7" s="155"/>
      <c r="G7" s="155"/>
      <c r="H7" s="155"/>
      <c r="I7" s="155"/>
    </row>
    <row r="8" spans="1:9" ht="30" customHeight="1">
      <c r="A8" s="819"/>
      <c r="B8" s="1187" t="s">
        <v>1931</v>
      </c>
      <c r="C8" s="1188"/>
      <c r="D8" s="1189" t="s">
        <v>353</v>
      </c>
      <c r="E8" s="941" t="s">
        <v>311</v>
      </c>
      <c r="F8" s="944" t="s">
        <v>354</v>
      </c>
      <c r="G8" s="331"/>
      <c r="H8" s="883" t="s">
        <v>1932</v>
      </c>
      <c r="I8" s="1"/>
    </row>
    <row r="9" spans="1:9" ht="20.100000000000001" customHeight="1">
      <c r="A9" s="819"/>
      <c r="B9" s="944" t="s">
        <v>355</v>
      </c>
      <c r="C9" s="944" t="s">
        <v>356</v>
      </c>
      <c r="D9" s="1190"/>
      <c r="E9" s="940" t="s">
        <v>166</v>
      </c>
      <c r="F9" s="940" t="s">
        <v>252</v>
      </c>
      <c r="G9" s="331"/>
      <c r="H9" s="943" t="s">
        <v>357</v>
      </c>
      <c r="I9" s="943" t="s">
        <v>358</v>
      </c>
    </row>
    <row r="10" spans="1:9" ht="15.75" hidden="1" customHeight="1">
      <c r="A10" s="819"/>
      <c r="B10" s="810" t="s">
        <v>359</v>
      </c>
      <c r="C10" s="817" t="s">
        <v>360</v>
      </c>
      <c r="D10" s="758">
        <v>45309</v>
      </c>
      <c r="E10" s="818"/>
      <c r="F10" s="758">
        <f t="shared" ref="F10:F15" si="0">D10+3</f>
        <v>45312</v>
      </c>
      <c r="G10" s="331"/>
      <c r="H10" s="758">
        <v>45305</v>
      </c>
      <c r="I10" s="155"/>
    </row>
    <row r="11" spans="1:9" ht="15.75" hidden="1" customHeight="1">
      <c r="A11" s="819"/>
      <c r="B11" s="810" t="s">
        <v>361</v>
      </c>
      <c r="C11" s="817" t="s">
        <v>362</v>
      </c>
      <c r="D11" s="758">
        <v>45313</v>
      </c>
      <c r="E11" s="818"/>
      <c r="F11" s="758">
        <f t="shared" si="0"/>
        <v>45316</v>
      </c>
      <c r="G11" s="331"/>
      <c r="H11" s="758">
        <f t="shared" ref="H11:H62" si="1">H10+7</f>
        <v>45312</v>
      </c>
      <c r="I11" s="155"/>
    </row>
    <row r="12" spans="1:9" ht="15.75" hidden="1" customHeight="1">
      <c r="A12" s="819"/>
      <c r="B12" s="810" t="s">
        <v>363</v>
      </c>
      <c r="C12" s="817" t="s">
        <v>364</v>
      </c>
      <c r="D12" s="758">
        <v>45318</v>
      </c>
      <c r="E12" s="758">
        <f>D12+2</f>
        <v>45320</v>
      </c>
      <c r="F12" s="758">
        <f t="shared" si="0"/>
        <v>45321</v>
      </c>
      <c r="G12" s="331"/>
      <c r="H12" s="758">
        <f t="shared" si="1"/>
        <v>45319</v>
      </c>
      <c r="I12" s="155"/>
    </row>
    <row r="13" spans="1:9" ht="17.25" hidden="1" customHeight="1">
      <c r="A13" s="819"/>
      <c r="B13" s="810" t="s">
        <v>365</v>
      </c>
      <c r="C13" s="817" t="s">
        <v>366</v>
      </c>
      <c r="D13" s="758">
        <v>45327</v>
      </c>
      <c r="E13" s="758">
        <f t="shared" ref="E13:E25" si="2">D13+2</f>
        <v>45329</v>
      </c>
      <c r="F13" s="758">
        <f t="shared" si="0"/>
        <v>45330</v>
      </c>
      <c r="G13" s="331"/>
      <c r="H13" s="758">
        <v>45326</v>
      </c>
      <c r="I13" s="155"/>
    </row>
    <row r="14" spans="1:9" ht="17.25" hidden="1" customHeight="1">
      <c r="A14" s="819"/>
      <c r="B14" s="810" t="s">
        <v>367</v>
      </c>
      <c r="C14" s="817" t="s">
        <v>368</v>
      </c>
      <c r="D14" s="758">
        <v>45334</v>
      </c>
      <c r="E14" s="758">
        <f t="shared" si="2"/>
        <v>45336</v>
      </c>
      <c r="F14" s="758">
        <f t="shared" si="0"/>
        <v>45337</v>
      </c>
      <c r="G14" s="331"/>
      <c r="H14" s="758">
        <f t="shared" si="1"/>
        <v>45333</v>
      </c>
      <c r="I14" s="155"/>
    </row>
    <row r="15" spans="1:9" ht="17.25" hidden="1" customHeight="1">
      <c r="A15" s="819" t="s">
        <v>369</v>
      </c>
      <c r="B15" s="810" t="s">
        <v>370</v>
      </c>
      <c r="C15" s="817" t="s">
        <v>371</v>
      </c>
      <c r="D15" s="758">
        <v>45339</v>
      </c>
      <c r="E15" s="758">
        <f t="shared" si="2"/>
        <v>45341</v>
      </c>
      <c r="F15" s="758">
        <f t="shared" si="0"/>
        <v>45342</v>
      </c>
      <c r="G15" s="331"/>
      <c r="H15" s="758">
        <f t="shared" si="1"/>
        <v>45340</v>
      </c>
      <c r="I15" s="155"/>
    </row>
    <row r="16" spans="1:9" ht="17.25" hidden="1" customHeight="1">
      <c r="A16" s="819" t="s">
        <v>372</v>
      </c>
      <c r="B16" s="810" t="s">
        <v>373</v>
      </c>
      <c r="C16" s="817" t="s">
        <v>374</v>
      </c>
      <c r="D16" s="758">
        <v>45346</v>
      </c>
      <c r="E16" s="758">
        <f t="shared" si="2"/>
        <v>45348</v>
      </c>
      <c r="F16" s="758">
        <f t="shared" ref="F16" si="3">D16+3</f>
        <v>45349</v>
      </c>
      <c r="G16" s="331"/>
      <c r="H16" s="758">
        <f t="shared" si="1"/>
        <v>45347</v>
      </c>
      <c r="I16" s="155"/>
    </row>
    <row r="17" spans="1:9" ht="17.25" hidden="1" customHeight="1">
      <c r="A17" s="819"/>
      <c r="B17" s="810" t="s">
        <v>361</v>
      </c>
      <c r="C17" s="817" t="s">
        <v>375</v>
      </c>
      <c r="D17" s="758">
        <v>45354</v>
      </c>
      <c r="E17" s="758">
        <f t="shared" si="2"/>
        <v>45356</v>
      </c>
      <c r="F17" s="758">
        <f t="shared" ref="F17" si="4">D17+3</f>
        <v>45357</v>
      </c>
      <c r="G17" s="331"/>
      <c r="H17" s="758">
        <f t="shared" si="1"/>
        <v>45354</v>
      </c>
      <c r="I17" s="155"/>
    </row>
    <row r="18" spans="1:9" ht="17.25" hidden="1" customHeight="1">
      <c r="A18" s="819"/>
      <c r="B18" s="810" t="s">
        <v>363</v>
      </c>
      <c r="C18" s="817" t="s">
        <v>376</v>
      </c>
      <c r="D18" s="758">
        <v>45361</v>
      </c>
      <c r="E18" s="758">
        <f t="shared" si="2"/>
        <v>45363</v>
      </c>
      <c r="F18" s="758">
        <f t="shared" ref="F18" si="5">D18+3</f>
        <v>45364</v>
      </c>
      <c r="G18" s="331"/>
      <c r="H18" s="758">
        <f t="shared" si="1"/>
        <v>45361</v>
      </c>
      <c r="I18" s="155"/>
    </row>
    <row r="19" spans="1:9" ht="17.25" hidden="1" customHeight="1">
      <c r="A19" s="819"/>
      <c r="B19" s="904" t="s">
        <v>365</v>
      </c>
      <c r="C19" s="903" t="s">
        <v>377</v>
      </c>
      <c r="D19" s="758">
        <v>45369</v>
      </c>
      <c r="E19" s="758">
        <f t="shared" si="2"/>
        <v>45371</v>
      </c>
      <c r="F19" s="758">
        <f t="shared" ref="F19" si="6">D19+3</f>
        <v>45372</v>
      </c>
      <c r="G19" s="331"/>
      <c r="H19" s="758">
        <f t="shared" si="1"/>
        <v>45368</v>
      </c>
      <c r="I19" s="155"/>
    </row>
    <row r="20" spans="1:9" ht="17.25" hidden="1" customHeight="1">
      <c r="A20" s="819"/>
      <c r="B20" s="904" t="s">
        <v>367</v>
      </c>
      <c r="C20" s="903" t="s">
        <v>378</v>
      </c>
      <c r="D20" s="758">
        <v>45377</v>
      </c>
      <c r="E20" s="758">
        <f t="shared" si="2"/>
        <v>45379</v>
      </c>
      <c r="F20" s="758">
        <f t="shared" ref="F20" si="7">D20+3</f>
        <v>45380</v>
      </c>
      <c r="G20" s="331"/>
      <c r="H20" s="758">
        <f t="shared" si="1"/>
        <v>45375</v>
      </c>
      <c r="I20" s="155"/>
    </row>
    <row r="21" spans="1:9" ht="17.25" hidden="1" customHeight="1">
      <c r="A21" s="819"/>
      <c r="B21" s="904" t="s">
        <v>379</v>
      </c>
      <c r="C21" s="903" t="s">
        <v>380</v>
      </c>
      <c r="D21" s="758">
        <v>45382</v>
      </c>
      <c r="E21" s="758">
        <f t="shared" si="2"/>
        <v>45384</v>
      </c>
      <c r="F21" s="758">
        <f t="shared" ref="F21" si="8">D21+3</f>
        <v>45385</v>
      </c>
      <c r="G21" s="331"/>
      <c r="H21" s="758">
        <f t="shared" si="1"/>
        <v>45382</v>
      </c>
      <c r="I21" s="155"/>
    </row>
    <row r="22" spans="1:9" ht="17.25" hidden="1" customHeight="1">
      <c r="A22" s="819"/>
      <c r="B22" s="962" t="s">
        <v>373</v>
      </c>
      <c r="C22" s="955" t="s">
        <v>381</v>
      </c>
      <c r="D22" s="955">
        <v>45390</v>
      </c>
      <c r="E22" s="758">
        <f t="shared" si="2"/>
        <v>45392</v>
      </c>
      <c r="F22" s="758">
        <f t="shared" ref="F22:F23" si="9">D22+3</f>
        <v>45393</v>
      </c>
      <c r="G22" s="331"/>
      <c r="H22" s="758">
        <f t="shared" si="1"/>
        <v>45389</v>
      </c>
      <c r="I22" s="155"/>
    </row>
    <row r="23" spans="1:9" ht="17.25" hidden="1" customHeight="1">
      <c r="A23" s="819"/>
      <c r="B23" s="962" t="s">
        <v>361</v>
      </c>
      <c r="C23" s="955" t="s">
        <v>382</v>
      </c>
      <c r="D23" s="955">
        <v>45396</v>
      </c>
      <c r="E23" s="758">
        <f t="shared" si="2"/>
        <v>45398</v>
      </c>
      <c r="F23" s="758">
        <f t="shared" si="9"/>
        <v>45399</v>
      </c>
      <c r="G23" s="331"/>
      <c r="H23" s="758">
        <f t="shared" si="1"/>
        <v>45396</v>
      </c>
      <c r="I23" s="155"/>
    </row>
    <row r="24" spans="1:9" ht="17.25" hidden="1" customHeight="1">
      <c r="A24" s="819"/>
      <c r="B24" s="962" t="s">
        <v>363</v>
      </c>
      <c r="C24" s="955" t="s">
        <v>383</v>
      </c>
      <c r="D24" s="955">
        <v>45408</v>
      </c>
      <c r="E24" s="758">
        <f t="shared" si="2"/>
        <v>45410</v>
      </c>
      <c r="F24" s="758">
        <f t="shared" ref="F24" si="10">D24+3</f>
        <v>45411</v>
      </c>
      <c r="G24" s="331"/>
      <c r="H24" s="758">
        <f t="shared" si="1"/>
        <v>45403</v>
      </c>
      <c r="I24" s="155"/>
    </row>
    <row r="25" spans="1:9" ht="17.25" hidden="1" customHeight="1">
      <c r="A25" s="819"/>
      <c r="B25" s="962" t="s">
        <v>365</v>
      </c>
      <c r="C25" s="955" t="s">
        <v>384</v>
      </c>
      <c r="D25" s="955">
        <v>45415</v>
      </c>
      <c r="E25" s="758">
        <f t="shared" si="2"/>
        <v>45417</v>
      </c>
      <c r="F25" s="758">
        <f t="shared" ref="F25" si="11">D25+3</f>
        <v>45418</v>
      </c>
      <c r="G25" s="331"/>
      <c r="H25" s="758">
        <f t="shared" si="1"/>
        <v>45410</v>
      </c>
      <c r="I25" s="745"/>
    </row>
    <row r="26" spans="1:9" ht="17.25" hidden="1" customHeight="1">
      <c r="A26" s="819" t="s">
        <v>385</v>
      </c>
      <c r="B26" s="962" t="s">
        <v>379</v>
      </c>
      <c r="C26" s="955" t="s">
        <v>386</v>
      </c>
      <c r="D26" s="955">
        <v>45420</v>
      </c>
      <c r="E26" s="758">
        <f>D26+2</f>
        <v>45422</v>
      </c>
      <c r="F26" s="758">
        <f>D26+3</f>
        <v>45423</v>
      </c>
      <c r="G26" s="331"/>
      <c r="H26" s="758">
        <f t="shared" si="1"/>
        <v>45417</v>
      </c>
      <c r="I26" s="155"/>
    </row>
    <row r="27" spans="1:9" ht="17.25" hidden="1" customHeight="1">
      <c r="A27" s="819"/>
      <c r="B27" s="962" t="s">
        <v>367</v>
      </c>
      <c r="C27" s="955" t="s">
        <v>387</v>
      </c>
      <c r="D27" s="955">
        <v>45426</v>
      </c>
      <c r="E27" s="758">
        <f t="shared" ref="E27:E31" si="12">D27+2</f>
        <v>45428</v>
      </c>
      <c r="F27" s="758">
        <f t="shared" ref="F27:F30" si="13">D27+3</f>
        <v>45429</v>
      </c>
      <c r="G27" s="331"/>
      <c r="H27" s="758">
        <f t="shared" si="1"/>
        <v>45424</v>
      </c>
      <c r="I27" s="745"/>
    </row>
    <row r="28" spans="1:9" ht="17.25" hidden="1" customHeight="1">
      <c r="A28" s="819"/>
      <c r="B28" s="1026" t="s">
        <v>373</v>
      </c>
      <c r="C28" s="955" t="s">
        <v>388</v>
      </c>
      <c r="D28" s="955">
        <v>45436</v>
      </c>
      <c r="E28" s="758">
        <f t="shared" si="12"/>
        <v>45438</v>
      </c>
      <c r="F28" s="880" t="s">
        <v>389</v>
      </c>
      <c r="G28" s="331"/>
      <c r="H28" s="758">
        <f t="shared" si="1"/>
        <v>45431</v>
      </c>
      <c r="I28" s="155"/>
    </row>
    <row r="29" spans="1:9" ht="17.25" hidden="1" customHeight="1">
      <c r="A29" s="819" t="s">
        <v>390</v>
      </c>
      <c r="B29" s="955" t="s">
        <v>379</v>
      </c>
      <c r="C29" s="955" t="s">
        <v>391</v>
      </c>
      <c r="D29" s="955">
        <v>45446</v>
      </c>
      <c r="E29" s="758">
        <f t="shared" si="12"/>
        <v>45448</v>
      </c>
      <c r="F29" s="880" t="s">
        <v>389</v>
      </c>
      <c r="G29" s="331"/>
      <c r="H29" s="758">
        <f t="shared" si="1"/>
        <v>45438</v>
      </c>
      <c r="I29" s="155"/>
    </row>
    <row r="30" spans="1:9" ht="17.25" hidden="1" customHeight="1">
      <c r="A30" s="819" t="s">
        <v>392</v>
      </c>
      <c r="B30" s="955" t="s">
        <v>361</v>
      </c>
      <c r="C30" s="955" t="s">
        <v>393</v>
      </c>
      <c r="D30" s="955">
        <v>45450</v>
      </c>
      <c r="E30" s="758">
        <f t="shared" si="12"/>
        <v>45452</v>
      </c>
      <c r="F30" s="758">
        <f t="shared" si="13"/>
        <v>45453</v>
      </c>
      <c r="G30" s="331"/>
      <c r="H30" s="758">
        <f t="shared" si="1"/>
        <v>45445</v>
      </c>
      <c r="I30" s="155"/>
    </row>
    <row r="31" spans="1:9" ht="17.25" hidden="1" customHeight="1">
      <c r="A31" s="819" t="s">
        <v>365</v>
      </c>
      <c r="B31" s="955" t="s">
        <v>394</v>
      </c>
      <c r="C31" s="955" t="s">
        <v>395</v>
      </c>
      <c r="D31" s="955">
        <v>45460</v>
      </c>
      <c r="E31" s="758">
        <f t="shared" si="12"/>
        <v>45462</v>
      </c>
      <c r="F31" s="880" t="s">
        <v>389</v>
      </c>
      <c r="G31" s="331"/>
      <c r="H31" s="758">
        <f t="shared" si="1"/>
        <v>45452</v>
      </c>
      <c r="I31" s="745"/>
    </row>
    <row r="32" spans="1:9" ht="17.25" hidden="1" customHeight="1">
      <c r="A32" s="819" t="s">
        <v>396</v>
      </c>
      <c r="B32" s="1061" t="s">
        <v>365</v>
      </c>
      <c r="C32" s="955" t="s">
        <v>397</v>
      </c>
      <c r="D32" s="955">
        <v>45464</v>
      </c>
      <c r="E32" s="758">
        <f>D32+2</f>
        <v>45466</v>
      </c>
      <c r="F32" s="880" t="s">
        <v>389</v>
      </c>
      <c r="G32" s="331"/>
      <c r="H32" s="758">
        <f t="shared" si="1"/>
        <v>45459</v>
      </c>
      <c r="I32" s="155"/>
    </row>
    <row r="33" spans="1:9" ht="17.25" hidden="1" customHeight="1">
      <c r="A33" s="819" t="s">
        <v>367</v>
      </c>
      <c r="B33" s="1061" t="s">
        <v>373</v>
      </c>
      <c r="C33" s="955" t="s">
        <v>398</v>
      </c>
      <c r="D33" s="955">
        <v>45473</v>
      </c>
      <c r="E33" s="758">
        <f t="shared" ref="E33:E37" si="14">D33+2</f>
        <v>45475</v>
      </c>
      <c r="F33" s="880" t="s">
        <v>389</v>
      </c>
      <c r="G33" s="331"/>
      <c r="H33" s="758">
        <f t="shared" si="1"/>
        <v>45466</v>
      </c>
      <c r="I33" s="1005">
        <f>WEEKNUM(H33)</f>
        <v>26</v>
      </c>
    </row>
    <row r="34" spans="1:9" ht="17.25" hidden="1" customHeight="1">
      <c r="A34" s="819" t="s">
        <v>373</v>
      </c>
      <c r="B34" s="955" t="s">
        <v>367</v>
      </c>
      <c r="C34" s="955" t="s">
        <v>399</v>
      </c>
      <c r="D34" s="955">
        <v>45475</v>
      </c>
      <c r="E34" s="758">
        <f t="shared" si="14"/>
        <v>45477</v>
      </c>
      <c r="F34" s="758">
        <f t="shared" ref="F34:F38" si="15">D34+3</f>
        <v>45478</v>
      </c>
      <c r="G34" s="331"/>
      <c r="H34" s="758">
        <f t="shared" si="1"/>
        <v>45473</v>
      </c>
      <c r="I34" s="1005">
        <f t="shared" ref="I34:I41" si="16">WEEKNUM(H34)</f>
        <v>27</v>
      </c>
    </row>
    <row r="35" spans="1:9" ht="17.25" hidden="1" customHeight="1">
      <c r="A35" s="819"/>
      <c r="B35" s="955" t="s">
        <v>379</v>
      </c>
      <c r="C35" s="955" t="s">
        <v>400</v>
      </c>
      <c r="D35" s="955">
        <v>45484</v>
      </c>
      <c r="E35" s="758">
        <f t="shared" si="14"/>
        <v>45486</v>
      </c>
      <c r="F35" s="758">
        <f t="shared" si="15"/>
        <v>45487</v>
      </c>
      <c r="G35" s="331"/>
      <c r="H35" s="758">
        <f t="shared" si="1"/>
        <v>45480</v>
      </c>
      <c r="I35" s="1005">
        <f t="shared" si="16"/>
        <v>28</v>
      </c>
    </row>
    <row r="36" spans="1:9" ht="17.25" hidden="1" customHeight="1">
      <c r="A36" s="819"/>
      <c r="B36" s="955" t="s">
        <v>401</v>
      </c>
      <c r="C36" s="955" t="s">
        <v>402</v>
      </c>
      <c r="D36" s="955">
        <v>45489</v>
      </c>
      <c r="E36" s="758">
        <f t="shared" si="14"/>
        <v>45491</v>
      </c>
      <c r="F36" s="758">
        <f t="shared" si="15"/>
        <v>45492</v>
      </c>
      <c r="G36" s="331"/>
      <c r="H36" s="758">
        <f t="shared" si="1"/>
        <v>45487</v>
      </c>
      <c r="I36" s="1005">
        <f t="shared" si="16"/>
        <v>29</v>
      </c>
    </row>
    <row r="37" spans="1:9" ht="17.25" hidden="1" customHeight="1">
      <c r="A37" s="819"/>
      <c r="B37" s="955" t="s">
        <v>394</v>
      </c>
      <c r="C37" s="955" t="s">
        <v>403</v>
      </c>
      <c r="D37" s="955">
        <v>45493</v>
      </c>
      <c r="E37" s="758">
        <f t="shared" si="14"/>
        <v>45495</v>
      </c>
      <c r="F37" s="758">
        <f t="shared" si="15"/>
        <v>45496</v>
      </c>
      <c r="G37" s="331"/>
      <c r="H37" s="758">
        <f t="shared" si="1"/>
        <v>45494</v>
      </c>
      <c r="I37" s="1005">
        <f t="shared" si="16"/>
        <v>30</v>
      </c>
    </row>
    <row r="38" spans="1:9" ht="17.25" hidden="1" customHeight="1">
      <c r="A38" s="819"/>
      <c r="B38" s="955" t="s">
        <v>365</v>
      </c>
      <c r="C38" s="955" t="s">
        <v>404</v>
      </c>
      <c r="D38" s="955">
        <v>45506</v>
      </c>
      <c r="E38" s="758">
        <f>D38+2</f>
        <v>45508</v>
      </c>
      <c r="F38" s="758">
        <f t="shared" si="15"/>
        <v>45509</v>
      </c>
      <c r="G38" s="331"/>
      <c r="H38" s="758">
        <f t="shared" si="1"/>
        <v>45501</v>
      </c>
      <c r="I38" s="1005">
        <f t="shared" si="16"/>
        <v>31</v>
      </c>
    </row>
    <row r="39" spans="1:9" ht="17.25" hidden="1" customHeight="1">
      <c r="A39" s="819"/>
      <c r="B39" s="955" t="s">
        <v>405</v>
      </c>
      <c r="C39" s="955" t="s">
        <v>406</v>
      </c>
      <c r="D39" s="955">
        <v>45510</v>
      </c>
      <c r="E39" s="758">
        <f t="shared" ref="E39:E40" si="17">D39+2</f>
        <v>45512</v>
      </c>
      <c r="F39" s="758">
        <f t="shared" ref="F39:F44" si="18">D39+3</f>
        <v>45513</v>
      </c>
      <c r="G39" s="331"/>
      <c r="H39" s="758">
        <f t="shared" si="1"/>
        <v>45508</v>
      </c>
      <c r="I39" s="1005">
        <f t="shared" si="16"/>
        <v>32</v>
      </c>
    </row>
    <row r="40" spans="1:9" ht="17.25" hidden="1" customHeight="1">
      <c r="A40" s="819"/>
      <c r="B40" s="955" t="s">
        <v>379</v>
      </c>
      <c r="C40" s="955" t="s">
        <v>407</v>
      </c>
      <c r="D40" s="955">
        <v>45515</v>
      </c>
      <c r="E40" s="758">
        <f t="shared" si="17"/>
        <v>45517</v>
      </c>
      <c r="F40" s="758">
        <f t="shared" si="18"/>
        <v>45518</v>
      </c>
      <c r="G40" s="331"/>
      <c r="H40" s="758">
        <f t="shared" si="1"/>
        <v>45515</v>
      </c>
      <c r="I40" s="1005">
        <f t="shared" si="16"/>
        <v>33</v>
      </c>
    </row>
    <row r="41" spans="1:9" ht="17.25" hidden="1" customHeight="1">
      <c r="A41" s="819" t="s">
        <v>367</v>
      </c>
      <c r="B41" s="955" t="s">
        <v>367</v>
      </c>
      <c r="C41" s="955" t="s">
        <v>408</v>
      </c>
      <c r="D41" s="955">
        <v>45531</v>
      </c>
      <c r="E41" s="758">
        <f>D41+2</f>
        <v>45533</v>
      </c>
      <c r="F41" s="880" t="s">
        <v>389</v>
      </c>
      <c r="G41" s="331"/>
      <c r="H41" s="758">
        <f t="shared" si="1"/>
        <v>45522</v>
      </c>
      <c r="I41" s="1005">
        <f t="shared" si="16"/>
        <v>34</v>
      </c>
    </row>
    <row r="42" spans="1:9" ht="17.25" hidden="1" customHeight="1">
      <c r="A42" s="819" t="s">
        <v>401</v>
      </c>
      <c r="B42" s="955" t="s">
        <v>394</v>
      </c>
      <c r="C42" s="955" t="s">
        <v>409</v>
      </c>
      <c r="D42" s="955">
        <v>45533</v>
      </c>
      <c r="E42" s="758">
        <f t="shared" ref="E42:E43" si="19">D42+2</f>
        <v>45535</v>
      </c>
      <c r="F42" s="758">
        <f t="shared" si="18"/>
        <v>45536</v>
      </c>
      <c r="G42" s="331"/>
      <c r="H42" s="758">
        <f t="shared" si="1"/>
        <v>45529</v>
      </c>
      <c r="I42" s="1005">
        <f t="shared" ref="I42:I47" si="20">WEEKNUM(H42)</f>
        <v>35</v>
      </c>
    </row>
    <row r="43" spans="1:9" ht="17.25" hidden="1" customHeight="1">
      <c r="A43" s="819" t="s">
        <v>394</v>
      </c>
      <c r="B43" s="955" t="s">
        <v>401</v>
      </c>
      <c r="C43" s="955" t="s">
        <v>410</v>
      </c>
      <c r="D43" s="955">
        <v>45536</v>
      </c>
      <c r="E43" s="758">
        <f t="shared" si="19"/>
        <v>45538</v>
      </c>
      <c r="F43" s="758">
        <f t="shared" si="18"/>
        <v>45539</v>
      </c>
      <c r="G43" s="331"/>
      <c r="H43" s="758">
        <f t="shared" si="1"/>
        <v>45536</v>
      </c>
      <c r="I43" s="1005">
        <f t="shared" si="20"/>
        <v>36</v>
      </c>
    </row>
    <row r="44" spans="1:9" ht="17.25" hidden="1" customHeight="1">
      <c r="A44" s="819"/>
      <c r="B44" s="955" t="s">
        <v>365</v>
      </c>
      <c r="C44" s="955" t="s">
        <v>411</v>
      </c>
      <c r="D44" s="955">
        <v>45557</v>
      </c>
      <c r="E44" s="758">
        <f>D44+2</f>
        <v>45559</v>
      </c>
      <c r="F44" s="758">
        <f t="shared" si="18"/>
        <v>45560</v>
      </c>
      <c r="G44" s="331"/>
      <c r="H44" s="758">
        <f t="shared" si="1"/>
        <v>45543</v>
      </c>
      <c r="I44" s="1005">
        <f t="shared" si="20"/>
        <v>37</v>
      </c>
    </row>
    <row r="45" spans="1:9" ht="17.25" hidden="1" customHeight="1">
      <c r="A45" s="819"/>
      <c r="B45" s="955" t="s">
        <v>405</v>
      </c>
      <c r="C45" s="955" t="s">
        <v>412</v>
      </c>
      <c r="D45" s="955">
        <v>45553</v>
      </c>
      <c r="E45" s="758">
        <f t="shared" ref="E45" si="21">D45+2</f>
        <v>45555</v>
      </c>
      <c r="F45" s="758">
        <f t="shared" ref="F45:F50" si="22">D45+3</f>
        <v>45556</v>
      </c>
      <c r="G45" s="331"/>
      <c r="H45" s="758">
        <f t="shared" si="1"/>
        <v>45550</v>
      </c>
      <c r="I45" s="1005">
        <f t="shared" si="20"/>
        <v>38</v>
      </c>
    </row>
    <row r="46" spans="1:9" ht="17.25" hidden="1" customHeight="1">
      <c r="A46" s="819" t="s">
        <v>379</v>
      </c>
      <c r="B46" s="1026" t="s">
        <v>413</v>
      </c>
      <c r="C46" s="955" t="s">
        <v>414</v>
      </c>
      <c r="D46" s="800"/>
      <c r="E46" s="800"/>
      <c r="F46" s="800"/>
      <c r="G46" s="331"/>
      <c r="H46" s="758">
        <f t="shared" si="1"/>
        <v>45557</v>
      </c>
      <c r="I46" s="1005">
        <f t="shared" si="20"/>
        <v>39</v>
      </c>
    </row>
    <row r="47" spans="1:9" ht="17.25" hidden="1" customHeight="1">
      <c r="A47" s="819"/>
      <c r="B47" s="955" t="s">
        <v>367</v>
      </c>
      <c r="C47" s="955" t="s">
        <v>415</v>
      </c>
      <c r="D47" s="955">
        <v>45572</v>
      </c>
      <c r="E47" s="758">
        <f>D47+2</f>
        <v>45574</v>
      </c>
      <c r="F47" s="880" t="s">
        <v>389</v>
      </c>
      <c r="G47" s="331"/>
      <c r="H47" s="758">
        <v>45564</v>
      </c>
      <c r="I47" s="1005">
        <f t="shared" si="20"/>
        <v>40</v>
      </c>
    </row>
    <row r="48" spans="1:9" ht="17.25" hidden="1" customHeight="1">
      <c r="A48" s="819"/>
      <c r="B48" s="1026" t="s">
        <v>413</v>
      </c>
      <c r="C48" s="955" t="s">
        <v>416</v>
      </c>
      <c r="D48" s="800">
        <v>45575</v>
      </c>
      <c r="E48" s="800">
        <f t="shared" ref="E48:E49" si="23">D48+2</f>
        <v>45577</v>
      </c>
      <c r="F48" s="800">
        <f t="shared" si="22"/>
        <v>45578</v>
      </c>
      <c r="G48" s="331"/>
      <c r="H48" s="758">
        <f t="shared" si="1"/>
        <v>45571</v>
      </c>
      <c r="I48" s="1005">
        <f t="shared" ref="I48:I53" si="24">WEEKNUM(H48)</f>
        <v>41</v>
      </c>
    </row>
    <row r="49" spans="1:9" ht="17.25" hidden="1" customHeight="1">
      <c r="A49" s="819" t="s">
        <v>417</v>
      </c>
      <c r="B49" s="955" t="s">
        <v>365</v>
      </c>
      <c r="C49" s="955" t="s">
        <v>418</v>
      </c>
      <c r="D49" s="955">
        <v>45577</v>
      </c>
      <c r="E49" s="758">
        <f t="shared" si="23"/>
        <v>45579</v>
      </c>
      <c r="F49" s="758">
        <f t="shared" si="22"/>
        <v>45580</v>
      </c>
      <c r="G49" s="331"/>
      <c r="H49" s="758">
        <f t="shared" si="1"/>
        <v>45578</v>
      </c>
      <c r="I49" s="1005">
        <f t="shared" si="24"/>
        <v>42</v>
      </c>
    </row>
    <row r="50" spans="1:9" ht="17.25" hidden="1" customHeight="1">
      <c r="A50" s="819" t="s">
        <v>365</v>
      </c>
      <c r="B50" s="955" t="s">
        <v>417</v>
      </c>
      <c r="C50" s="955" t="s">
        <v>419</v>
      </c>
      <c r="D50" s="955">
        <v>45588</v>
      </c>
      <c r="E50" s="758">
        <f>D50+2</f>
        <v>45590</v>
      </c>
      <c r="F50" s="758">
        <f t="shared" si="22"/>
        <v>45591</v>
      </c>
      <c r="G50" s="331"/>
      <c r="H50" s="758">
        <f t="shared" si="1"/>
        <v>45585</v>
      </c>
      <c r="I50" s="1005">
        <f t="shared" si="24"/>
        <v>43</v>
      </c>
    </row>
    <row r="51" spans="1:9" ht="17.25" hidden="1" customHeight="1">
      <c r="A51" s="819" t="s">
        <v>420</v>
      </c>
      <c r="B51" s="955" t="s">
        <v>367</v>
      </c>
      <c r="C51" s="955" t="s">
        <v>421</v>
      </c>
      <c r="D51" s="955">
        <v>45594</v>
      </c>
      <c r="E51" s="880" t="s">
        <v>389</v>
      </c>
      <c r="F51" s="758">
        <v>45595</v>
      </c>
      <c r="G51" s="331"/>
      <c r="H51" s="758">
        <f t="shared" si="1"/>
        <v>45592</v>
      </c>
      <c r="I51" s="1005">
        <f t="shared" si="24"/>
        <v>44</v>
      </c>
    </row>
    <row r="52" spans="1:9" ht="17.25" hidden="1" customHeight="1">
      <c r="A52" s="819" t="s">
        <v>422</v>
      </c>
      <c r="B52" s="955" t="s">
        <v>405</v>
      </c>
      <c r="C52" s="955" t="s">
        <v>423</v>
      </c>
      <c r="D52" s="955">
        <v>45604</v>
      </c>
      <c r="E52" s="758">
        <f t="shared" ref="E52" si="25">D52+2</f>
        <v>45606</v>
      </c>
      <c r="F52" s="758">
        <f t="shared" ref="F52:F56" si="26">D52+3</f>
        <v>45607</v>
      </c>
      <c r="G52" s="331"/>
      <c r="H52" s="758">
        <f t="shared" si="1"/>
        <v>45599</v>
      </c>
      <c r="I52" s="1005">
        <f t="shared" si="24"/>
        <v>45</v>
      </c>
    </row>
    <row r="53" spans="1:9" ht="17.25" hidden="1" customHeight="1">
      <c r="A53" s="819" t="s">
        <v>394</v>
      </c>
      <c r="B53" s="955" t="s">
        <v>361</v>
      </c>
      <c r="C53" s="955" t="s">
        <v>424</v>
      </c>
      <c r="D53" s="955">
        <v>45605</v>
      </c>
      <c r="E53" s="758">
        <f>D53+2</f>
        <v>45607</v>
      </c>
      <c r="F53" s="758">
        <f t="shared" si="26"/>
        <v>45608</v>
      </c>
      <c r="G53" s="331"/>
      <c r="H53" s="758">
        <f t="shared" si="1"/>
        <v>45606</v>
      </c>
      <c r="I53" s="1005">
        <f t="shared" si="24"/>
        <v>46</v>
      </c>
    </row>
    <row r="54" spans="1:9" ht="20.100000000000001" hidden="1" customHeight="1">
      <c r="A54" s="819" t="s">
        <v>425</v>
      </c>
      <c r="B54" s="955" t="s">
        <v>426</v>
      </c>
      <c r="C54" s="955" t="s">
        <v>427</v>
      </c>
      <c r="D54" s="955">
        <v>45619</v>
      </c>
      <c r="E54" s="758">
        <f t="shared" ref="E54" si="27">D54+2</f>
        <v>45621</v>
      </c>
      <c r="F54" s="758">
        <f t="shared" si="26"/>
        <v>45622</v>
      </c>
      <c r="G54" s="331"/>
      <c r="H54" s="758">
        <f t="shared" si="1"/>
        <v>45613</v>
      </c>
      <c r="I54" s="1005">
        <f t="shared" ref="I54:I56" si="28">WEEKNUM(H54)</f>
        <v>47</v>
      </c>
    </row>
    <row r="55" spans="1:9" ht="20.100000000000001" hidden="1" customHeight="1">
      <c r="A55" s="819" t="s">
        <v>417</v>
      </c>
      <c r="B55" s="955" t="s">
        <v>365</v>
      </c>
      <c r="C55" s="955" t="s">
        <v>428</v>
      </c>
      <c r="D55" s="880" t="s">
        <v>389</v>
      </c>
      <c r="E55" s="800"/>
      <c r="F55" s="800"/>
      <c r="G55" s="331"/>
      <c r="H55" s="758">
        <f t="shared" si="1"/>
        <v>45620</v>
      </c>
      <c r="I55" s="1005">
        <f t="shared" si="28"/>
        <v>48</v>
      </c>
    </row>
    <row r="56" spans="1:9" ht="20.100000000000001" hidden="1" customHeight="1">
      <c r="A56" s="819" t="s">
        <v>365</v>
      </c>
      <c r="B56" s="955" t="s">
        <v>417</v>
      </c>
      <c r="C56" s="955" t="s">
        <v>429</v>
      </c>
      <c r="D56" s="955">
        <v>45632</v>
      </c>
      <c r="E56" s="758">
        <f>D56+2</f>
        <v>45634</v>
      </c>
      <c r="F56" s="758">
        <f t="shared" si="26"/>
        <v>45635</v>
      </c>
      <c r="G56" s="331"/>
      <c r="H56" s="758">
        <f t="shared" si="1"/>
        <v>45627</v>
      </c>
      <c r="I56" s="1005">
        <f t="shared" si="28"/>
        <v>49</v>
      </c>
    </row>
    <row r="57" spans="1:9" ht="20.100000000000001" hidden="1" customHeight="1">
      <c r="A57" s="819" t="s">
        <v>367</v>
      </c>
      <c r="B57" s="955" t="s">
        <v>405</v>
      </c>
      <c r="C57" s="955" t="s">
        <v>430</v>
      </c>
      <c r="D57" s="880" t="s">
        <v>389</v>
      </c>
      <c r="E57" s="800"/>
      <c r="F57" s="800"/>
      <c r="G57" s="331"/>
      <c r="H57" s="758">
        <f t="shared" si="1"/>
        <v>45634</v>
      </c>
      <c r="I57" s="1005">
        <f t="shared" ref="I57:I62" si="29">WEEKNUM(H57)</f>
        <v>50</v>
      </c>
    </row>
    <row r="58" spans="1:9" ht="20.100000000000001" hidden="1" customHeight="1">
      <c r="A58" s="819" t="s">
        <v>405</v>
      </c>
      <c r="B58" s="955" t="s">
        <v>367</v>
      </c>
      <c r="C58" s="955" t="s">
        <v>431</v>
      </c>
      <c r="D58" s="955">
        <v>45644</v>
      </c>
      <c r="E58" s="758">
        <f t="shared" ref="E58" si="30">D58+2</f>
        <v>45646</v>
      </c>
      <c r="F58" s="758">
        <f t="shared" ref="F58:F61" si="31">D58+3</f>
        <v>45647</v>
      </c>
      <c r="G58" s="331"/>
      <c r="H58" s="758">
        <f t="shared" si="1"/>
        <v>45641</v>
      </c>
      <c r="I58" s="1005">
        <f t="shared" si="29"/>
        <v>51</v>
      </c>
    </row>
    <row r="59" spans="1:9" ht="20.100000000000001" hidden="1" customHeight="1">
      <c r="A59" s="819"/>
      <c r="B59" s="955" t="s">
        <v>361</v>
      </c>
      <c r="C59" s="955" t="s">
        <v>1933</v>
      </c>
      <c r="D59" s="880" t="s">
        <v>389</v>
      </c>
      <c r="E59" s="800"/>
      <c r="F59" s="800"/>
      <c r="G59" s="331"/>
      <c r="H59" s="758">
        <f t="shared" si="1"/>
        <v>45648</v>
      </c>
      <c r="I59" s="1005">
        <f t="shared" si="29"/>
        <v>52</v>
      </c>
    </row>
    <row r="60" spans="1:9" ht="20.100000000000001" hidden="1" customHeight="1">
      <c r="A60" s="819" t="s">
        <v>426</v>
      </c>
      <c r="B60" s="955" t="s">
        <v>365</v>
      </c>
      <c r="C60" s="955" t="s">
        <v>1934</v>
      </c>
      <c r="D60" s="955">
        <v>45661</v>
      </c>
      <c r="E60" s="758">
        <f t="shared" ref="E60:E61" si="32">D60+2</f>
        <v>45663</v>
      </c>
      <c r="F60" s="758">
        <f t="shared" si="31"/>
        <v>45664</v>
      </c>
      <c r="G60" s="331"/>
      <c r="H60" s="758">
        <f t="shared" si="1"/>
        <v>45655</v>
      </c>
      <c r="I60" s="1005">
        <f t="shared" si="29"/>
        <v>53</v>
      </c>
    </row>
    <row r="61" spans="1:9" ht="20.100000000000001" customHeight="1">
      <c r="A61" s="819"/>
      <c r="B61" s="955" t="s">
        <v>426</v>
      </c>
      <c r="C61" s="955" t="s">
        <v>1935</v>
      </c>
      <c r="D61" s="955">
        <v>45667</v>
      </c>
      <c r="E61" s="758">
        <f t="shared" si="32"/>
        <v>45669</v>
      </c>
      <c r="F61" s="758">
        <f t="shared" si="31"/>
        <v>45670</v>
      </c>
      <c r="G61" s="331"/>
      <c r="H61" s="758">
        <f t="shared" si="1"/>
        <v>45662</v>
      </c>
      <c r="I61" s="1005">
        <f t="shared" si="29"/>
        <v>2</v>
      </c>
    </row>
    <row r="62" spans="1:9" ht="20.100000000000001" customHeight="1">
      <c r="A62" s="819"/>
      <c r="B62" s="955" t="s">
        <v>417</v>
      </c>
      <c r="C62" s="955" t="s">
        <v>1936</v>
      </c>
      <c r="D62" s="880" t="s">
        <v>389</v>
      </c>
      <c r="E62" s="800"/>
      <c r="F62" s="800"/>
      <c r="G62" s="331"/>
      <c r="H62" s="758">
        <f t="shared" si="1"/>
        <v>45669</v>
      </c>
      <c r="I62" s="1005">
        <f t="shared" si="29"/>
        <v>3</v>
      </c>
    </row>
    <row r="63" spans="1:9" ht="15.75" customHeight="1">
      <c r="B63" s="164"/>
      <c r="C63" s="155"/>
      <c r="D63" s="733"/>
      <c r="E63" s="734"/>
      <c r="F63" s="155"/>
      <c r="G63" s="155"/>
      <c r="H63" s="155"/>
      <c r="I63" s="155"/>
    </row>
    <row r="64" spans="1:9" ht="15.75" customHeight="1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>
      <c r="B65" s="1185" t="s">
        <v>437</v>
      </c>
      <c r="C65" s="1185"/>
      <c r="D65" s="1185"/>
      <c r="E65" s="1185"/>
      <c r="F65" s="1185"/>
      <c r="G65" s="217"/>
      <c r="H65" s="217"/>
      <c r="I65" s="217"/>
    </row>
    <row r="66" spans="1:17" ht="15.75" customHeight="1">
      <c r="B66" s="164"/>
      <c r="C66" s="155"/>
      <c r="D66" s="1218"/>
      <c r="E66" s="1218"/>
      <c r="F66" s="1218"/>
      <c r="G66" s="1218"/>
      <c r="H66" s="1218"/>
      <c r="I66" s="1218"/>
      <c r="J66" s="1218"/>
      <c r="K66" s="1218"/>
      <c r="L66" s="1218"/>
      <c r="M66" s="1218"/>
      <c r="N66" s="745"/>
    </row>
    <row r="67" spans="1:17" ht="30" customHeight="1">
      <c r="A67" s="819"/>
      <c r="B67" s="1187" t="s">
        <v>1930</v>
      </c>
      <c r="C67" s="1188"/>
      <c r="D67" s="1189" t="s">
        <v>353</v>
      </c>
      <c r="E67" s="950" t="s">
        <v>236</v>
      </c>
      <c r="F67" s="944" t="s">
        <v>159</v>
      </c>
      <c r="G67" s="944" t="s">
        <v>439</v>
      </c>
      <c r="H67" s="941" t="s">
        <v>199</v>
      </c>
      <c r="I67" s="944" t="s">
        <v>302</v>
      </c>
      <c r="J67" s="944" t="s">
        <v>340</v>
      </c>
      <c r="K67" s="944" t="s">
        <v>215</v>
      </c>
      <c r="L67" s="944" t="s">
        <v>267</v>
      </c>
      <c r="M67" s="944" t="s">
        <v>1937</v>
      </c>
      <c r="N67" s="944" t="s">
        <v>1938</v>
      </c>
      <c r="O67" s="331"/>
      <c r="P67" s="883" t="s">
        <v>1939</v>
      </c>
    </row>
    <row r="68" spans="1:17" ht="20.100000000000001" customHeight="1">
      <c r="A68" s="819"/>
      <c r="B68" s="944" t="s">
        <v>355</v>
      </c>
      <c r="C68" s="944" t="s">
        <v>356</v>
      </c>
      <c r="D68" s="1190"/>
      <c r="E68" s="940" t="s">
        <v>252</v>
      </c>
      <c r="F68" s="940" t="s">
        <v>257</v>
      </c>
      <c r="G68" s="940" t="s">
        <v>440</v>
      </c>
      <c r="H68" s="940" t="s">
        <v>175</v>
      </c>
      <c r="I68" s="940" t="s">
        <v>442</v>
      </c>
      <c r="J68" s="940" t="s">
        <v>287</v>
      </c>
      <c r="K68" s="940" t="s">
        <v>264</v>
      </c>
      <c r="L68" s="940" t="s">
        <v>234</v>
      </c>
      <c r="M68" s="940" t="s">
        <v>288</v>
      </c>
      <c r="N68" s="940" t="s">
        <v>303</v>
      </c>
      <c r="O68" s="331"/>
      <c r="P68" s="943" t="s">
        <v>357</v>
      </c>
      <c r="Q68" s="943" t="s">
        <v>443</v>
      </c>
    </row>
    <row r="69" spans="1:17" ht="17.25" hidden="1" customHeight="1">
      <c r="A69" s="819"/>
      <c r="B69" s="962" t="s">
        <v>379</v>
      </c>
      <c r="C69" s="955" t="s">
        <v>444</v>
      </c>
      <c r="D69" s="955">
        <v>45393</v>
      </c>
      <c r="E69" s="1183" t="s">
        <v>389</v>
      </c>
      <c r="F69" s="1184"/>
      <c r="G69" s="1184"/>
      <c r="H69" s="1184"/>
      <c r="I69" s="1184"/>
      <c r="J69" s="1184"/>
      <c r="K69" s="1184"/>
      <c r="L69" s="1191"/>
      <c r="M69" s="758">
        <f t="shared" ref="M69:N69" si="33">D69+25</f>
        <v>45418</v>
      </c>
      <c r="N69" s="758" t="e">
        <f t="shared" si="33"/>
        <v>#VALUE!</v>
      </c>
      <c r="O69" s="331"/>
      <c r="P69" s="758">
        <v>45387</v>
      </c>
    </row>
    <row r="70" spans="1:17" ht="17.25" hidden="1" customHeight="1">
      <c r="A70" s="819"/>
      <c r="B70" s="962" t="s">
        <v>373</v>
      </c>
      <c r="C70" s="955" t="s">
        <v>445</v>
      </c>
      <c r="D70" s="955">
        <v>45400</v>
      </c>
      <c r="E70" s="758">
        <f t="shared" ref="E70:E72" si="34">D70+3</f>
        <v>45403</v>
      </c>
      <c r="F70" s="1183" t="s">
        <v>389</v>
      </c>
      <c r="G70" s="1184"/>
      <c r="H70" s="1184"/>
      <c r="I70" s="1184"/>
      <c r="J70" s="1184"/>
      <c r="K70" s="1191"/>
      <c r="L70" s="758">
        <f t="shared" ref="L70:L72" si="35">D70+23</f>
        <v>45423</v>
      </c>
      <c r="M70" s="758">
        <f t="shared" ref="M70:N72" si="36">D70+25</f>
        <v>45425</v>
      </c>
      <c r="N70" s="758">
        <f t="shared" si="36"/>
        <v>45428</v>
      </c>
      <c r="O70" s="331"/>
      <c r="P70" s="758">
        <f t="shared" ref="P70:P110" si="37">P69+7</f>
        <v>45394</v>
      </c>
    </row>
    <row r="71" spans="1:17" ht="17.25" hidden="1" customHeight="1">
      <c r="A71" s="819"/>
      <c r="B71" s="962" t="s">
        <v>361</v>
      </c>
      <c r="C71" s="955" t="s">
        <v>446</v>
      </c>
      <c r="D71" s="955">
        <v>45406</v>
      </c>
      <c r="E71" s="758">
        <f t="shared" si="34"/>
        <v>45409</v>
      </c>
      <c r="F71" s="758">
        <f t="shared" ref="F71:F72" si="38">D71+9</f>
        <v>45415</v>
      </c>
      <c r="G71" s="758">
        <f t="shared" ref="G71:G72" si="39">D71+12</f>
        <v>45418</v>
      </c>
      <c r="H71" s="758">
        <f t="shared" ref="H71:H72" si="40">D71+14</f>
        <v>45420</v>
      </c>
      <c r="I71" s="758">
        <f t="shared" ref="I71:I72" si="41">D71+20</f>
        <v>45426</v>
      </c>
      <c r="J71" s="758">
        <f t="shared" ref="J71:J72" si="42">D71+21</f>
        <v>45427</v>
      </c>
      <c r="K71" s="758">
        <f t="shared" ref="K71:K72" si="43">D71+22</f>
        <v>45428</v>
      </c>
      <c r="L71" s="758">
        <f t="shared" si="35"/>
        <v>45429</v>
      </c>
      <c r="M71" s="758">
        <f t="shared" si="36"/>
        <v>45431</v>
      </c>
      <c r="N71" s="758">
        <f t="shared" si="36"/>
        <v>45434</v>
      </c>
      <c r="O71" s="331"/>
      <c r="P71" s="758">
        <f t="shared" si="37"/>
        <v>45401</v>
      </c>
    </row>
    <row r="72" spans="1:17" ht="17.25" hidden="1" customHeight="1">
      <c r="A72" s="819" t="s">
        <v>363</v>
      </c>
      <c r="B72" s="962" t="s">
        <v>394</v>
      </c>
      <c r="C72" s="955" t="s">
        <v>447</v>
      </c>
      <c r="D72" s="955">
        <v>45416</v>
      </c>
      <c r="E72" s="758">
        <f t="shared" si="34"/>
        <v>45419</v>
      </c>
      <c r="F72" s="758">
        <f t="shared" si="38"/>
        <v>45425</v>
      </c>
      <c r="G72" s="758">
        <f t="shared" si="39"/>
        <v>45428</v>
      </c>
      <c r="H72" s="758">
        <f t="shared" si="40"/>
        <v>45430</v>
      </c>
      <c r="I72" s="758">
        <f t="shared" si="41"/>
        <v>45436</v>
      </c>
      <c r="J72" s="758">
        <f t="shared" si="42"/>
        <v>45437</v>
      </c>
      <c r="K72" s="758">
        <f t="shared" si="43"/>
        <v>45438</v>
      </c>
      <c r="L72" s="758">
        <f t="shared" si="35"/>
        <v>45439</v>
      </c>
      <c r="M72" s="758">
        <f t="shared" si="36"/>
        <v>45441</v>
      </c>
      <c r="N72" s="758">
        <f t="shared" si="36"/>
        <v>45444</v>
      </c>
      <c r="O72" s="331"/>
      <c r="P72" s="758">
        <f t="shared" si="37"/>
        <v>45408</v>
      </c>
    </row>
    <row r="73" spans="1:17" ht="17.25" hidden="1" customHeight="1">
      <c r="A73" s="819"/>
      <c r="B73" s="962" t="s">
        <v>365</v>
      </c>
      <c r="C73" s="955" t="s">
        <v>448</v>
      </c>
      <c r="D73" s="955">
        <v>45424</v>
      </c>
      <c r="E73" s="758">
        <f t="shared" ref="E73:E75" si="44">D73+3</f>
        <v>45427</v>
      </c>
      <c r="F73" s="758">
        <f t="shared" ref="F73:F77" si="45">D73+9</f>
        <v>45433</v>
      </c>
      <c r="G73" s="758">
        <f t="shared" ref="G73:G77" si="46">D73+12</f>
        <v>45436</v>
      </c>
      <c r="H73" s="758">
        <f t="shared" ref="H73:H78" si="47">D73+14</f>
        <v>45438</v>
      </c>
      <c r="I73" s="758">
        <f t="shared" ref="I73:I78" si="48">D73+20</f>
        <v>45444</v>
      </c>
      <c r="J73" s="758">
        <f t="shared" ref="J73:J78" si="49">D73+21</f>
        <v>45445</v>
      </c>
      <c r="K73" s="758">
        <f t="shared" ref="K73:K78" si="50">D73+22</f>
        <v>45446</v>
      </c>
      <c r="L73" s="758">
        <f t="shared" ref="L73:L78" si="51">D73+23</f>
        <v>45447</v>
      </c>
      <c r="M73" s="758">
        <f t="shared" ref="M73:N78" si="52">D73+25</f>
        <v>45449</v>
      </c>
      <c r="N73" s="758">
        <f t="shared" si="52"/>
        <v>45452</v>
      </c>
      <c r="O73" s="331"/>
      <c r="P73" s="758">
        <f t="shared" si="37"/>
        <v>45415</v>
      </c>
    </row>
    <row r="74" spans="1:17" ht="17.25" hidden="1" customHeight="1">
      <c r="A74" s="819" t="s">
        <v>449</v>
      </c>
      <c r="B74" s="962" t="s">
        <v>379</v>
      </c>
      <c r="C74" s="955" t="s">
        <v>450</v>
      </c>
      <c r="D74" s="955">
        <v>45425</v>
      </c>
      <c r="E74" s="880" t="s">
        <v>389</v>
      </c>
      <c r="F74" s="880" t="s">
        <v>389</v>
      </c>
      <c r="G74" s="880" t="s">
        <v>389</v>
      </c>
      <c r="H74" s="880" t="s">
        <v>389</v>
      </c>
      <c r="I74" s="880" t="s">
        <v>389</v>
      </c>
      <c r="J74" s="880" t="s">
        <v>389</v>
      </c>
      <c r="K74" s="758">
        <f t="shared" si="50"/>
        <v>45447</v>
      </c>
      <c r="L74" s="758">
        <f t="shared" si="51"/>
        <v>45448</v>
      </c>
      <c r="M74" s="758">
        <f t="shared" si="52"/>
        <v>45450</v>
      </c>
      <c r="N74" s="758" t="e">
        <f t="shared" si="52"/>
        <v>#VALUE!</v>
      </c>
      <c r="O74" s="331"/>
      <c r="P74" s="758">
        <f t="shared" si="37"/>
        <v>45422</v>
      </c>
    </row>
    <row r="75" spans="1:17" ht="17.25" hidden="1" customHeight="1">
      <c r="A75" s="819" t="s">
        <v>379</v>
      </c>
      <c r="B75" s="955" t="s">
        <v>367</v>
      </c>
      <c r="C75" s="955" t="s">
        <v>451</v>
      </c>
      <c r="D75" s="955">
        <v>45437</v>
      </c>
      <c r="E75" s="758">
        <f t="shared" si="44"/>
        <v>45440</v>
      </c>
      <c r="F75" s="758">
        <f t="shared" si="45"/>
        <v>45446</v>
      </c>
      <c r="G75" s="758">
        <f t="shared" si="46"/>
        <v>45449</v>
      </c>
      <c r="H75" s="758">
        <f t="shared" si="47"/>
        <v>45451</v>
      </c>
      <c r="I75" s="758">
        <f t="shared" si="48"/>
        <v>45457</v>
      </c>
      <c r="J75" s="758">
        <f t="shared" si="49"/>
        <v>45458</v>
      </c>
      <c r="K75" s="758">
        <f t="shared" si="50"/>
        <v>45459</v>
      </c>
      <c r="L75" s="758">
        <f t="shared" si="51"/>
        <v>45460</v>
      </c>
      <c r="M75" s="758">
        <f t="shared" si="52"/>
        <v>45462</v>
      </c>
      <c r="N75" s="758">
        <f t="shared" si="52"/>
        <v>45465</v>
      </c>
      <c r="O75" s="331"/>
      <c r="P75" s="758">
        <f t="shared" si="37"/>
        <v>45429</v>
      </c>
    </row>
    <row r="76" spans="1:17" ht="17.25" hidden="1" customHeight="1">
      <c r="A76" s="819"/>
      <c r="B76" s="955" t="s">
        <v>373</v>
      </c>
      <c r="C76" s="955" t="s">
        <v>452</v>
      </c>
      <c r="D76" s="955">
        <v>45447</v>
      </c>
      <c r="E76" s="758">
        <f t="shared" ref="E76:E81" si="53">D76+3</f>
        <v>45450</v>
      </c>
      <c r="F76" s="880" t="s">
        <v>389</v>
      </c>
      <c r="G76" s="880" t="s">
        <v>389</v>
      </c>
      <c r="H76" s="880" t="s">
        <v>389</v>
      </c>
      <c r="I76" s="880" t="s">
        <v>389</v>
      </c>
      <c r="J76" s="880" t="s">
        <v>389</v>
      </c>
      <c r="K76" s="758">
        <f t="shared" si="50"/>
        <v>45469</v>
      </c>
      <c r="L76" s="758">
        <f t="shared" si="51"/>
        <v>45470</v>
      </c>
      <c r="M76" s="758">
        <f t="shared" si="52"/>
        <v>45472</v>
      </c>
      <c r="N76" s="758">
        <f t="shared" si="52"/>
        <v>45475</v>
      </c>
      <c r="O76" s="331"/>
      <c r="P76" s="758">
        <f t="shared" si="37"/>
        <v>45436</v>
      </c>
    </row>
    <row r="77" spans="1:17" ht="17.25" hidden="1" customHeight="1">
      <c r="A77" s="819" t="s">
        <v>453</v>
      </c>
      <c r="B77" s="880" t="s">
        <v>389</v>
      </c>
      <c r="C77" s="955" t="s">
        <v>454</v>
      </c>
      <c r="D77" s="800">
        <v>45447</v>
      </c>
      <c r="E77" s="800">
        <f t="shared" si="53"/>
        <v>45450</v>
      </c>
      <c r="F77" s="800">
        <f t="shared" si="45"/>
        <v>45456</v>
      </c>
      <c r="G77" s="800">
        <f t="shared" si="46"/>
        <v>45459</v>
      </c>
      <c r="H77" s="800">
        <f t="shared" si="47"/>
        <v>45461</v>
      </c>
      <c r="I77" s="800">
        <f t="shared" si="48"/>
        <v>45467</v>
      </c>
      <c r="J77" s="800">
        <f t="shared" si="49"/>
        <v>45468</v>
      </c>
      <c r="K77" s="800">
        <f t="shared" si="50"/>
        <v>45469</v>
      </c>
      <c r="L77" s="800">
        <f t="shared" si="51"/>
        <v>45470</v>
      </c>
      <c r="M77" s="800">
        <f t="shared" si="52"/>
        <v>45472</v>
      </c>
      <c r="N77" s="800">
        <f t="shared" si="52"/>
        <v>45475</v>
      </c>
      <c r="O77" s="331"/>
      <c r="P77" s="758">
        <f t="shared" si="37"/>
        <v>45443</v>
      </c>
    </row>
    <row r="78" spans="1:17" ht="17.25" hidden="1" customHeight="1">
      <c r="A78" s="819" t="s">
        <v>392</v>
      </c>
      <c r="B78" s="955" t="s">
        <v>361</v>
      </c>
      <c r="C78" s="955" t="s">
        <v>455</v>
      </c>
      <c r="D78" s="955">
        <v>45459</v>
      </c>
      <c r="E78" s="758">
        <f t="shared" si="53"/>
        <v>45462</v>
      </c>
      <c r="F78" s="880" t="s">
        <v>389</v>
      </c>
      <c r="G78" s="880" t="s">
        <v>389</v>
      </c>
      <c r="H78" s="758">
        <f t="shared" si="47"/>
        <v>45473</v>
      </c>
      <c r="I78" s="758">
        <f t="shared" si="48"/>
        <v>45479</v>
      </c>
      <c r="J78" s="758">
        <f t="shared" si="49"/>
        <v>45480</v>
      </c>
      <c r="K78" s="758">
        <f t="shared" si="50"/>
        <v>45481</v>
      </c>
      <c r="L78" s="758">
        <f t="shared" si="51"/>
        <v>45482</v>
      </c>
      <c r="M78" s="758">
        <f t="shared" si="52"/>
        <v>45484</v>
      </c>
      <c r="N78" s="758">
        <f t="shared" si="52"/>
        <v>45487</v>
      </c>
      <c r="O78" s="331"/>
      <c r="P78" s="758">
        <f t="shared" si="37"/>
        <v>45450</v>
      </c>
    </row>
    <row r="79" spans="1:17" ht="17.25" hidden="1" customHeight="1">
      <c r="A79" s="819" t="s">
        <v>456</v>
      </c>
      <c r="B79" s="955" t="s">
        <v>394</v>
      </c>
      <c r="C79" s="955" t="s">
        <v>457</v>
      </c>
      <c r="D79" s="880" t="s">
        <v>389</v>
      </c>
      <c r="E79" s="800" t="e">
        <f t="shared" si="53"/>
        <v>#VALUE!</v>
      </c>
      <c r="F79" s="800" t="e">
        <f t="shared" ref="F79:F81" si="54">D79+9</f>
        <v>#VALUE!</v>
      </c>
      <c r="G79" s="800" t="e">
        <f t="shared" ref="G79:G81" si="55">D79+12</f>
        <v>#VALUE!</v>
      </c>
      <c r="H79" s="800" t="e">
        <f t="shared" ref="H79:H81" si="56">D79+14</f>
        <v>#VALUE!</v>
      </c>
      <c r="I79" s="800" t="e">
        <f t="shared" ref="I79:I81" si="57">D79+20</f>
        <v>#VALUE!</v>
      </c>
      <c r="J79" s="800" t="e">
        <f t="shared" ref="J79:J81" si="58">D79+21</f>
        <v>#VALUE!</v>
      </c>
      <c r="K79" s="800" t="e">
        <f t="shared" ref="K79:K81" si="59">D79+22</f>
        <v>#VALUE!</v>
      </c>
      <c r="L79" s="800" t="e">
        <f t="shared" ref="L79:L81" si="60">D79+23</f>
        <v>#VALUE!</v>
      </c>
      <c r="M79" s="800" t="e">
        <f t="shared" ref="M79:N81" si="61">D79+25</f>
        <v>#VALUE!</v>
      </c>
      <c r="N79" s="800" t="e">
        <f t="shared" si="61"/>
        <v>#VALUE!</v>
      </c>
      <c r="O79" s="331"/>
      <c r="P79" s="758">
        <f t="shared" si="37"/>
        <v>45457</v>
      </c>
      <c r="Q79" s="1066">
        <f>WEEKNUM(P79)</f>
        <v>24</v>
      </c>
    </row>
    <row r="80" spans="1:17" ht="17.25" hidden="1" customHeight="1">
      <c r="A80" s="819" t="s">
        <v>458</v>
      </c>
      <c r="B80" s="955" t="s">
        <v>365</v>
      </c>
      <c r="C80" s="955" t="s">
        <v>459</v>
      </c>
      <c r="D80" s="880" t="s">
        <v>389</v>
      </c>
      <c r="E80" s="800" t="e">
        <f t="shared" si="53"/>
        <v>#VALUE!</v>
      </c>
      <c r="F80" s="800" t="e">
        <f t="shared" si="54"/>
        <v>#VALUE!</v>
      </c>
      <c r="G80" s="800" t="e">
        <f t="shared" si="55"/>
        <v>#VALUE!</v>
      </c>
      <c r="H80" s="800" t="e">
        <f t="shared" si="56"/>
        <v>#VALUE!</v>
      </c>
      <c r="I80" s="800" t="e">
        <f t="shared" si="57"/>
        <v>#VALUE!</v>
      </c>
      <c r="J80" s="800" t="e">
        <f t="shared" si="58"/>
        <v>#VALUE!</v>
      </c>
      <c r="K80" s="800" t="e">
        <f t="shared" si="59"/>
        <v>#VALUE!</v>
      </c>
      <c r="L80" s="800" t="e">
        <f t="shared" si="60"/>
        <v>#VALUE!</v>
      </c>
      <c r="M80" s="800" t="e">
        <f t="shared" si="61"/>
        <v>#VALUE!</v>
      </c>
      <c r="N80" s="800" t="e">
        <f t="shared" si="61"/>
        <v>#VALUE!</v>
      </c>
      <c r="O80" s="331"/>
      <c r="P80" s="758">
        <f t="shared" si="37"/>
        <v>45464</v>
      </c>
      <c r="Q80" s="1066">
        <f>WEEKNUM(P80)</f>
        <v>25</v>
      </c>
    </row>
    <row r="81" spans="1:17" ht="17.25" hidden="1" customHeight="1">
      <c r="A81" s="819" t="s">
        <v>460</v>
      </c>
      <c r="B81" s="1061" t="s">
        <v>373</v>
      </c>
      <c r="C81" s="955" t="s">
        <v>461</v>
      </c>
      <c r="D81" s="880" t="s">
        <v>389</v>
      </c>
      <c r="E81" s="800" t="e">
        <f t="shared" si="53"/>
        <v>#VALUE!</v>
      </c>
      <c r="F81" s="800" t="e">
        <f t="shared" si="54"/>
        <v>#VALUE!</v>
      </c>
      <c r="G81" s="800" t="e">
        <f t="shared" si="55"/>
        <v>#VALUE!</v>
      </c>
      <c r="H81" s="800" t="e">
        <f t="shared" si="56"/>
        <v>#VALUE!</v>
      </c>
      <c r="I81" s="800" t="e">
        <f t="shared" si="57"/>
        <v>#VALUE!</v>
      </c>
      <c r="J81" s="800" t="e">
        <f t="shared" si="58"/>
        <v>#VALUE!</v>
      </c>
      <c r="K81" s="800" t="e">
        <f t="shared" si="59"/>
        <v>#VALUE!</v>
      </c>
      <c r="L81" s="800" t="e">
        <f t="shared" si="60"/>
        <v>#VALUE!</v>
      </c>
      <c r="M81" s="800" t="e">
        <f t="shared" si="61"/>
        <v>#VALUE!</v>
      </c>
      <c r="N81" s="800" t="e">
        <f t="shared" si="61"/>
        <v>#VALUE!</v>
      </c>
      <c r="O81" s="331"/>
      <c r="P81" s="758">
        <f t="shared" si="37"/>
        <v>45471</v>
      </c>
      <c r="Q81" s="1066">
        <f t="shared" ref="Q81:Q85" si="62">WEEKNUM(P81)</f>
        <v>26</v>
      </c>
    </row>
    <row r="82" spans="1:17" ht="17.25" hidden="1" customHeight="1">
      <c r="A82" s="819"/>
      <c r="B82" s="955" t="s">
        <v>367</v>
      </c>
      <c r="C82" s="955" t="s">
        <v>462</v>
      </c>
      <c r="D82" s="955">
        <v>45484</v>
      </c>
      <c r="E82" s="758">
        <f t="shared" ref="E82:E83" si="63">D82+3</f>
        <v>45487</v>
      </c>
      <c r="F82" s="758">
        <f t="shared" ref="F82" si="64">D82+9</f>
        <v>45493</v>
      </c>
      <c r="G82" s="758">
        <f t="shared" ref="G82" si="65">D82+12</f>
        <v>45496</v>
      </c>
      <c r="H82" s="758">
        <f t="shared" ref="H82" si="66">D82+14</f>
        <v>45498</v>
      </c>
      <c r="I82" s="758">
        <f t="shared" ref="I82" si="67">D82+20</f>
        <v>45504</v>
      </c>
      <c r="J82" s="758">
        <f t="shared" ref="J82" si="68">D82+21</f>
        <v>45505</v>
      </c>
      <c r="K82" s="758">
        <f t="shared" ref="K82" si="69">D82+22</f>
        <v>45506</v>
      </c>
      <c r="L82" s="758">
        <f t="shared" ref="L82" si="70">D82+23</f>
        <v>45507</v>
      </c>
      <c r="M82" s="758">
        <f t="shared" ref="M82:N83" si="71">D82+25</f>
        <v>45509</v>
      </c>
      <c r="N82" s="758">
        <f t="shared" si="71"/>
        <v>45512</v>
      </c>
      <c r="O82" s="331"/>
      <c r="P82" s="758">
        <f t="shared" si="37"/>
        <v>45478</v>
      </c>
      <c r="Q82" s="1066">
        <f t="shared" si="62"/>
        <v>27</v>
      </c>
    </row>
    <row r="83" spans="1:17" ht="17.25" hidden="1" customHeight="1">
      <c r="A83" s="819"/>
      <c r="B83" s="1003" t="s">
        <v>379</v>
      </c>
      <c r="C83" s="955" t="s">
        <v>463</v>
      </c>
      <c r="D83" s="955">
        <v>45490</v>
      </c>
      <c r="E83" s="758">
        <f t="shared" si="63"/>
        <v>45493</v>
      </c>
      <c r="F83" s="880" t="s">
        <v>389</v>
      </c>
      <c r="G83" s="880" t="s">
        <v>389</v>
      </c>
      <c r="H83" s="880" t="s">
        <v>389</v>
      </c>
      <c r="I83" s="880" t="s">
        <v>389</v>
      </c>
      <c r="J83" s="880" t="s">
        <v>389</v>
      </c>
      <c r="K83" s="880" t="s">
        <v>389</v>
      </c>
      <c r="L83" s="880" t="s">
        <v>389</v>
      </c>
      <c r="M83" s="758">
        <f t="shared" si="71"/>
        <v>45515</v>
      </c>
      <c r="N83" s="758">
        <f t="shared" si="71"/>
        <v>45518</v>
      </c>
      <c r="O83" s="331"/>
      <c r="P83" s="758">
        <f t="shared" si="37"/>
        <v>45485</v>
      </c>
      <c r="Q83" s="1066">
        <f t="shared" si="62"/>
        <v>28</v>
      </c>
    </row>
    <row r="84" spans="1:17" ht="17.25" hidden="1" customHeight="1">
      <c r="A84" s="819" t="s">
        <v>361</v>
      </c>
      <c r="B84" s="955" t="s">
        <v>401</v>
      </c>
      <c r="C84" s="955" t="s">
        <v>464</v>
      </c>
      <c r="D84" s="955">
        <v>45496</v>
      </c>
      <c r="E84" s="758">
        <f>D84+3</f>
        <v>45499</v>
      </c>
      <c r="F84" s="758">
        <f>D84+9</f>
        <v>45505</v>
      </c>
      <c r="G84" s="758">
        <f>D84+12</f>
        <v>45508</v>
      </c>
      <c r="H84" s="758">
        <f>D84+14</f>
        <v>45510</v>
      </c>
      <c r="I84" s="758">
        <f>D84+20</f>
        <v>45516</v>
      </c>
      <c r="J84" s="758">
        <f>D84+21</f>
        <v>45517</v>
      </c>
      <c r="K84" s="758">
        <f>D84+22</f>
        <v>45518</v>
      </c>
      <c r="L84" s="758">
        <f>D84+23</f>
        <v>45519</v>
      </c>
      <c r="M84" s="758">
        <f>D84+25</f>
        <v>45521</v>
      </c>
      <c r="N84" s="758">
        <f>E84+25</f>
        <v>45524</v>
      </c>
      <c r="O84" s="331"/>
      <c r="P84" s="758">
        <f t="shared" si="37"/>
        <v>45492</v>
      </c>
      <c r="Q84" s="1066">
        <f t="shared" si="62"/>
        <v>29</v>
      </c>
    </row>
    <row r="85" spans="1:17" ht="17.25" hidden="1" customHeight="1">
      <c r="A85" s="819"/>
      <c r="B85" s="955" t="s">
        <v>394</v>
      </c>
      <c r="C85" s="955" t="s">
        <v>465</v>
      </c>
      <c r="D85" s="955">
        <v>45511</v>
      </c>
      <c r="E85" s="880" t="s">
        <v>389</v>
      </c>
      <c r="F85" s="880" t="s">
        <v>389</v>
      </c>
      <c r="G85" s="880" t="s">
        <v>389</v>
      </c>
      <c r="H85" s="880" t="s">
        <v>389</v>
      </c>
      <c r="I85" s="880" t="s">
        <v>389</v>
      </c>
      <c r="J85" s="880" t="s">
        <v>389</v>
      </c>
      <c r="K85" s="880" t="s">
        <v>389</v>
      </c>
      <c r="L85" s="880" t="s">
        <v>389</v>
      </c>
      <c r="M85" s="758">
        <v>45517</v>
      </c>
      <c r="N85" s="758">
        <v>45519</v>
      </c>
      <c r="O85" s="331"/>
      <c r="P85" s="758">
        <f t="shared" si="37"/>
        <v>45499</v>
      </c>
      <c r="Q85" s="1066">
        <f t="shared" si="62"/>
        <v>30</v>
      </c>
    </row>
    <row r="86" spans="1:17" ht="17.25" hidden="1" customHeight="1">
      <c r="A86" s="819" t="s">
        <v>361</v>
      </c>
      <c r="B86" s="955" t="s">
        <v>365</v>
      </c>
      <c r="C86" s="955" t="s">
        <v>466</v>
      </c>
      <c r="D86" s="955">
        <v>45511</v>
      </c>
      <c r="E86" s="758">
        <f t="shared" ref="E86" si="72">D86+3</f>
        <v>45514</v>
      </c>
      <c r="F86" s="758">
        <f t="shared" ref="F86" si="73">D86+9</f>
        <v>45520</v>
      </c>
      <c r="G86" s="758">
        <f t="shared" ref="G86" si="74">D86+12</f>
        <v>45523</v>
      </c>
      <c r="H86" s="758">
        <f t="shared" ref="H86" si="75">D86+14</f>
        <v>45525</v>
      </c>
      <c r="I86" s="758">
        <f t="shared" ref="I86" si="76">D86+20</f>
        <v>45531</v>
      </c>
      <c r="J86" s="758">
        <f t="shared" ref="J86" si="77">D86+21</f>
        <v>45532</v>
      </c>
      <c r="K86" s="758">
        <f t="shared" ref="K86" si="78">D86+22</f>
        <v>45533</v>
      </c>
      <c r="L86" s="758">
        <f t="shared" ref="L86" si="79">D86+23</f>
        <v>45534</v>
      </c>
      <c r="M86" s="758">
        <f t="shared" ref="M86" si="80">D86+25</f>
        <v>45536</v>
      </c>
      <c r="N86" s="758">
        <f t="shared" ref="N86:N94" si="81">D86+26</f>
        <v>45537</v>
      </c>
      <c r="O86" s="331"/>
      <c r="P86" s="758">
        <f t="shared" si="37"/>
        <v>45506</v>
      </c>
      <c r="Q86" s="1066">
        <f t="shared" ref="Q86:Q91" si="82">WEEKNUM(P86)</f>
        <v>31</v>
      </c>
    </row>
    <row r="87" spans="1:17" ht="17.25" hidden="1" customHeight="1">
      <c r="A87" s="819"/>
      <c r="B87" s="955" t="s">
        <v>405</v>
      </c>
      <c r="C87" s="955" t="s">
        <v>467</v>
      </c>
      <c r="D87" s="955">
        <v>45516</v>
      </c>
      <c r="E87" s="758">
        <f t="shared" ref="E87:E89" si="83">D87+3</f>
        <v>45519</v>
      </c>
      <c r="F87" s="758">
        <f t="shared" ref="F87:F88" si="84">D87+9</f>
        <v>45525</v>
      </c>
      <c r="G87" s="758">
        <f t="shared" ref="G87:G88" si="85">D87+12</f>
        <v>45528</v>
      </c>
      <c r="H87" s="758">
        <f>D87+14</f>
        <v>45530</v>
      </c>
      <c r="I87" s="758">
        <f t="shared" ref="I87:I88" si="86">D87+20</f>
        <v>45536</v>
      </c>
      <c r="J87" s="758">
        <f t="shared" ref="J87:J88" si="87">D87+21</f>
        <v>45537</v>
      </c>
      <c r="K87" s="758">
        <f t="shared" ref="K87:K88" si="88">D87+22</f>
        <v>45538</v>
      </c>
      <c r="L87" s="758">
        <f t="shared" ref="L87:L88" si="89">D87+23</f>
        <v>45539</v>
      </c>
      <c r="M87" s="758">
        <f t="shared" ref="M87:M88" si="90">D87+25</f>
        <v>45541</v>
      </c>
      <c r="N87" s="758">
        <f t="shared" si="81"/>
        <v>45542</v>
      </c>
      <c r="O87" s="331"/>
      <c r="P87" s="758">
        <f t="shared" si="37"/>
        <v>45513</v>
      </c>
      <c r="Q87" s="1066">
        <f t="shared" si="82"/>
        <v>32</v>
      </c>
    </row>
    <row r="88" spans="1:17" ht="17.25" hidden="1" customHeight="1">
      <c r="A88" s="819" t="s">
        <v>367</v>
      </c>
      <c r="B88" s="955" t="s">
        <v>379</v>
      </c>
      <c r="C88" s="955" t="s">
        <v>468</v>
      </c>
      <c r="D88" s="955">
        <v>45520</v>
      </c>
      <c r="E88" s="758">
        <f t="shared" si="83"/>
        <v>45523</v>
      </c>
      <c r="F88" s="758">
        <f t="shared" si="84"/>
        <v>45529</v>
      </c>
      <c r="G88" s="758">
        <f t="shared" si="85"/>
        <v>45532</v>
      </c>
      <c r="H88" s="758">
        <f t="shared" ref="H88" si="91">D88+14</f>
        <v>45534</v>
      </c>
      <c r="I88" s="758">
        <f t="shared" si="86"/>
        <v>45540</v>
      </c>
      <c r="J88" s="758">
        <f t="shared" si="87"/>
        <v>45541</v>
      </c>
      <c r="K88" s="758">
        <f t="shared" si="88"/>
        <v>45542</v>
      </c>
      <c r="L88" s="758">
        <f t="shared" si="89"/>
        <v>45543</v>
      </c>
      <c r="M88" s="758">
        <f t="shared" si="90"/>
        <v>45545</v>
      </c>
      <c r="N88" s="758">
        <f t="shared" si="81"/>
        <v>45546</v>
      </c>
      <c r="O88" s="331"/>
      <c r="P88" s="758">
        <f t="shared" si="37"/>
        <v>45520</v>
      </c>
      <c r="Q88" s="1066">
        <f t="shared" si="82"/>
        <v>33</v>
      </c>
    </row>
    <row r="89" spans="1:17" ht="17.25" hidden="1" customHeight="1">
      <c r="A89" s="819" t="s">
        <v>379</v>
      </c>
      <c r="B89" s="1003" t="s">
        <v>367</v>
      </c>
      <c r="C89" s="955" t="s">
        <v>469</v>
      </c>
      <c r="D89" s="880" t="s">
        <v>389</v>
      </c>
      <c r="E89" s="800" t="e">
        <f t="shared" si="83"/>
        <v>#VALUE!</v>
      </c>
      <c r="F89" s="800" t="e">
        <f t="shared" ref="F89:F93" si="92">D89+9</f>
        <v>#VALUE!</v>
      </c>
      <c r="G89" s="800" t="e">
        <f t="shared" ref="G89:G93" si="93">D89+12</f>
        <v>#VALUE!</v>
      </c>
      <c r="H89" s="800" t="e">
        <f t="shared" ref="H89:H93" si="94">D89+14</f>
        <v>#VALUE!</v>
      </c>
      <c r="I89" s="800" t="e">
        <f t="shared" ref="I89:I93" si="95">D89+20</f>
        <v>#VALUE!</v>
      </c>
      <c r="J89" s="800" t="e">
        <f t="shared" ref="J89:J93" si="96">D89+21</f>
        <v>#VALUE!</v>
      </c>
      <c r="K89" s="800" t="e">
        <f t="shared" ref="K89:K93" si="97">D89+22</f>
        <v>#VALUE!</v>
      </c>
      <c r="L89" s="800" t="e">
        <f t="shared" ref="L89:L93" si="98">D89+23</f>
        <v>#VALUE!</v>
      </c>
      <c r="M89" s="800" t="e">
        <f t="shared" ref="M89:M93" si="99">D89+25</f>
        <v>#VALUE!</v>
      </c>
      <c r="N89" s="800" t="e">
        <f t="shared" si="81"/>
        <v>#VALUE!</v>
      </c>
      <c r="O89" s="331"/>
      <c r="P89" s="758">
        <f t="shared" si="37"/>
        <v>45527</v>
      </c>
      <c r="Q89" s="1066">
        <f t="shared" si="82"/>
        <v>34</v>
      </c>
    </row>
    <row r="90" spans="1:17" ht="17.25" hidden="1" customHeight="1">
      <c r="A90" s="819" t="s">
        <v>394</v>
      </c>
      <c r="B90" s="955" t="s">
        <v>394</v>
      </c>
      <c r="C90" s="955" t="s">
        <v>470</v>
      </c>
      <c r="D90" s="955">
        <v>45539</v>
      </c>
      <c r="E90" s="758">
        <f>D90+3</f>
        <v>45542</v>
      </c>
      <c r="F90" s="758">
        <f t="shared" si="92"/>
        <v>45548</v>
      </c>
      <c r="G90" s="758">
        <f t="shared" si="93"/>
        <v>45551</v>
      </c>
      <c r="H90" s="758">
        <f t="shared" si="94"/>
        <v>45553</v>
      </c>
      <c r="I90" s="758">
        <f t="shared" si="95"/>
        <v>45559</v>
      </c>
      <c r="J90" s="758">
        <f t="shared" si="96"/>
        <v>45560</v>
      </c>
      <c r="K90" s="758">
        <f t="shared" si="97"/>
        <v>45561</v>
      </c>
      <c r="L90" s="758">
        <f t="shared" si="98"/>
        <v>45562</v>
      </c>
      <c r="M90" s="758">
        <f t="shared" si="99"/>
        <v>45564</v>
      </c>
      <c r="N90" s="758">
        <f t="shared" si="81"/>
        <v>45565</v>
      </c>
      <c r="O90" s="331"/>
      <c r="P90" s="758">
        <f t="shared" si="37"/>
        <v>45534</v>
      </c>
      <c r="Q90" s="1066">
        <f t="shared" si="82"/>
        <v>35</v>
      </c>
    </row>
    <row r="91" spans="1:17" ht="17.25" hidden="1" customHeight="1">
      <c r="A91" s="819" t="s">
        <v>401</v>
      </c>
      <c r="B91" s="955" t="s">
        <v>401</v>
      </c>
      <c r="C91" s="955" t="s">
        <v>471</v>
      </c>
      <c r="D91" s="955">
        <v>45542</v>
      </c>
      <c r="E91" s="758">
        <f t="shared" ref="E91:E94" si="100">D91+3</f>
        <v>45545</v>
      </c>
      <c r="F91" s="758">
        <f t="shared" si="92"/>
        <v>45551</v>
      </c>
      <c r="G91" s="758">
        <f t="shared" si="93"/>
        <v>45554</v>
      </c>
      <c r="H91" s="758">
        <f t="shared" si="94"/>
        <v>45556</v>
      </c>
      <c r="I91" s="758">
        <f t="shared" si="95"/>
        <v>45562</v>
      </c>
      <c r="J91" s="758">
        <f t="shared" si="96"/>
        <v>45563</v>
      </c>
      <c r="K91" s="758">
        <f t="shared" si="97"/>
        <v>45564</v>
      </c>
      <c r="L91" s="758">
        <f t="shared" si="98"/>
        <v>45565</v>
      </c>
      <c r="M91" s="758">
        <f t="shared" si="99"/>
        <v>45567</v>
      </c>
      <c r="N91" s="758">
        <f t="shared" si="81"/>
        <v>45568</v>
      </c>
      <c r="O91" s="331"/>
      <c r="P91" s="758">
        <f t="shared" si="37"/>
        <v>45541</v>
      </c>
      <c r="Q91" s="1066">
        <f t="shared" si="82"/>
        <v>36</v>
      </c>
    </row>
    <row r="92" spans="1:17" ht="17.25" hidden="1" customHeight="1">
      <c r="A92" s="819"/>
      <c r="B92" s="955" t="s">
        <v>365</v>
      </c>
      <c r="C92" s="955" t="s">
        <v>472</v>
      </c>
      <c r="D92" s="955">
        <v>45561</v>
      </c>
      <c r="E92" s="1183" t="s">
        <v>389</v>
      </c>
      <c r="F92" s="1184"/>
      <c r="G92" s="1184"/>
      <c r="H92" s="1184"/>
      <c r="I92" s="1184"/>
      <c r="J92" s="1184"/>
      <c r="K92" s="1184"/>
      <c r="L92" s="1191"/>
      <c r="M92" s="758">
        <f t="shared" si="99"/>
        <v>45586</v>
      </c>
      <c r="N92" s="758">
        <f t="shared" si="81"/>
        <v>45587</v>
      </c>
      <c r="O92" s="331"/>
      <c r="P92" s="758">
        <f t="shared" si="37"/>
        <v>45548</v>
      </c>
      <c r="Q92" s="1066">
        <f t="shared" ref="Q92:Q94" si="101">WEEKNUM(P92)</f>
        <v>37</v>
      </c>
    </row>
    <row r="93" spans="1:17" ht="17.25" hidden="1" customHeight="1">
      <c r="A93" s="819"/>
      <c r="B93" s="955" t="s">
        <v>405</v>
      </c>
      <c r="C93" s="955" t="s">
        <v>473</v>
      </c>
      <c r="D93" s="955">
        <v>45558</v>
      </c>
      <c r="E93" s="758">
        <f t="shared" si="100"/>
        <v>45561</v>
      </c>
      <c r="F93" s="758">
        <f t="shared" si="92"/>
        <v>45567</v>
      </c>
      <c r="G93" s="758">
        <f t="shared" si="93"/>
        <v>45570</v>
      </c>
      <c r="H93" s="758">
        <f t="shared" si="94"/>
        <v>45572</v>
      </c>
      <c r="I93" s="758">
        <f t="shared" si="95"/>
        <v>45578</v>
      </c>
      <c r="J93" s="758">
        <f t="shared" si="96"/>
        <v>45579</v>
      </c>
      <c r="K93" s="758">
        <f t="shared" si="97"/>
        <v>45580</v>
      </c>
      <c r="L93" s="758">
        <f t="shared" si="98"/>
        <v>45581</v>
      </c>
      <c r="M93" s="758">
        <f t="shared" si="99"/>
        <v>45583</v>
      </c>
      <c r="N93" s="758">
        <f t="shared" si="81"/>
        <v>45584</v>
      </c>
      <c r="O93" s="331"/>
      <c r="P93" s="758">
        <f t="shared" si="37"/>
        <v>45555</v>
      </c>
      <c r="Q93" s="1066">
        <f t="shared" si="101"/>
        <v>38</v>
      </c>
    </row>
    <row r="94" spans="1:17" ht="17.25" hidden="1" customHeight="1">
      <c r="A94" s="819"/>
      <c r="B94" s="955" t="s">
        <v>379</v>
      </c>
      <c r="C94" s="955" t="s">
        <v>474</v>
      </c>
      <c r="D94" s="880" t="s">
        <v>389</v>
      </c>
      <c r="E94" s="800" t="e">
        <f t="shared" si="100"/>
        <v>#VALUE!</v>
      </c>
      <c r="F94" s="800" t="e">
        <f t="shared" ref="F94" si="102">D94+9</f>
        <v>#VALUE!</v>
      </c>
      <c r="G94" s="800" t="e">
        <f t="shared" ref="G94" si="103">D94+12</f>
        <v>#VALUE!</v>
      </c>
      <c r="H94" s="800" t="e">
        <f t="shared" ref="H94" si="104">D94+14</f>
        <v>#VALUE!</v>
      </c>
      <c r="I94" s="800" t="e">
        <f t="shared" ref="I94" si="105">D94+20</f>
        <v>#VALUE!</v>
      </c>
      <c r="J94" s="800" t="e">
        <f t="shared" ref="J94" si="106">D94+21</f>
        <v>#VALUE!</v>
      </c>
      <c r="K94" s="800" t="e">
        <f t="shared" ref="K94" si="107">D94+22</f>
        <v>#VALUE!</v>
      </c>
      <c r="L94" s="800" t="e">
        <f t="shared" ref="L94" si="108">D94+23</f>
        <v>#VALUE!</v>
      </c>
      <c r="M94" s="800" t="e">
        <f t="shared" ref="M94" si="109">D94+25</f>
        <v>#VALUE!</v>
      </c>
      <c r="N94" s="800" t="e">
        <f t="shared" si="81"/>
        <v>#VALUE!</v>
      </c>
      <c r="O94" s="331"/>
      <c r="P94" s="758">
        <f t="shared" si="37"/>
        <v>45562</v>
      </c>
      <c r="Q94" s="1066">
        <f t="shared" si="101"/>
        <v>39</v>
      </c>
    </row>
    <row r="95" spans="1:17" ht="17.25" hidden="1" customHeight="1">
      <c r="A95" s="819"/>
      <c r="B95" s="955" t="s">
        <v>394</v>
      </c>
      <c r="C95" s="955" t="s">
        <v>475</v>
      </c>
      <c r="D95" s="955">
        <v>45573</v>
      </c>
      <c r="E95" s="758">
        <f t="shared" ref="E95" si="110">D95+3</f>
        <v>45576</v>
      </c>
      <c r="F95" s="758">
        <f t="shared" ref="F95:F99" si="111">D95+9</f>
        <v>45582</v>
      </c>
      <c r="G95" s="758">
        <f t="shared" ref="G95:G99" si="112">D95+12</f>
        <v>45585</v>
      </c>
      <c r="H95" s="758">
        <f t="shared" ref="H95:H99" si="113">D95+14</f>
        <v>45587</v>
      </c>
      <c r="I95" s="758">
        <f t="shared" ref="I95:I100" si="114">D95+20</f>
        <v>45593</v>
      </c>
      <c r="J95" s="758">
        <f t="shared" ref="J95:J100" si="115">D95+21</f>
        <v>45594</v>
      </c>
      <c r="K95" s="758">
        <f t="shared" ref="K95:K100" si="116">D95+22</f>
        <v>45595</v>
      </c>
      <c r="L95" s="758">
        <f t="shared" ref="L95" si="117">D95+23</f>
        <v>45596</v>
      </c>
      <c r="M95" s="758">
        <f t="shared" ref="M95:M100" si="118">D95+25</f>
        <v>45598</v>
      </c>
      <c r="N95" s="758">
        <f t="shared" ref="N95:N100" si="119">D95+26</f>
        <v>45599</v>
      </c>
      <c r="O95" s="331"/>
      <c r="P95" s="758">
        <f t="shared" si="37"/>
        <v>45569</v>
      </c>
      <c r="Q95" s="1066">
        <f t="shared" ref="Q95:Q100" si="120">WEEKNUM(P95)</f>
        <v>40</v>
      </c>
    </row>
    <row r="96" spans="1:17" ht="17.25" hidden="1" customHeight="1">
      <c r="A96" s="819" t="s">
        <v>361</v>
      </c>
      <c r="B96" s="1026" t="s">
        <v>413</v>
      </c>
      <c r="C96" s="955" t="s">
        <v>476</v>
      </c>
      <c r="D96" s="800">
        <v>45579</v>
      </c>
      <c r="E96" s="800">
        <f t="shared" ref="E96" si="121">D96+3</f>
        <v>45582</v>
      </c>
      <c r="F96" s="800">
        <f t="shared" ref="F96" si="122">D96+9</f>
        <v>45588</v>
      </c>
      <c r="G96" s="800">
        <f t="shared" ref="G96" si="123">D96+12</f>
        <v>45591</v>
      </c>
      <c r="H96" s="800">
        <f t="shared" ref="H96" si="124">D96+14</f>
        <v>45593</v>
      </c>
      <c r="I96" s="800">
        <f t="shared" ref="I96" si="125">D96+20</f>
        <v>45599</v>
      </c>
      <c r="J96" s="800">
        <f t="shared" ref="J96" si="126">D96+21</f>
        <v>45600</v>
      </c>
      <c r="K96" s="800">
        <f t="shared" ref="K96" si="127">D96+22</f>
        <v>45601</v>
      </c>
      <c r="L96" s="800">
        <f t="shared" ref="L96" si="128">E96+22</f>
        <v>45604</v>
      </c>
      <c r="M96" s="800">
        <f t="shared" ref="M96" si="129">F96+22</f>
        <v>45610</v>
      </c>
      <c r="N96" s="800">
        <f t="shared" ref="N96" si="130">G96+22</f>
        <v>45613</v>
      </c>
      <c r="O96" s="331"/>
      <c r="P96" s="758">
        <f t="shared" si="37"/>
        <v>45576</v>
      </c>
      <c r="Q96" s="1066">
        <f t="shared" si="120"/>
        <v>41</v>
      </c>
    </row>
    <row r="97" spans="1:17" ht="17.25" hidden="1" customHeight="1">
      <c r="A97" s="819" t="s">
        <v>365</v>
      </c>
      <c r="B97" s="955" t="s">
        <v>365</v>
      </c>
      <c r="C97" s="955" t="s">
        <v>477</v>
      </c>
      <c r="D97" s="955">
        <v>45582</v>
      </c>
      <c r="E97" s="758">
        <f t="shared" ref="E97:E101" si="131">D97+3</f>
        <v>45585</v>
      </c>
      <c r="F97" s="758">
        <f t="shared" si="111"/>
        <v>45591</v>
      </c>
      <c r="G97" s="758">
        <f t="shared" si="112"/>
        <v>45594</v>
      </c>
      <c r="H97" s="758">
        <f t="shared" si="113"/>
        <v>45596</v>
      </c>
      <c r="I97" s="758">
        <f t="shared" si="114"/>
        <v>45602</v>
      </c>
      <c r="J97" s="758">
        <f t="shared" si="115"/>
        <v>45603</v>
      </c>
      <c r="K97" s="758">
        <f t="shared" si="116"/>
        <v>45604</v>
      </c>
      <c r="L97" s="1077" t="s">
        <v>389</v>
      </c>
      <c r="M97" s="758">
        <f t="shared" si="118"/>
        <v>45607</v>
      </c>
      <c r="N97" s="758">
        <f t="shared" si="119"/>
        <v>45608</v>
      </c>
      <c r="O97" s="331"/>
      <c r="P97" s="758">
        <f t="shared" si="37"/>
        <v>45583</v>
      </c>
      <c r="Q97" s="1066">
        <f t="shared" si="120"/>
        <v>42</v>
      </c>
    </row>
    <row r="98" spans="1:17" ht="17.25" hidden="1" customHeight="1">
      <c r="A98" s="819"/>
      <c r="B98" s="955" t="s">
        <v>417</v>
      </c>
      <c r="C98" s="955" t="s">
        <v>478</v>
      </c>
      <c r="D98" s="955">
        <v>45593</v>
      </c>
      <c r="E98" s="758">
        <f t="shared" si="131"/>
        <v>45596</v>
      </c>
      <c r="F98" s="758">
        <f t="shared" si="111"/>
        <v>45602</v>
      </c>
      <c r="G98" s="758">
        <f t="shared" si="112"/>
        <v>45605</v>
      </c>
      <c r="H98" s="758">
        <f t="shared" si="113"/>
        <v>45607</v>
      </c>
      <c r="I98" s="758">
        <f t="shared" si="114"/>
        <v>45613</v>
      </c>
      <c r="J98" s="758">
        <f t="shared" si="115"/>
        <v>45614</v>
      </c>
      <c r="K98" s="758">
        <f t="shared" si="116"/>
        <v>45615</v>
      </c>
      <c r="L98" s="1078"/>
      <c r="M98" s="758">
        <f t="shared" si="118"/>
        <v>45618</v>
      </c>
      <c r="N98" s="758">
        <f t="shared" si="119"/>
        <v>45619</v>
      </c>
      <c r="O98" s="331"/>
      <c r="P98" s="758">
        <f t="shared" si="37"/>
        <v>45590</v>
      </c>
      <c r="Q98" s="1066">
        <f t="shared" si="120"/>
        <v>43</v>
      </c>
    </row>
    <row r="99" spans="1:17" ht="17.25" hidden="1" customHeight="1">
      <c r="A99" s="819" t="s">
        <v>405</v>
      </c>
      <c r="B99" s="955" t="s">
        <v>367</v>
      </c>
      <c r="C99" s="955" t="s">
        <v>479</v>
      </c>
      <c r="D99" s="955">
        <v>45598</v>
      </c>
      <c r="E99" s="758">
        <f t="shared" si="131"/>
        <v>45601</v>
      </c>
      <c r="F99" s="758">
        <f t="shared" si="111"/>
        <v>45607</v>
      </c>
      <c r="G99" s="758">
        <f t="shared" si="112"/>
        <v>45610</v>
      </c>
      <c r="H99" s="758">
        <f t="shared" si="113"/>
        <v>45612</v>
      </c>
      <c r="I99" s="758">
        <f t="shared" si="114"/>
        <v>45618</v>
      </c>
      <c r="J99" s="758">
        <f t="shared" si="115"/>
        <v>45619</v>
      </c>
      <c r="K99" s="758">
        <f t="shared" si="116"/>
        <v>45620</v>
      </c>
      <c r="L99" s="1078"/>
      <c r="M99" s="758">
        <f t="shared" si="118"/>
        <v>45623</v>
      </c>
      <c r="N99" s="758">
        <f t="shared" si="119"/>
        <v>45624</v>
      </c>
      <c r="O99" s="331"/>
      <c r="P99" s="758">
        <f t="shared" si="37"/>
        <v>45597</v>
      </c>
      <c r="Q99" s="1066">
        <f t="shared" si="120"/>
        <v>44</v>
      </c>
    </row>
    <row r="100" spans="1:17" ht="17.25" hidden="1" customHeight="1">
      <c r="A100" s="819" t="s">
        <v>367</v>
      </c>
      <c r="B100" s="955" t="s">
        <v>405</v>
      </c>
      <c r="C100" s="955" t="s">
        <v>480</v>
      </c>
      <c r="D100" s="955">
        <v>45610</v>
      </c>
      <c r="E100" s="880" t="s">
        <v>389</v>
      </c>
      <c r="F100" s="880" t="s">
        <v>389</v>
      </c>
      <c r="G100" s="880" t="s">
        <v>389</v>
      </c>
      <c r="H100" s="880" t="s">
        <v>389</v>
      </c>
      <c r="I100" s="758">
        <f t="shared" si="114"/>
        <v>45630</v>
      </c>
      <c r="J100" s="758">
        <f t="shared" si="115"/>
        <v>45631</v>
      </c>
      <c r="K100" s="758">
        <f t="shared" si="116"/>
        <v>45632</v>
      </c>
      <c r="L100" s="1216" t="s">
        <v>389</v>
      </c>
      <c r="M100" s="758">
        <f t="shared" si="118"/>
        <v>45635</v>
      </c>
      <c r="N100" s="758">
        <f t="shared" si="119"/>
        <v>45636</v>
      </c>
      <c r="O100" s="331"/>
      <c r="P100" s="758">
        <f t="shared" si="37"/>
        <v>45604</v>
      </c>
      <c r="Q100" s="1066">
        <f t="shared" si="120"/>
        <v>45</v>
      </c>
    </row>
    <row r="101" spans="1:17" ht="17.25" hidden="1" customHeight="1">
      <c r="A101" s="819" t="s">
        <v>394</v>
      </c>
      <c r="B101" s="955" t="s">
        <v>361</v>
      </c>
      <c r="C101" s="955" t="s">
        <v>481</v>
      </c>
      <c r="D101" s="955">
        <v>45611</v>
      </c>
      <c r="E101" s="758">
        <f t="shared" si="131"/>
        <v>45614</v>
      </c>
      <c r="F101" s="758">
        <f t="shared" ref="F101:F103" si="132">D101+9</f>
        <v>45620</v>
      </c>
      <c r="G101" s="758">
        <f t="shared" ref="G101:G103" si="133">D101+12</f>
        <v>45623</v>
      </c>
      <c r="H101" s="758">
        <f t="shared" ref="H101:H103" si="134">D101+14</f>
        <v>45625</v>
      </c>
      <c r="I101" s="758">
        <f t="shared" ref="I101:I103" si="135">D101+20</f>
        <v>45631</v>
      </c>
      <c r="J101" s="758">
        <f t="shared" ref="J101:J103" si="136">D101+21</f>
        <v>45632</v>
      </c>
      <c r="K101" s="758">
        <f t="shared" ref="K101:K103" si="137">D101+22</f>
        <v>45633</v>
      </c>
      <c r="L101" s="1217"/>
      <c r="M101" s="758">
        <f t="shared" ref="M101:M103" si="138">D101+25</f>
        <v>45636</v>
      </c>
      <c r="N101" s="758">
        <f t="shared" ref="N101:N103" si="139">D101+26</f>
        <v>45637</v>
      </c>
      <c r="O101" s="331"/>
      <c r="P101" s="758">
        <f t="shared" si="37"/>
        <v>45611</v>
      </c>
      <c r="Q101" s="1066">
        <f t="shared" ref="Q101:Q103" si="140">WEEKNUM(P101)</f>
        <v>46</v>
      </c>
    </row>
    <row r="102" spans="1:17" ht="20.100000000000001" hidden="1" customHeight="1">
      <c r="A102" s="819" t="s">
        <v>425</v>
      </c>
      <c r="B102" s="955" t="s">
        <v>426</v>
      </c>
      <c r="C102" s="955" t="s">
        <v>482</v>
      </c>
      <c r="D102" s="955">
        <v>45625</v>
      </c>
      <c r="E102" s="880" t="s">
        <v>389</v>
      </c>
      <c r="F102" s="880" t="s">
        <v>389</v>
      </c>
      <c r="G102" s="758">
        <f t="shared" si="133"/>
        <v>45637</v>
      </c>
      <c r="H102" s="758">
        <f t="shared" si="134"/>
        <v>45639</v>
      </c>
      <c r="I102" s="758">
        <f t="shared" si="135"/>
        <v>45645</v>
      </c>
      <c r="J102" s="758">
        <f t="shared" si="136"/>
        <v>45646</v>
      </c>
      <c r="K102" s="758">
        <f t="shared" si="137"/>
        <v>45647</v>
      </c>
      <c r="L102" s="758">
        <v>45643</v>
      </c>
      <c r="M102" s="758">
        <f t="shared" si="138"/>
        <v>45650</v>
      </c>
      <c r="N102" s="758">
        <f t="shared" si="139"/>
        <v>45651</v>
      </c>
      <c r="O102" s="331"/>
      <c r="P102" s="758">
        <f t="shared" si="37"/>
        <v>45618</v>
      </c>
      <c r="Q102" s="1066">
        <f t="shared" si="140"/>
        <v>47</v>
      </c>
    </row>
    <row r="103" spans="1:17" ht="20.100000000000001" hidden="1" customHeight="1">
      <c r="A103" s="819" t="s">
        <v>417</v>
      </c>
      <c r="B103" s="955" t="s">
        <v>365</v>
      </c>
      <c r="C103" s="955" t="s">
        <v>483</v>
      </c>
      <c r="D103" s="955">
        <v>45628</v>
      </c>
      <c r="E103" s="758">
        <f t="shared" ref="E103" si="141">D103+3</f>
        <v>45631</v>
      </c>
      <c r="F103" s="758">
        <f t="shared" si="132"/>
        <v>45637</v>
      </c>
      <c r="G103" s="758">
        <f t="shared" si="133"/>
        <v>45640</v>
      </c>
      <c r="H103" s="758">
        <f t="shared" si="134"/>
        <v>45642</v>
      </c>
      <c r="I103" s="758">
        <f t="shared" si="135"/>
        <v>45648</v>
      </c>
      <c r="J103" s="758">
        <f t="shared" si="136"/>
        <v>45649</v>
      </c>
      <c r="K103" s="758">
        <f t="shared" si="137"/>
        <v>45650</v>
      </c>
      <c r="L103" s="1215" t="s">
        <v>389</v>
      </c>
      <c r="M103" s="758">
        <f t="shared" si="138"/>
        <v>45653</v>
      </c>
      <c r="N103" s="758">
        <f t="shared" si="139"/>
        <v>45654</v>
      </c>
      <c r="O103" s="331"/>
      <c r="P103" s="758">
        <f t="shared" si="37"/>
        <v>45625</v>
      </c>
      <c r="Q103" s="1066">
        <f t="shared" si="140"/>
        <v>48</v>
      </c>
    </row>
    <row r="104" spans="1:17" ht="20.100000000000001" hidden="1" customHeight="1">
      <c r="A104" s="819"/>
      <c r="B104" s="955" t="s">
        <v>417</v>
      </c>
      <c r="C104" s="955" t="s">
        <v>484</v>
      </c>
      <c r="D104" s="955">
        <v>45637</v>
      </c>
      <c r="E104" s="880" t="s">
        <v>389</v>
      </c>
      <c r="F104" s="880" t="s">
        <v>389</v>
      </c>
      <c r="G104" s="758">
        <f t="shared" ref="G104:G109" si="142">D104+12</f>
        <v>45649</v>
      </c>
      <c r="H104" s="758">
        <f t="shared" ref="H104:H109" si="143">D104+14</f>
        <v>45651</v>
      </c>
      <c r="I104" s="758">
        <f t="shared" ref="I104:I109" si="144">D104+20</f>
        <v>45657</v>
      </c>
      <c r="J104" s="758">
        <f t="shared" ref="J104:J109" si="145">D104+21</f>
        <v>45658</v>
      </c>
      <c r="K104" s="758">
        <f t="shared" ref="K104:K109" si="146">D104+22</f>
        <v>45659</v>
      </c>
      <c r="L104" s="1216"/>
      <c r="M104" s="758">
        <f t="shared" ref="M104:M106" si="147">D104+25</f>
        <v>45662</v>
      </c>
      <c r="N104" s="758">
        <f t="shared" ref="N104:N106" si="148">D104+26</f>
        <v>45663</v>
      </c>
      <c r="O104" s="331"/>
      <c r="P104" s="758">
        <f t="shared" si="37"/>
        <v>45632</v>
      </c>
      <c r="Q104" s="1066">
        <f t="shared" ref="Q104:Q109" si="149">WEEKNUM(P104)</f>
        <v>49</v>
      </c>
    </row>
    <row r="105" spans="1:17" ht="20.100000000000001" hidden="1" customHeight="1">
      <c r="A105" s="819" t="s">
        <v>367</v>
      </c>
      <c r="B105" s="955" t="s">
        <v>405</v>
      </c>
      <c r="C105" s="955" t="s">
        <v>485</v>
      </c>
      <c r="D105" s="955">
        <v>45642</v>
      </c>
      <c r="E105" s="758">
        <f t="shared" ref="E105:E106" si="150">D105+3</f>
        <v>45645</v>
      </c>
      <c r="F105" s="758">
        <f t="shared" ref="F105:F109" si="151">D105+9</f>
        <v>45651</v>
      </c>
      <c r="G105" s="758">
        <f t="shared" si="142"/>
        <v>45654</v>
      </c>
      <c r="H105" s="758">
        <f t="shared" si="143"/>
        <v>45656</v>
      </c>
      <c r="I105" s="758">
        <f t="shared" si="144"/>
        <v>45662</v>
      </c>
      <c r="J105" s="758">
        <f t="shared" si="145"/>
        <v>45663</v>
      </c>
      <c r="K105" s="758">
        <f t="shared" si="146"/>
        <v>45664</v>
      </c>
      <c r="L105" s="1216"/>
      <c r="M105" s="758">
        <f t="shared" si="147"/>
        <v>45667</v>
      </c>
      <c r="N105" s="758">
        <f t="shared" si="148"/>
        <v>45668</v>
      </c>
      <c r="O105" s="331"/>
      <c r="P105" s="758">
        <f t="shared" si="37"/>
        <v>45639</v>
      </c>
      <c r="Q105" s="1066">
        <f t="shared" si="149"/>
        <v>50</v>
      </c>
    </row>
    <row r="106" spans="1:17" ht="20.100000000000001" hidden="1" customHeight="1">
      <c r="A106" s="819" t="s">
        <v>405</v>
      </c>
      <c r="B106" s="955" t="s">
        <v>367</v>
      </c>
      <c r="C106" s="955" t="s">
        <v>486</v>
      </c>
      <c r="D106" s="955">
        <v>45649</v>
      </c>
      <c r="E106" s="758">
        <f t="shared" si="150"/>
        <v>45652</v>
      </c>
      <c r="F106" s="758">
        <f t="shared" si="151"/>
        <v>45658</v>
      </c>
      <c r="G106" s="758">
        <f t="shared" si="142"/>
        <v>45661</v>
      </c>
      <c r="H106" s="758">
        <f t="shared" si="143"/>
        <v>45663</v>
      </c>
      <c r="I106" s="758">
        <f t="shared" si="144"/>
        <v>45669</v>
      </c>
      <c r="J106" s="758">
        <f t="shared" si="145"/>
        <v>45670</v>
      </c>
      <c r="K106" s="758">
        <f t="shared" si="146"/>
        <v>45671</v>
      </c>
      <c r="L106" s="1216"/>
      <c r="M106" s="758">
        <f t="shared" si="147"/>
        <v>45674</v>
      </c>
      <c r="N106" s="758">
        <f t="shared" si="148"/>
        <v>45675</v>
      </c>
      <c r="O106" s="331"/>
      <c r="P106" s="758">
        <f t="shared" si="37"/>
        <v>45646</v>
      </c>
      <c r="Q106" s="1066">
        <f t="shared" si="149"/>
        <v>51</v>
      </c>
    </row>
    <row r="107" spans="1:17" ht="20.100000000000001" hidden="1" customHeight="1">
      <c r="A107" s="819"/>
      <c r="B107" s="955" t="s">
        <v>361</v>
      </c>
      <c r="C107" s="955" t="s">
        <v>1940</v>
      </c>
      <c r="D107" s="955">
        <v>46022</v>
      </c>
      <c r="E107" s="758">
        <f t="shared" ref="E107" si="152">D107+3</f>
        <v>46025</v>
      </c>
      <c r="F107" s="758">
        <f t="shared" ref="F107" si="153">D107+9</f>
        <v>46031</v>
      </c>
      <c r="G107" s="758">
        <f t="shared" ref="G107" si="154">D107+12</f>
        <v>46034</v>
      </c>
      <c r="H107" s="758">
        <f t="shared" ref="H107" si="155">D107+14</f>
        <v>46036</v>
      </c>
      <c r="I107" s="758">
        <f t="shared" ref="I107" si="156">D107+20</f>
        <v>46042</v>
      </c>
      <c r="J107" s="758">
        <f t="shared" ref="J107" si="157">D107+21</f>
        <v>46043</v>
      </c>
      <c r="K107" s="758">
        <f t="shared" ref="K107" si="158">D107+22</f>
        <v>46044</v>
      </c>
      <c r="L107" s="1216"/>
      <c r="M107" s="1215" t="s">
        <v>389</v>
      </c>
      <c r="N107" s="1215" t="s">
        <v>389</v>
      </c>
      <c r="O107" s="331"/>
      <c r="P107" s="758">
        <f t="shared" si="37"/>
        <v>45653</v>
      </c>
      <c r="Q107" s="1066">
        <f t="shared" si="149"/>
        <v>52</v>
      </c>
    </row>
    <row r="108" spans="1:17" ht="20.100000000000001" customHeight="1">
      <c r="A108" s="819" t="s">
        <v>426</v>
      </c>
      <c r="B108" s="955" t="s">
        <v>365</v>
      </c>
      <c r="C108" s="955" t="s">
        <v>1941</v>
      </c>
      <c r="D108" s="955">
        <v>45666</v>
      </c>
      <c r="E108" s="880" t="s">
        <v>389</v>
      </c>
      <c r="F108" s="880" t="s">
        <v>389</v>
      </c>
      <c r="G108" s="758">
        <f t="shared" si="142"/>
        <v>45678</v>
      </c>
      <c r="H108" s="758">
        <f t="shared" si="143"/>
        <v>45680</v>
      </c>
      <c r="I108" s="758">
        <f t="shared" si="144"/>
        <v>45686</v>
      </c>
      <c r="J108" s="758">
        <f t="shared" si="145"/>
        <v>45687</v>
      </c>
      <c r="K108" s="758">
        <f t="shared" si="146"/>
        <v>45688</v>
      </c>
      <c r="L108" s="1216"/>
      <c r="M108" s="1216"/>
      <c r="N108" s="1216"/>
      <c r="O108" s="331"/>
      <c r="P108" s="758">
        <f t="shared" si="37"/>
        <v>45660</v>
      </c>
      <c r="Q108" s="1066">
        <f t="shared" si="149"/>
        <v>1</v>
      </c>
    </row>
    <row r="109" spans="1:17" ht="20.100000000000001" customHeight="1">
      <c r="A109" s="819"/>
      <c r="B109" s="955" t="s">
        <v>426</v>
      </c>
      <c r="C109" s="955" t="s">
        <v>1942</v>
      </c>
      <c r="D109" s="955">
        <v>45671</v>
      </c>
      <c r="E109" s="758">
        <f t="shared" ref="E109:E110" si="159">D109+3</f>
        <v>45674</v>
      </c>
      <c r="F109" s="758">
        <f t="shared" si="151"/>
        <v>45680</v>
      </c>
      <c r="G109" s="758">
        <f t="shared" si="142"/>
        <v>45683</v>
      </c>
      <c r="H109" s="758">
        <f t="shared" si="143"/>
        <v>45685</v>
      </c>
      <c r="I109" s="758">
        <f t="shared" si="144"/>
        <v>45691</v>
      </c>
      <c r="J109" s="758">
        <f t="shared" si="145"/>
        <v>45692</v>
      </c>
      <c r="K109" s="758">
        <f t="shared" si="146"/>
        <v>45693</v>
      </c>
      <c r="L109" s="1216"/>
      <c r="M109" s="1216"/>
      <c r="N109" s="1216"/>
      <c r="O109" s="331"/>
      <c r="P109" s="758">
        <f t="shared" si="37"/>
        <v>45667</v>
      </c>
      <c r="Q109" s="1066">
        <f t="shared" si="149"/>
        <v>2</v>
      </c>
    </row>
    <row r="110" spans="1:17" ht="20.100000000000001" customHeight="1">
      <c r="A110" s="819"/>
      <c r="B110" s="955" t="s">
        <v>417</v>
      </c>
      <c r="C110" s="955" t="s">
        <v>1943</v>
      </c>
      <c r="D110" s="955">
        <v>45679</v>
      </c>
      <c r="E110" s="758">
        <f t="shared" si="159"/>
        <v>45682</v>
      </c>
      <c r="F110" s="758">
        <f t="shared" ref="F110" si="160">D110+9</f>
        <v>45688</v>
      </c>
      <c r="G110" s="758">
        <f t="shared" ref="G110" si="161">D110+12</f>
        <v>45691</v>
      </c>
      <c r="H110" s="758">
        <f t="shared" ref="H110" si="162">D110+14</f>
        <v>45693</v>
      </c>
      <c r="I110" s="758">
        <f t="shared" ref="I110" si="163">D110+20</f>
        <v>45699</v>
      </c>
      <c r="J110" s="758">
        <f t="shared" ref="J110" si="164">D110+21</f>
        <v>45700</v>
      </c>
      <c r="K110" s="758">
        <f t="shared" ref="K110" si="165">D110+22</f>
        <v>45701</v>
      </c>
      <c r="L110" s="1217"/>
      <c r="M110" s="1217"/>
      <c r="N110" s="1217"/>
      <c r="O110" s="331"/>
      <c r="P110" s="758">
        <f t="shared" si="37"/>
        <v>45674</v>
      </c>
      <c r="Q110" s="1066">
        <f t="shared" ref="Q110" si="166">WEEKNUM(P110)</f>
        <v>3</v>
      </c>
    </row>
    <row r="111" spans="1:17">
      <c r="M111" s="147"/>
      <c r="N111" s="147"/>
    </row>
    <row r="112" spans="1:17">
      <c r="M112" s="147"/>
      <c r="N112" s="147"/>
    </row>
    <row r="113" spans="2:14">
      <c r="M113" s="147"/>
      <c r="N113" s="147"/>
    </row>
    <row r="114" spans="2:14" ht="13.9" thickBot="1">
      <c r="B114" s="791"/>
      <c r="C114" s="791"/>
      <c r="D114" s="791"/>
      <c r="E114" s="791"/>
      <c r="F114" s="791"/>
      <c r="G114" s="791"/>
      <c r="H114" s="791"/>
      <c r="M114" s="147"/>
      <c r="N114" s="147"/>
    </row>
    <row r="115" spans="2:14" s="147" customFormat="1" ht="18.75" customHeight="1">
      <c r="B115" s="771"/>
      <c r="C115" s="772"/>
      <c r="D115" s="773"/>
      <c r="E115" s="774"/>
      <c r="F115" s="775"/>
      <c r="G115" s="776"/>
      <c r="H115" s="777"/>
    </row>
    <row r="116" spans="2:14" s="147" customFormat="1" ht="18.75" customHeight="1">
      <c r="B116" s="778" t="s">
        <v>546</v>
      </c>
      <c r="C116" s="145"/>
      <c r="D116" s="147" t="s">
        <v>547</v>
      </c>
      <c r="G116" s="147" t="s">
        <v>548</v>
      </c>
      <c r="H116" s="779"/>
    </row>
    <row r="117" spans="2:14" s="147" customFormat="1" ht="18.75" customHeight="1">
      <c r="B117" s="780" t="s">
        <v>549</v>
      </c>
      <c r="C117" s="781" t="s">
        <v>550</v>
      </c>
      <c r="D117" s="133" t="s">
        <v>551</v>
      </c>
      <c r="F117" s="781" t="s">
        <v>552</v>
      </c>
      <c r="G117" s="145" t="s">
        <v>553</v>
      </c>
      <c r="H117" s="782" t="s">
        <v>554</v>
      </c>
    </row>
    <row r="118" spans="2:14" s="147" customFormat="1" ht="18.75" customHeight="1">
      <c r="B118" s="780" t="s">
        <v>555</v>
      </c>
      <c r="C118" s="781" t="s">
        <v>556</v>
      </c>
      <c r="D118" s="133" t="s">
        <v>557</v>
      </c>
      <c r="E118" s="148" t="s">
        <v>558</v>
      </c>
      <c r="F118" s="785" t="s">
        <v>559</v>
      </c>
      <c r="G118" s="145" t="s">
        <v>560</v>
      </c>
      <c r="H118" s="782" t="s">
        <v>561</v>
      </c>
    </row>
    <row r="119" spans="2:14" s="147" customFormat="1" ht="18.75" customHeight="1">
      <c r="B119" s="783" t="s">
        <v>569</v>
      </c>
      <c r="C119" s="784" t="s">
        <v>570</v>
      </c>
      <c r="D119" s="133" t="s">
        <v>564</v>
      </c>
      <c r="E119" s="148" t="s">
        <v>565</v>
      </c>
      <c r="F119" s="785" t="s">
        <v>566</v>
      </c>
      <c r="G119" s="588" t="s">
        <v>567</v>
      </c>
      <c r="H119" s="786" t="s">
        <v>568</v>
      </c>
    </row>
    <row r="120" spans="2:14" s="147" customFormat="1" ht="18.75" customHeight="1">
      <c r="B120" s="783" t="s">
        <v>1728</v>
      </c>
      <c r="C120" s="784" t="s">
        <v>1729</v>
      </c>
      <c r="D120" s="133" t="s">
        <v>571</v>
      </c>
      <c r="E120" s="148" t="s">
        <v>572</v>
      </c>
      <c r="F120" s="785" t="s">
        <v>573</v>
      </c>
      <c r="G120" s="588" t="s">
        <v>574</v>
      </c>
      <c r="H120" s="786" t="s">
        <v>575</v>
      </c>
      <c r="M120" s="149"/>
      <c r="N120" s="149"/>
    </row>
    <row r="121" spans="2:14" s="147" customFormat="1" ht="18.75" customHeight="1">
      <c r="B121" s="783" t="s">
        <v>562</v>
      </c>
      <c r="C121" s="784" t="s">
        <v>563</v>
      </c>
      <c r="D121" s="133" t="s">
        <v>578</v>
      </c>
      <c r="E121" s="148" t="s">
        <v>579</v>
      </c>
      <c r="F121" s="785" t="s">
        <v>580</v>
      </c>
      <c r="G121" s="588" t="s">
        <v>581</v>
      </c>
      <c r="H121" s="786" t="s">
        <v>582</v>
      </c>
      <c r="M121" s="149"/>
      <c r="N121" s="149"/>
    </row>
    <row r="122" spans="2:14" s="147" customFormat="1" ht="18.75" customHeight="1">
      <c r="B122" s="783" t="s">
        <v>815</v>
      </c>
      <c r="C122" s="784" t="s">
        <v>577</v>
      </c>
      <c r="D122" s="133" t="s">
        <v>585</v>
      </c>
      <c r="E122" s="148" t="s">
        <v>586</v>
      </c>
      <c r="F122" s="785" t="s">
        <v>587</v>
      </c>
      <c r="G122" s="588" t="s">
        <v>588</v>
      </c>
      <c r="H122" s="786" t="s">
        <v>589</v>
      </c>
      <c r="M122" s="149"/>
      <c r="N122" s="149"/>
    </row>
    <row r="123" spans="2:14" s="147" customFormat="1" ht="18.75" customHeight="1">
      <c r="B123" s="783" t="s">
        <v>1730</v>
      </c>
      <c r="C123" s="784" t="s">
        <v>1731</v>
      </c>
      <c r="D123" s="133" t="s">
        <v>592</v>
      </c>
      <c r="E123" s="148" t="s">
        <v>593</v>
      </c>
      <c r="F123" s="739" t="s">
        <v>594</v>
      </c>
      <c r="G123" s="588" t="s">
        <v>595</v>
      </c>
      <c r="H123" s="787" t="s">
        <v>596</v>
      </c>
      <c r="M123" s="149"/>
      <c r="N123" s="149"/>
    </row>
    <row r="124" spans="2:14">
      <c r="B124" s="783" t="s">
        <v>583</v>
      </c>
      <c r="C124" s="784" t="s">
        <v>584</v>
      </c>
      <c r="D124" s="133"/>
      <c r="F124" s="588"/>
      <c r="G124" s="147"/>
      <c r="H124" s="788"/>
    </row>
    <row r="125" spans="2:14" ht="14.45" thickBot="1">
      <c r="B125" s="789"/>
      <c r="C125" s="790"/>
      <c r="D125" s="790"/>
      <c r="E125" s="791"/>
      <c r="F125" s="791"/>
      <c r="G125" s="791"/>
      <c r="H125" s="792"/>
    </row>
  </sheetData>
  <mergeCells count="17">
    <mergeCell ref="B2:F2"/>
    <mergeCell ref="B4:F4"/>
    <mergeCell ref="B5:F5"/>
    <mergeCell ref="B65:F65"/>
    <mergeCell ref="D8:D9"/>
    <mergeCell ref="B6:F6"/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200"/>
  <sheetViews>
    <sheetView showGridLines="0" zoomScale="145" zoomScaleNormal="145" zoomScaleSheetLayoutView="85" workbookViewId="0">
      <selection activeCell="D184" sqref="D184"/>
    </sheetView>
  </sheetViews>
  <sheetFormatPr defaultColWidth="9.140625" defaultRowHeight="18" customHeight="1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>
      <c r="A1" s="861"/>
    </row>
    <row r="2" spans="1:11" s="122" customFormat="1" ht="18" customHeight="1" thickBot="1">
      <c r="A2" s="861"/>
      <c r="B2" s="1198" t="s">
        <v>116</v>
      </c>
      <c r="C2" s="1198"/>
      <c r="D2" s="1198"/>
      <c r="E2" s="1198"/>
      <c r="F2" s="1198"/>
      <c r="H2" s="956" t="s">
        <v>350</v>
      </c>
    </row>
    <row r="3" spans="1:11" s="122" customFormat="1" ht="18" customHeight="1" thickBot="1">
      <c r="A3" s="861"/>
      <c r="B3" s="123"/>
      <c r="H3" s="746"/>
    </row>
    <row r="4" spans="1:11" s="145" customFormat="1" ht="30" customHeight="1" thickBot="1">
      <c r="A4" s="148"/>
      <c r="B4" s="1193" t="s">
        <v>1944</v>
      </c>
      <c r="C4" s="1194"/>
      <c r="D4" s="1194"/>
      <c r="E4" s="1194"/>
      <c r="F4" s="1195"/>
      <c r="G4" s="438"/>
    </row>
    <row r="5" spans="1:11" s="145" customFormat="1" ht="18" customHeight="1">
      <c r="A5" s="861"/>
      <c r="B5" s="148"/>
      <c r="C5" s="148"/>
      <c r="D5" s="148"/>
      <c r="E5" s="148"/>
      <c r="F5" s="148"/>
      <c r="G5" s="148"/>
    </row>
    <row r="6" spans="1:11" s="145" customFormat="1" ht="18" hidden="1" customHeight="1">
      <c r="A6" s="805"/>
      <c r="B6" s="946"/>
      <c r="C6" s="764"/>
      <c r="D6" s="752"/>
      <c r="E6" s="764"/>
      <c r="F6" s="764"/>
      <c r="G6" s="331"/>
      <c r="H6" s="796"/>
      <c r="J6" s="430"/>
    </row>
    <row r="7" spans="1:11" s="145" customFormat="1" ht="18" customHeight="1">
      <c r="A7" s="805"/>
      <c r="B7" s="946"/>
      <c r="C7" s="764"/>
      <c r="D7" s="752"/>
      <c r="E7" s="764"/>
      <c r="F7" s="764"/>
      <c r="G7" s="331"/>
      <c r="H7" s="796"/>
      <c r="J7" s="430"/>
    </row>
    <row r="8" spans="1:11" s="147" customFormat="1" ht="30" hidden="1" customHeight="1">
      <c r="A8" s="805"/>
      <c r="B8" s="881"/>
      <c r="C8" s="615"/>
      <c r="D8" s="1189" t="s">
        <v>353</v>
      </c>
      <c r="E8" s="941" t="s">
        <v>164</v>
      </c>
      <c r="F8" s="195"/>
      <c r="G8" s="881"/>
      <c r="J8" s="145"/>
      <c r="K8" s="145"/>
    </row>
    <row r="9" spans="1:11" s="145" customFormat="1" ht="18" hidden="1" customHeight="1">
      <c r="A9" s="805"/>
      <c r="B9" s="944" t="s">
        <v>355</v>
      </c>
      <c r="C9" s="944" t="s">
        <v>356</v>
      </c>
      <c r="D9" s="1190"/>
      <c r="E9" s="940" t="s">
        <v>166</v>
      </c>
      <c r="F9" s="331"/>
      <c r="G9" s="943" t="s">
        <v>357</v>
      </c>
      <c r="I9" s="430"/>
    </row>
    <row r="10" spans="1:11" ht="18" hidden="1" customHeight="1">
      <c r="B10" s="618" t="s">
        <v>818</v>
      </c>
      <c r="C10" s="758" t="s">
        <v>819</v>
      </c>
      <c r="D10" s="618">
        <v>45204</v>
      </c>
      <c r="E10" s="758">
        <f>D10+6</f>
        <v>45210</v>
      </c>
      <c r="F10" s="331"/>
      <c r="G10" s="758">
        <v>45205</v>
      </c>
      <c r="J10" s="331"/>
    </row>
    <row r="11" spans="1:11" ht="18" hidden="1" customHeight="1">
      <c r="B11" s="742" t="s">
        <v>821</v>
      </c>
      <c r="C11" s="758" t="s">
        <v>822</v>
      </c>
      <c r="D11" s="618">
        <v>45211</v>
      </c>
      <c r="E11" s="758">
        <f>D11+6</f>
        <v>45217</v>
      </c>
      <c r="F11" s="331"/>
      <c r="G11" s="758">
        <f t="shared" ref="G11:G13" si="0">G10+7</f>
        <v>45212</v>
      </c>
      <c r="J11" s="331"/>
    </row>
    <row r="12" spans="1:11" ht="18" hidden="1" customHeight="1">
      <c r="B12" s="795" t="s">
        <v>824</v>
      </c>
      <c r="C12" s="758" t="s">
        <v>825</v>
      </c>
      <c r="D12" s="618">
        <v>45221</v>
      </c>
      <c r="E12" s="758">
        <f>D12+6</f>
        <v>45227</v>
      </c>
      <c r="F12" s="331"/>
      <c r="G12" s="758">
        <f t="shared" si="0"/>
        <v>45219</v>
      </c>
      <c r="J12" s="331"/>
    </row>
    <row r="13" spans="1:11" ht="18" hidden="1" customHeight="1">
      <c r="B13" s="742" t="s">
        <v>818</v>
      </c>
      <c r="C13" s="758" t="s">
        <v>827</v>
      </c>
      <c r="D13" s="618">
        <v>45225</v>
      </c>
      <c r="E13" s="758">
        <f>D13+6</f>
        <v>45231</v>
      </c>
      <c r="F13" s="331"/>
      <c r="G13" s="758">
        <f t="shared" si="0"/>
        <v>45226</v>
      </c>
      <c r="J13" s="331"/>
    </row>
    <row r="14" spans="1:11" ht="18" hidden="1" customHeight="1">
      <c r="B14" s="618" t="s">
        <v>818</v>
      </c>
      <c r="C14" s="758" t="s">
        <v>918</v>
      </c>
      <c r="D14" s="618">
        <v>45238</v>
      </c>
      <c r="E14" s="758">
        <f t="shared" ref="E14:E35" si="1">D14+3</f>
        <v>45241</v>
      </c>
      <c r="F14" s="331"/>
      <c r="G14" s="758">
        <f>D14+1</f>
        <v>45239</v>
      </c>
      <c r="J14" s="331"/>
    </row>
    <row r="15" spans="1:11" ht="18" hidden="1" customHeight="1">
      <c r="B15" s="795" t="s">
        <v>821</v>
      </c>
      <c r="C15" s="758" t="s">
        <v>919</v>
      </c>
      <c r="D15" s="618">
        <f>D14+7</f>
        <v>45245</v>
      </c>
      <c r="E15" s="758">
        <f t="shared" si="1"/>
        <v>45248</v>
      </c>
      <c r="F15" s="331"/>
      <c r="G15" s="758">
        <f>G14+7</f>
        <v>45246</v>
      </c>
      <c r="J15" s="331"/>
    </row>
    <row r="16" spans="1:11" ht="18" hidden="1" customHeight="1">
      <c r="B16" s="742" t="s">
        <v>824</v>
      </c>
      <c r="C16" s="758" t="s">
        <v>920</v>
      </c>
      <c r="D16" s="618">
        <f t="shared" ref="D16:D30" si="2">D15+7</f>
        <v>45252</v>
      </c>
      <c r="E16" s="758">
        <f t="shared" si="1"/>
        <v>45255</v>
      </c>
      <c r="F16" s="331"/>
      <c r="G16" s="758">
        <f t="shared" ref="G16:G79" si="3">G15+7</f>
        <v>45253</v>
      </c>
      <c r="J16" s="331"/>
    </row>
    <row r="17" spans="2:10" ht="18" hidden="1" customHeight="1">
      <c r="B17" s="618" t="s">
        <v>818</v>
      </c>
      <c r="C17" s="758" t="s">
        <v>921</v>
      </c>
      <c r="D17" s="618">
        <f t="shared" si="2"/>
        <v>45259</v>
      </c>
      <c r="E17" s="758">
        <f t="shared" si="1"/>
        <v>45262</v>
      </c>
      <c r="F17" s="331"/>
      <c r="G17" s="758">
        <f t="shared" si="3"/>
        <v>45260</v>
      </c>
      <c r="J17" s="331"/>
    </row>
    <row r="18" spans="2:10" ht="18" hidden="1" customHeight="1">
      <c r="B18" s="795" t="s">
        <v>821</v>
      </c>
      <c r="C18" s="758" t="s">
        <v>922</v>
      </c>
      <c r="D18" s="618">
        <f t="shared" si="2"/>
        <v>45266</v>
      </c>
      <c r="E18" s="758">
        <f t="shared" si="1"/>
        <v>45269</v>
      </c>
      <c r="F18" s="331"/>
      <c r="G18" s="758">
        <f t="shared" si="3"/>
        <v>45267</v>
      </c>
      <c r="J18" s="331"/>
    </row>
    <row r="19" spans="2:10" ht="18" hidden="1" customHeight="1">
      <c r="B19" s="742" t="s">
        <v>824</v>
      </c>
      <c r="C19" s="758" t="s">
        <v>923</v>
      </c>
      <c r="D19" s="618">
        <f t="shared" si="2"/>
        <v>45273</v>
      </c>
      <c r="E19" s="758">
        <f t="shared" si="1"/>
        <v>45276</v>
      </c>
      <c r="F19" s="331"/>
      <c r="G19" s="758">
        <f t="shared" si="3"/>
        <v>45274</v>
      </c>
      <c r="J19" s="331"/>
    </row>
    <row r="20" spans="2:10" ht="18" hidden="1" customHeight="1">
      <c r="B20" s="618" t="s">
        <v>818</v>
      </c>
      <c r="C20" s="758" t="s">
        <v>924</v>
      </c>
      <c r="D20" s="618">
        <f t="shared" si="2"/>
        <v>45280</v>
      </c>
      <c r="E20" s="758">
        <f t="shared" si="1"/>
        <v>45283</v>
      </c>
      <c r="F20" s="331"/>
      <c r="G20" s="758">
        <f t="shared" si="3"/>
        <v>45281</v>
      </c>
      <c r="J20" s="331"/>
    </row>
    <row r="21" spans="2:10" ht="18" hidden="1" customHeight="1">
      <c r="B21" s="795" t="s">
        <v>821</v>
      </c>
      <c r="C21" s="758" t="s">
        <v>925</v>
      </c>
      <c r="D21" s="618">
        <f t="shared" si="2"/>
        <v>45287</v>
      </c>
      <c r="E21" s="758">
        <f t="shared" si="1"/>
        <v>45290</v>
      </c>
      <c r="F21" s="331"/>
      <c r="G21" s="758">
        <f t="shared" si="3"/>
        <v>45288</v>
      </c>
      <c r="J21" s="331"/>
    </row>
    <row r="22" spans="2:10" ht="18" hidden="1" customHeight="1">
      <c r="B22" s="742" t="s">
        <v>824</v>
      </c>
      <c r="C22" s="758" t="s">
        <v>926</v>
      </c>
      <c r="D22" s="618">
        <f t="shared" si="2"/>
        <v>45294</v>
      </c>
      <c r="E22" s="758">
        <f t="shared" si="1"/>
        <v>45297</v>
      </c>
      <c r="F22" s="331"/>
      <c r="G22" s="758">
        <f t="shared" si="3"/>
        <v>45295</v>
      </c>
      <c r="J22" s="331"/>
    </row>
    <row r="23" spans="2:10" ht="18" hidden="1" customHeight="1">
      <c r="B23" s="618" t="s">
        <v>818</v>
      </c>
      <c r="C23" s="758" t="s">
        <v>927</v>
      </c>
      <c r="D23" s="618">
        <f t="shared" si="2"/>
        <v>45301</v>
      </c>
      <c r="E23" s="758">
        <f t="shared" si="1"/>
        <v>45304</v>
      </c>
      <c r="F23" s="331"/>
      <c r="G23" s="758">
        <f t="shared" si="3"/>
        <v>45302</v>
      </c>
      <c r="J23" s="331"/>
    </row>
    <row r="24" spans="2:10" ht="18" hidden="1" customHeight="1">
      <c r="B24" s="795" t="s">
        <v>821</v>
      </c>
      <c r="C24" s="758" t="s">
        <v>928</v>
      </c>
      <c r="D24" s="618">
        <f t="shared" si="2"/>
        <v>45308</v>
      </c>
      <c r="E24" s="758">
        <f t="shared" si="1"/>
        <v>45311</v>
      </c>
      <c r="F24" s="331"/>
      <c r="G24" s="758">
        <f t="shared" si="3"/>
        <v>45309</v>
      </c>
      <c r="J24" s="331"/>
    </row>
    <row r="25" spans="2:10" ht="18" hidden="1" customHeight="1">
      <c r="B25" s="742" t="s">
        <v>824</v>
      </c>
      <c r="C25" s="758" t="s">
        <v>929</v>
      </c>
      <c r="D25" s="618">
        <f t="shared" si="2"/>
        <v>45315</v>
      </c>
      <c r="E25" s="758">
        <f t="shared" si="1"/>
        <v>45318</v>
      </c>
      <c r="F25" s="331"/>
      <c r="G25" s="758">
        <f t="shared" si="3"/>
        <v>45316</v>
      </c>
      <c r="J25" s="331"/>
    </row>
    <row r="26" spans="2:10" ht="18" hidden="1" customHeight="1">
      <c r="B26" s="618" t="s">
        <v>818</v>
      </c>
      <c r="C26" s="758" t="s">
        <v>930</v>
      </c>
      <c r="D26" s="618">
        <f t="shared" si="2"/>
        <v>45322</v>
      </c>
      <c r="E26" s="758">
        <f t="shared" si="1"/>
        <v>45325</v>
      </c>
      <c r="F26" s="331"/>
      <c r="G26" s="758">
        <f t="shared" si="3"/>
        <v>45323</v>
      </c>
      <c r="J26" s="331"/>
    </row>
    <row r="27" spans="2:10" ht="18" hidden="1" customHeight="1">
      <c r="B27" s="795" t="s">
        <v>821</v>
      </c>
      <c r="C27" s="758" t="s">
        <v>931</v>
      </c>
      <c r="D27" s="618">
        <f t="shared" si="2"/>
        <v>45329</v>
      </c>
      <c r="E27" s="758">
        <f t="shared" si="1"/>
        <v>45332</v>
      </c>
      <c r="F27" s="331"/>
      <c r="G27" s="758">
        <f t="shared" si="3"/>
        <v>45330</v>
      </c>
      <c r="J27" s="331"/>
    </row>
    <row r="28" spans="2:10" ht="18" hidden="1" customHeight="1">
      <c r="B28" s="742" t="s">
        <v>824</v>
      </c>
      <c r="C28" s="758" t="s">
        <v>932</v>
      </c>
      <c r="D28" s="618">
        <f t="shared" si="2"/>
        <v>45336</v>
      </c>
      <c r="E28" s="758">
        <f t="shared" si="1"/>
        <v>45339</v>
      </c>
      <c r="F28" s="331"/>
      <c r="G28" s="758">
        <f t="shared" si="3"/>
        <v>45337</v>
      </c>
      <c r="J28" s="331"/>
    </row>
    <row r="29" spans="2:10" ht="18" hidden="1" customHeight="1">
      <c r="B29" s="618" t="s">
        <v>818</v>
      </c>
      <c r="C29" s="758" t="s">
        <v>933</v>
      </c>
      <c r="D29" s="618">
        <f t="shared" si="2"/>
        <v>45343</v>
      </c>
      <c r="E29" s="758">
        <f t="shared" si="1"/>
        <v>45346</v>
      </c>
      <c r="F29" s="331"/>
      <c r="G29" s="758">
        <f t="shared" si="3"/>
        <v>45344</v>
      </c>
      <c r="J29" s="331"/>
    </row>
    <row r="30" spans="2:10" ht="18" hidden="1" customHeight="1">
      <c r="B30" s="795" t="s">
        <v>821</v>
      </c>
      <c r="C30" s="758" t="s">
        <v>934</v>
      </c>
      <c r="D30" s="618">
        <f t="shared" si="2"/>
        <v>45350</v>
      </c>
      <c r="E30" s="758">
        <f t="shared" si="1"/>
        <v>45353</v>
      </c>
      <c r="F30" s="331"/>
      <c r="G30" s="758">
        <f t="shared" si="3"/>
        <v>45351</v>
      </c>
      <c r="J30" s="331"/>
    </row>
    <row r="31" spans="2:10" ht="18" hidden="1" customHeight="1">
      <c r="B31" s="742" t="s">
        <v>824</v>
      </c>
      <c r="C31" s="758" t="s">
        <v>935</v>
      </c>
      <c r="D31" s="618">
        <v>45358</v>
      </c>
      <c r="E31" s="758">
        <f t="shared" si="1"/>
        <v>45361</v>
      </c>
      <c r="F31" s="331"/>
      <c r="G31" s="758">
        <v>45358</v>
      </c>
      <c r="J31" s="331"/>
    </row>
    <row r="32" spans="2:10" ht="18" hidden="1" customHeight="1">
      <c r="B32" s="618" t="s">
        <v>818</v>
      </c>
      <c r="C32" s="758" t="s">
        <v>936</v>
      </c>
      <c r="D32" s="618">
        <v>45366</v>
      </c>
      <c r="E32" s="758">
        <f t="shared" si="1"/>
        <v>45369</v>
      </c>
      <c r="F32" s="331"/>
      <c r="G32" s="758">
        <f t="shared" si="3"/>
        <v>45365</v>
      </c>
      <c r="J32" s="331"/>
    </row>
    <row r="33" spans="1:10" ht="18" hidden="1" customHeight="1">
      <c r="B33" s="795" t="s">
        <v>821</v>
      </c>
      <c r="C33" s="758" t="s">
        <v>937</v>
      </c>
      <c r="D33" s="618">
        <v>45375</v>
      </c>
      <c r="E33" s="758">
        <f t="shared" si="1"/>
        <v>45378</v>
      </c>
      <c r="F33" s="331"/>
      <c r="G33" s="758">
        <f t="shared" si="3"/>
        <v>45372</v>
      </c>
      <c r="J33" s="331"/>
    </row>
    <row r="34" spans="1:10" ht="18" hidden="1" customHeight="1">
      <c r="B34" s="742" t="s">
        <v>824</v>
      </c>
      <c r="C34" s="758" t="s">
        <v>938</v>
      </c>
      <c r="D34" s="618">
        <v>45378</v>
      </c>
      <c r="E34" s="758">
        <f t="shared" si="1"/>
        <v>45381</v>
      </c>
      <c r="F34" s="331"/>
      <c r="G34" s="758">
        <f t="shared" si="3"/>
        <v>45379</v>
      </c>
      <c r="J34" s="331"/>
    </row>
    <row r="35" spans="1:10" ht="18" hidden="1" customHeight="1">
      <c r="B35" s="955" t="s">
        <v>818</v>
      </c>
      <c r="C35" s="955" t="s">
        <v>939</v>
      </c>
      <c r="D35" s="955">
        <f t="shared" ref="D35:D36" si="4">D34+7</f>
        <v>45385</v>
      </c>
      <c r="E35" s="758">
        <f t="shared" si="1"/>
        <v>45388</v>
      </c>
      <c r="F35" s="331"/>
      <c r="G35" s="758">
        <f t="shared" si="3"/>
        <v>45386</v>
      </c>
      <c r="J35" s="331"/>
    </row>
    <row r="36" spans="1:10" ht="18" hidden="1" customHeight="1">
      <c r="B36" s="880" t="s">
        <v>389</v>
      </c>
      <c r="C36" s="955" t="s">
        <v>940</v>
      </c>
      <c r="D36" s="800">
        <f t="shared" si="4"/>
        <v>45392</v>
      </c>
      <c r="E36" s="984"/>
      <c r="F36" s="331"/>
      <c r="G36" s="758">
        <f t="shared" si="3"/>
        <v>45393</v>
      </c>
      <c r="J36" s="331"/>
    </row>
    <row r="37" spans="1:10" ht="18" hidden="1" customHeight="1">
      <c r="A37" s="861" t="s">
        <v>941</v>
      </c>
      <c r="B37" s="955" t="s">
        <v>824</v>
      </c>
      <c r="C37" s="955" t="s">
        <v>942</v>
      </c>
      <c r="D37" s="955">
        <v>45402</v>
      </c>
      <c r="E37" s="758">
        <f>D37+3</f>
        <v>45405</v>
      </c>
      <c r="F37" s="331"/>
      <c r="G37" s="758">
        <f t="shared" si="3"/>
        <v>45400</v>
      </c>
      <c r="J37" s="331"/>
    </row>
    <row r="38" spans="1:10" ht="18" hidden="1" customHeight="1">
      <c r="B38" s="955" t="s">
        <v>818</v>
      </c>
      <c r="C38" s="955" t="s">
        <v>943</v>
      </c>
      <c r="D38" s="955">
        <v>45408</v>
      </c>
      <c r="E38" s="758">
        <f>D38+3</f>
        <v>45411</v>
      </c>
      <c r="F38" s="331"/>
      <c r="G38" s="758">
        <f t="shared" si="3"/>
        <v>45407</v>
      </c>
      <c r="J38" s="331"/>
    </row>
    <row r="39" spans="1:10" ht="18" hidden="1" customHeight="1">
      <c r="A39" s="861" t="s">
        <v>944</v>
      </c>
      <c r="B39" s="955" t="s">
        <v>821</v>
      </c>
      <c r="C39" s="955" t="s">
        <v>945</v>
      </c>
      <c r="D39" s="955">
        <v>45418</v>
      </c>
      <c r="E39" s="758">
        <v>45420</v>
      </c>
      <c r="F39" s="331"/>
      <c r="G39" s="758">
        <f t="shared" si="3"/>
        <v>45414</v>
      </c>
      <c r="J39" s="331"/>
    </row>
    <row r="40" spans="1:10" ht="18" hidden="1" customHeight="1">
      <c r="B40" s="955" t="s">
        <v>824</v>
      </c>
      <c r="C40" s="955" t="s">
        <v>946</v>
      </c>
      <c r="D40" s="955">
        <v>45423</v>
      </c>
      <c r="E40" s="758">
        <f>D40+3</f>
        <v>45426</v>
      </c>
      <c r="F40" s="331"/>
      <c r="G40" s="758">
        <f t="shared" si="3"/>
        <v>45421</v>
      </c>
      <c r="J40" s="331"/>
    </row>
    <row r="41" spans="1:10" ht="18" hidden="1" customHeight="1">
      <c r="A41" s="861" t="s">
        <v>818</v>
      </c>
      <c r="B41" s="880" t="s">
        <v>389</v>
      </c>
      <c r="C41" s="955" t="s">
        <v>947</v>
      </c>
      <c r="D41" s="800">
        <v>45429</v>
      </c>
      <c r="E41" s="800">
        <f>D41+3</f>
        <v>45432</v>
      </c>
      <c r="F41" s="331"/>
      <c r="G41" s="758">
        <f t="shared" si="3"/>
        <v>45428</v>
      </c>
      <c r="J41" s="331"/>
    </row>
    <row r="42" spans="1:10" ht="18" hidden="1" customHeight="1">
      <c r="B42" s="955" t="s">
        <v>821</v>
      </c>
      <c r="C42" s="955" t="s">
        <v>948</v>
      </c>
      <c r="D42" s="955">
        <v>45436</v>
      </c>
      <c r="E42" s="880" t="s">
        <v>389</v>
      </c>
      <c r="F42" s="331"/>
      <c r="G42" s="758">
        <f t="shared" si="3"/>
        <v>45435</v>
      </c>
      <c r="J42" s="331"/>
    </row>
    <row r="43" spans="1:10" ht="18" hidden="1" customHeight="1">
      <c r="B43" s="955" t="s">
        <v>824</v>
      </c>
      <c r="C43" s="955" t="s">
        <v>949</v>
      </c>
      <c r="D43" s="955">
        <v>45444</v>
      </c>
      <c r="E43" s="880" t="s">
        <v>389</v>
      </c>
      <c r="F43" s="331"/>
      <c r="G43" s="758">
        <f t="shared" si="3"/>
        <v>45442</v>
      </c>
      <c r="J43" s="331"/>
    </row>
    <row r="44" spans="1:10" ht="18" hidden="1" customHeight="1">
      <c r="B44" s="955" t="s">
        <v>818</v>
      </c>
      <c r="C44" s="955" t="s">
        <v>950</v>
      </c>
      <c r="D44" s="955">
        <v>45450</v>
      </c>
      <c r="E44" s="880" t="s">
        <v>389</v>
      </c>
      <c r="F44" s="331"/>
      <c r="G44" s="758">
        <f t="shared" si="3"/>
        <v>45449</v>
      </c>
      <c r="J44" s="331"/>
    </row>
    <row r="45" spans="1:10" ht="18" hidden="1" customHeight="1">
      <c r="B45" s="955" t="s">
        <v>821</v>
      </c>
      <c r="C45" s="955" t="s">
        <v>951</v>
      </c>
      <c r="D45" s="955">
        <v>45455</v>
      </c>
      <c r="E45" s="880" t="s">
        <v>389</v>
      </c>
      <c r="F45" s="331"/>
      <c r="G45" s="758">
        <f t="shared" si="3"/>
        <v>45456</v>
      </c>
      <c r="J45" s="331"/>
    </row>
    <row r="46" spans="1:10" ht="18" hidden="1" customHeight="1">
      <c r="B46" s="955" t="s">
        <v>824</v>
      </c>
      <c r="C46" s="955" t="s">
        <v>952</v>
      </c>
      <c r="D46" s="955">
        <v>45462</v>
      </c>
      <c r="E46" s="880" t="s">
        <v>389</v>
      </c>
      <c r="F46" s="331"/>
      <c r="G46" s="758">
        <f t="shared" si="3"/>
        <v>45463</v>
      </c>
      <c r="J46" s="331"/>
    </row>
    <row r="47" spans="1:10" ht="18" hidden="1" customHeight="1">
      <c r="B47" s="955" t="s">
        <v>818</v>
      </c>
      <c r="C47" s="955" t="s">
        <v>953</v>
      </c>
      <c r="D47" s="955">
        <v>45471</v>
      </c>
      <c r="E47" s="880" t="s">
        <v>389</v>
      </c>
      <c r="F47" s="331"/>
      <c r="G47" s="758">
        <f t="shared" si="3"/>
        <v>45470</v>
      </c>
      <c r="J47" s="331"/>
    </row>
    <row r="48" spans="1:10" ht="18" hidden="1" customHeight="1">
      <c r="B48" s="955" t="s">
        <v>821</v>
      </c>
      <c r="C48" s="955" t="s">
        <v>954</v>
      </c>
      <c r="D48" s="955">
        <v>45476</v>
      </c>
      <c r="E48" s="880" t="s">
        <v>389</v>
      </c>
      <c r="F48" s="331"/>
      <c r="G48" s="758">
        <f t="shared" si="3"/>
        <v>45477</v>
      </c>
      <c r="J48" s="331"/>
    </row>
    <row r="49" spans="1:10" ht="18" hidden="1" customHeight="1">
      <c r="B49" s="955" t="s">
        <v>824</v>
      </c>
      <c r="C49" s="955" t="s">
        <v>955</v>
      </c>
      <c r="D49" s="955">
        <v>45483</v>
      </c>
      <c r="E49" s="880" t="s">
        <v>389</v>
      </c>
      <c r="F49" s="331"/>
      <c r="G49" s="758">
        <f t="shared" si="3"/>
        <v>45484</v>
      </c>
      <c r="J49" s="331"/>
    </row>
    <row r="50" spans="1:10" ht="18" hidden="1" customHeight="1">
      <c r="B50" s="955" t="s">
        <v>818</v>
      </c>
      <c r="C50" s="955" t="s">
        <v>956</v>
      </c>
      <c r="D50" s="955">
        <v>45490</v>
      </c>
      <c r="E50" s="880" t="s">
        <v>389</v>
      </c>
      <c r="F50" s="331"/>
      <c r="G50" s="758">
        <f t="shared" si="3"/>
        <v>45491</v>
      </c>
      <c r="J50" s="331"/>
    </row>
    <row r="51" spans="1:10" ht="18" hidden="1" customHeight="1">
      <c r="B51" s="955" t="s">
        <v>821</v>
      </c>
      <c r="C51" s="955" t="s">
        <v>957</v>
      </c>
      <c r="D51" s="955">
        <v>45497</v>
      </c>
      <c r="E51" s="880" t="s">
        <v>389</v>
      </c>
      <c r="F51" s="331"/>
      <c r="G51" s="758">
        <f t="shared" si="3"/>
        <v>45498</v>
      </c>
      <c r="J51" s="331"/>
    </row>
    <row r="52" spans="1:10" ht="18" hidden="1" customHeight="1">
      <c r="B52" s="955" t="s">
        <v>824</v>
      </c>
      <c r="C52" s="955" t="s">
        <v>958</v>
      </c>
      <c r="D52" s="955">
        <v>45504</v>
      </c>
      <c r="E52" s="880" t="s">
        <v>389</v>
      </c>
      <c r="F52" s="331"/>
      <c r="G52" s="758">
        <f t="shared" si="3"/>
        <v>45505</v>
      </c>
      <c r="J52" s="331"/>
    </row>
    <row r="53" spans="1:10" ht="18" hidden="1" customHeight="1">
      <c r="B53" s="955" t="s">
        <v>818</v>
      </c>
      <c r="C53" s="955" t="s">
        <v>959</v>
      </c>
      <c r="D53" s="955">
        <v>45514</v>
      </c>
      <c r="E53" s="758">
        <f>D53+3</f>
        <v>45517</v>
      </c>
      <c r="F53" s="331"/>
      <c r="G53" s="758">
        <f t="shared" si="3"/>
        <v>45512</v>
      </c>
      <c r="J53" s="331"/>
    </row>
    <row r="54" spans="1:10" ht="18" hidden="1" customHeight="1">
      <c r="B54" s="955" t="s">
        <v>821</v>
      </c>
      <c r="C54" s="955" t="s">
        <v>960</v>
      </c>
      <c r="D54" s="955">
        <v>45519</v>
      </c>
      <c r="E54" s="880" t="s">
        <v>389</v>
      </c>
      <c r="F54" s="331"/>
      <c r="G54" s="758">
        <f t="shared" si="3"/>
        <v>45519</v>
      </c>
      <c r="J54" s="331"/>
    </row>
    <row r="55" spans="1:10" ht="18" hidden="1" customHeight="1">
      <c r="B55" s="955" t="s">
        <v>824</v>
      </c>
      <c r="C55" s="955" t="s">
        <v>961</v>
      </c>
      <c r="D55" s="955">
        <v>45525</v>
      </c>
      <c r="E55" s="880" t="s">
        <v>389</v>
      </c>
      <c r="F55" s="331"/>
      <c r="G55" s="758">
        <f t="shared" si="3"/>
        <v>45526</v>
      </c>
      <c r="J55" s="331"/>
    </row>
    <row r="56" spans="1:10" ht="18" hidden="1" customHeight="1">
      <c r="B56" s="955" t="s">
        <v>818</v>
      </c>
      <c r="C56" s="955" t="s">
        <v>962</v>
      </c>
      <c r="D56" s="955">
        <v>45534</v>
      </c>
      <c r="E56" s="880" t="s">
        <v>389</v>
      </c>
      <c r="F56" s="331"/>
      <c r="G56" s="758">
        <f t="shared" si="3"/>
        <v>45533</v>
      </c>
      <c r="J56" s="331"/>
    </row>
    <row r="57" spans="1:10" ht="18" hidden="1" customHeight="1">
      <c r="B57" s="955" t="s">
        <v>821</v>
      </c>
      <c r="C57" s="955" t="s">
        <v>963</v>
      </c>
      <c r="D57" s="955">
        <v>45542</v>
      </c>
      <c r="E57" s="880" t="s">
        <v>389</v>
      </c>
      <c r="F57" s="331"/>
      <c r="G57" s="758">
        <f t="shared" si="3"/>
        <v>45540</v>
      </c>
      <c r="J57" s="331"/>
    </row>
    <row r="58" spans="1:10" ht="18" hidden="1" customHeight="1">
      <c r="B58" s="955" t="s">
        <v>818</v>
      </c>
      <c r="C58" s="955" t="s">
        <v>964</v>
      </c>
      <c r="D58" s="955">
        <v>45546</v>
      </c>
      <c r="E58" s="758">
        <f>D58+3</f>
        <v>45549</v>
      </c>
      <c r="F58" s="331"/>
      <c r="G58" s="758">
        <f t="shared" si="3"/>
        <v>45547</v>
      </c>
      <c r="J58" s="331"/>
    </row>
    <row r="59" spans="1:10" ht="18" hidden="1" customHeight="1">
      <c r="B59" s="1026" t="s">
        <v>413</v>
      </c>
      <c r="C59" s="955" t="s">
        <v>965</v>
      </c>
      <c r="D59" s="955">
        <v>45553</v>
      </c>
      <c r="E59" s="800">
        <f>D59+3</f>
        <v>45556</v>
      </c>
      <c r="F59" s="331"/>
      <c r="G59" s="758">
        <f t="shared" si="3"/>
        <v>45554</v>
      </c>
      <c r="J59" s="331"/>
    </row>
    <row r="60" spans="1:10" ht="18" hidden="1" customHeight="1">
      <c r="B60" s="955" t="s">
        <v>879</v>
      </c>
      <c r="C60" s="955" t="s">
        <v>966</v>
      </c>
      <c r="D60" s="955">
        <v>45560</v>
      </c>
      <c r="E60" s="758">
        <f>D60+3</f>
        <v>45563</v>
      </c>
      <c r="F60" s="331"/>
      <c r="G60" s="758">
        <f t="shared" si="3"/>
        <v>45561</v>
      </c>
      <c r="J60" s="331"/>
    </row>
    <row r="61" spans="1:10" ht="18" hidden="1" customHeight="1">
      <c r="A61" s="861" t="s">
        <v>818</v>
      </c>
      <c r="B61" s="955" t="s">
        <v>885</v>
      </c>
      <c r="C61" s="955" t="s">
        <v>967</v>
      </c>
      <c r="D61" s="955">
        <v>45569</v>
      </c>
      <c r="E61" s="758">
        <f>D61+3</f>
        <v>45572</v>
      </c>
      <c r="F61" s="331"/>
      <c r="G61" s="758">
        <f t="shared" si="3"/>
        <v>45568</v>
      </c>
      <c r="J61" s="331"/>
    </row>
    <row r="62" spans="1:10" ht="18" hidden="1" customHeight="1">
      <c r="B62" s="955" t="s">
        <v>821</v>
      </c>
      <c r="C62" s="955" t="s">
        <v>968</v>
      </c>
      <c r="D62" s="955">
        <v>45574</v>
      </c>
      <c r="E62" s="758">
        <f>D62+3</f>
        <v>45577</v>
      </c>
      <c r="F62" s="331"/>
      <c r="G62" s="758">
        <f t="shared" si="3"/>
        <v>45575</v>
      </c>
      <c r="J62" s="331"/>
    </row>
    <row r="63" spans="1:10" ht="18" hidden="1" customHeight="1">
      <c r="B63" s="955" t="s">
        <v>879</v>
      </c>
      <c r="C63" s="955" t="s">
        <v>969</v>
      </c>
      <c r="D63" s="955">
        <v>45581</v>
      </c>
      <c r="E63" s="880" t="s">
        <v>389</v>
      </c>
      <c r="F63" s="331"/>
      <c r="G63" s="758">
        <f t="shared" si="3"/>
        <v>45582</v>
      </c>
      <c r="J63" s="331"/>
    </row>
    <row r="64" spans="1:10" ht="18" hidden="1" customHeight="1">
      <c r="A64" s="861" t="s">
        <v>818</v>
      </c>
      <c r="B64" s="955" t="s">
        <v>885</v>
      </c>
      <c r="C64" s="955" t="s">
        <v>970</v>
      </c>
      <c r="D64" s="955">
        <v>45589</v>
      </c>
      <c r="E64" s="758">
        <f t="shared" ref="E64:E81" si="5">D64+3</f>
        <v>45592</v>
      </c>
      <c r="F64" s="331"/>
      <c r="G64" s="758">
        <f t="shared" si="3"/>
        <v>45589</v>
      </c>
      <c r="J64" s="331"/>
    </row>
    <row r="65" spans="1:10" ht="18" hidden="1" customHeight="1">
      <c r="B65" s="955" t="s">
        <v>821</v>
      </c>
      <c r="C65" s="955" t="s">
        <v>971</v>
      </c>
      <c r="D65" s="955">
        <v>45595</v>
      </c>
      <c r="E65" s="758">
        <f t="shared" si="5"/>
        <v>45598</v>
      </c>
      <c r="F65" s="331"/>
      <c r="G65" s="758">
        <f t="shared" si="3"/>
        <v>45596</v>
      </c>
      <c r="J65" s="331"/>
    </row>
    <row r="66" spans="1:10" ht="18" hidden="1" customHeight="1">
      <c r="B66" s="1026" t="s">
        <v>413</v>
      </c>
      <c r="C66" s="955" t="s">
        <v>972</v>
      </c>
      <c r="D66" s="800">
        <v>45603</v>
      </c>
      <c r="E66" s="800">
        <f t="shared" si="5"/>
        <v>45606</v>
      </c>
      <c r="F66" s="331"/>
      <c r="G66" s="758">
        <f t="shared" si="3"/>
        <v>45603</v>
      </c>
      <c r="J66" s="331"/>
    </row>
    <row r="67" spans="1:10" ht="18" hidden="1" customHeight="1">
      <c r="A67" s="861" t="s">
        <v>973</v>
      </c>
      <c r="B67" s="955" t="s">
        <v>394</v>
      </c>
      <c r="C67" s="955" t="s">
        <v>974</v>
      </c>
      <c r="D67" s="955">
        <v>45614</v>
      </c>
      <c r="E67" s="758">
        <f t="shared" si="5"/>
        <v>45617</v>
      </c>
      <c r="F67" s="331"/>
      <c r="G67" s="758">
        <f t="shared" si="3"/>
        <v>45610</v>
      </c>
      <c r="J67" s="331"/>
    </row>
    <row r="68" spans="1:10" ht="18" hidden="1" customHeight="1">
      <c r="A68" s="861" t="s">
        <v>821</v>
      </c>
      <c r="B68" s="955" t="s">
        <v>394</v>
      </c>
      <c r="C68" s="955" t="s">
        <v>975</v>
      </c>
      <c r="D68" s="955">
        <v>45620</v>
      </c>
      <c r="E68" s="758">
        <f t="shared" si="5"/>
        <v>45623</v>
      </c>
      <c r="F68" s="331"/>
      <c r="G68" s="758">
        <f t="shared" si="3"/>
        <v>45617</v>
      </c>
      <c r="J68" s="331"/>
    </row>
    <row r="69" spans="1:10" ht="18" hidden="1" customHeight="1">
      <c r="B69" s="955" t="s">
        <v>394</v>
      </c>
      <c r="C69" s="955" t="s">
        <v>976</v>
      </c>
      <c r="D69" s="955">
        <v>45627</v>
      </c>
      <c r="E69" s="758">
        <f t="shared" si="5"/>
        <v>45630</v>
      </c>
      <c r="F69" s="331"/>
      <c r="G69" s="758">
        <f t="shared" si="3"/>
        <v>45624</v>
      </c>
      <c r="J69" s="331"/>
    </row>
    <row r="70" spans="1:10" ht="18" hidden="1" customHeight="1">
      <c r="B70" s="955" t="s">
        <v>394</v>
      </c>
      <c r="C70" s="955" t="s">
        <v>977</v>
      </c>
      <c r="D70" s="955">
        <v>45633</v>
      </c>
      <c r="E70" s="758">
        <f t="shared" si="5"/>
        <v>45636</v>
      </c>
      <c r="F70" s="331"/>
      <c r="G70" s="758">
        <f t="shared" si="3"/>
        <v>45631</v>
      </c>
      <c r="J70" s="331"/>
    </row>
    <row r="71" spans="1:10" ht="18" hidden="1" customHeight="1">
      <c r="A71" s="861" t="s">
        <v>394</v>
      </c>
      <c r="B71" s="955" t="s">
        <v>394</v>
      </c>
      <c r="C71" s="955" t="s">
        <v>978</v>
      </c>
      <c r="D71" s="955">
        <v>45637</v>
      </c>
      <c r="E71" s="758">
        <f t="shared" si="5"/>
        <v>45640</v>
      </c>
      <c r="F71" s="331"/>
      <c r="G71" s="758">
        <f t="shared" si="3"/>
        <v>45638</v>
      </c>
      <c r="J71" s="331"/>
    </row>
    <row r="72" spans="1:10" ht="18" hidden="1" customHeight="1">
      <c r="A72" s="861" t="s">
        <v>394</v>
      </c>
      <c r="B72" s="955" t="s">
        <v>394</v>
      </c>
      <c r="C72" s="955" t="s">
        <v>979</v>
      </c>
      <c r="D72" s="955">
        <v>45644</v>
      </c>
      <c r="E72" s="758">
        <f t="shared" si="5"/>
        <v>45647</v>
      </c>
      <c r="F72" s="331"/>
      <c r="G72" s="758">
        <f t="shared" si="3"/>
        <v>45645</v>
      </c>
      <c r="J72" s="331"/>
    </row>
    <row r="73" spans="1:10" ht="18" hidden="1" customHeight="1">
      <c r="B73" s="955" t="s">
        <v>394</v>
      </c>
      <c r="C73" s="955" t="s">
        <v>980</v>
      </c>
      <c r="D73" s="955">
        <v>45650</v>
      </c>
      <c r="E73" s="758">
        <f t="shared" si="5"/>
        <v>45653</v>
      </c>
      <c r="F73" s="331"/>
      <c r="G73" s="758">
        <f t="shared" si="3"/>
        <v>45652</v>
      </c>
      <c r="J73" s="331"/>
    </row>
    <row r="74" spans="1:10" ht="18" hidden="1" customHeight="1">
      <c r="B74" s="955" t="s">
        <v>394</v>
      </c>
      <c r="C74" s="955" t="s">
        <v>981</v>
      </c>
      <c r="D74" s="955">
        <v>45657</v>
      </c>
      <c r="E74" s="758">
        <f t="shared" si="5"/>
        <v>45660</v>
      </c>
      <c r="F74" s="331"/>
      <c r="G74" s="758">
        <f t="shared" si="3"/>
        <v>45659</v>
      </c>
      <c r="J74" s="331"/>
    </row>
    <row r="75" spans="1:10" ht="18" hidden="1" customHeight="1">
      <c r="B75" s="955" t="s">
        <v>394</v>
      </c>
      <c r="C75" s="955" t="s">
        <v>982</v>
      </c>
      <c r="D75" s="955">
        <v>45664</v>
      </c>
      <c r="E75" s="758">
        <f t="shared" si="5"/>
        <v>45667</v>
      </c>
      <c r="F75" s="331"/>
      <c r="G75" s="758">
        <f t="shared" si="3"/>
        <v>45666</v>
      </c>
      <c r="J75" s="331"/>
    </row>
    <row r="76" spans="1:10" ht="18" hidden="1" customHeight="1">
      <c r="B76" s="955" t="s">
        <v>394</v>
      </c>
      <c r="C76" s="955" t="s">
        <v>983</v>
      </c>
      <c r="D76" s="955">
        <v>45671</v>
      </c>
      <c r="E76" s="758">
        <f t="shared" si="5"/>
        <v>45674</v>
      </c>
      <c r="F76" s="331"/>
      <c r="G76" s="758">
        <f t="shared" si="3"/>
        <v>45673</v>
      </c>
      <c r="J76" s="331"/>
    </row>
    <row r="77" spans="1:10" ht="18" hidden="1" customHeight="1">
      <c r="B77" s="955" t="s">
        <v>394</v>
      </c>
      <c r="C77" s="955" t="s">
        <v>984</v>
      </c>
      <c r="D77" s="955">
        <v>45313</v>
      </c>
      <c r="E77" s="758">
        <f t="shared" si="5"/>
        <v>45316</v>
      </c>
      <c r="F77" s="331"/>
      <c r="G77" s="758">
        <f t="shared" si="3"/>
        <v>45680</v>
      </c>
      <c r="J77" s="331"/>
    </row>
    <row r="78" spans="1:10" ht="18" hidden="1" customHeight="1">
      <c r="B78" s="955" t="s">
        <v>394</v>
      </c>
      <c r="C78" s="955" t="s">
        <v>985</v>
      </c>
      <c r="D78" s="955">
        <v>45320</v>
      </c>
      <c r="E78" s="758">
        <f t="shared" si="5"/>
        <v>45323</v>
      </c>
      <c r="F78" s="331"/>
      <c r="G78" s="758">
        <f t="shared" si="3"/>
        <v>45687</v>
      </c>
      <c r="J78" s="331"/>
    </row>
    <row r="79" spans="1:10" ht="18" hidden="1" customHeight="1">
      <c r="B79" s="955" t="s">
        <v>394</v>
      </c>
      <c r="C79" s="955" t="s">
        <v>986</v>
      </c>
      <c r="D79" s="955">
        <v>45327</v>
      </c>
      <c r="E79" s="758">
        <f t="shared" si="5"/>
        <v>45330</v>
      </c>
      <c r="F79" s="331"/>
      <c r="G79" s="758">
        <f t="shared" si="3"/>
        <v>45694</v>
      </c>
      <c r="J79" s="331"/>
    </row>
    <row r="80" spans="1:10" ht="18" hidden="1" customHeight="1">
      <c r="B80" s="955" t="s">
        <v>987</v>
      </c>
      <c r="C80" s="955" t="s">
        <v>988</v>
      </c>
      <c r="D80" s="955">
        <v>45700</v>
      </c>
      <c r="E80" s="758">
        <f t="shared" si="5"/>
        <v>45703</v>
      </c>
      <c r="F80" s="331"/>
      <c r="G80" s="758">
        <f t="shared" ref="G80:G91" si="6">G79+7</f>
        <v>45701</v>
      </c>
      <c r="J80" s="331"/>
    </row>
    <row r="81" spans="1:10" ht="18" hidden="1" customHeight="1">
      <c r="B81" s="955" t="s">
        <v>989</v>
      </c>
      <c r="C81" s="955" t="s">
        <v>990</v>
      </c>
      <c r="D81" s="955">
        <v>45706</v>
      </c>
      <c r="E81" s="758">
        <f t="shared" si="5"/>
        <v>45709</v>
      </c>
      <c r="F81" s="331"/>
      <c r="G81" s="758">
        <f t="shared" si="6"/>
        <v>45708</v>
      </c>
      <c r="J81" s="331"/>
    </row>
    <row r="82" spans="1:10" ht="18" hidden="1" customHeight="1">
      <c r="B82" s="955" t="s">
        <v>737</v>
      </c>
      <c r="C82" s="955" t="s">
        <v>1945</v>
      </c>
      <c r="D82" s="955">
        <v>45711</v>
      </c>
      <c r="E82" s="758">
        <f>D82+2</f>
        <v>45713</v>
      </c>
      <c r="F82" s="331"/>
      <c r="G82" s="758">
        <v>45713</v>
      </c>
      <c r="J82" s="331"/>
    </row>
    <row r="83" spans="1:10" ht="18" hidden="1" customHeight="1">
      <c r="B83" s="955" t="s">
        <v>737</v>
      </c>
      <c r="C83" s="955" t="s">
        <v>1946</v>
      </c>
      <c r="D83" s="955">
        <v>45717</v>
      </c>
      <c r="E83" s="758">
        <f t="shared" ref="E83:E89" si="7">D83+2</f>
        <v>45719</v>
      </c>
      <c r="F83" s="331"/>
      <c r="G83" s="758">
        <f t="shared" si="6"/>
        <v>45720</v>
      </c>
      <c r="J83" s="331"/>
    </row>
    <row r="84" spans="1:10" ht="18" hidden="1" customHeight="1">
      <c r="B84" s="955" t="s">
        <v>737</v>
      </c>
      <c r="C84" s="955" t="s">
        <v>1947</v>
      </c>
      <c r="D84" s="955">
        <v>45726</v>
      </c>
      <c r="E84" s="758">
        <f t="shared" si="7"/>
        <v>45728</v>
      </c>
      <c r="F84" s="331"/>
      <c r="G84" s="758">
        <f t="shared" si="6"/>
        <v>45727</v>
      </c>
      <c r="J84" s="331"/>
    </row>
    <row r="85" spans="1:10" ht="18" hidden="1" customHeight="1">
      <c r="B85" s="955" t="s">
        <v>737</v>
      </c>
      <c r="C85" s="955" t="s">
        <v>1948</v>
      </c>
      <c r="D85" s="955">
        <v>45733</v>
      </c>
      <c r="E85" s="758">
        <f t="shared" si="7"/>
        <v>45735</v>
      </c>
      <c r="F85" s="331"/>
      <c r="G85" s="758">
        <f t="shared" si="6"/>
        <v>45734</v>
      </c>
      <c r="J85" s="331"/>
    </row>
    <row r="86" spans="1:10" ht="18" hidden="1" customHeight="1">
      <c r="B86" s="955" t="s">
        <v>737</v>
      </c>
      <c r="C86" s="955" t="s">
        <v>1949</v>
      </c>
      <c r="D86" s="955">
        <v>45743</v>
      </c>
      <c r="E86" s="758">
        <f t="shared" si="7"/>
        <v>45745</v>
      </c>
      <c r="F86" s="331"/>
      <c r="G86" s="758">
        <f t="shared" si="6"/>
        <v>45741</v>
      </c>
      <c r="J86" s="331"/>
    </row>
    <row r="87" spans="1:10" ht="18" hidden="1" customHeight="1">
      <c r="B87" s="955" t="s">
        <v>737</v>
      </c>
      <c r="C87" s="955" t="s">
        <v>1950</v>
      </c>
      <c r="D87" s="972" t="s">
        <v>389</v>
      </c>
      <c r="E87" s="972" t="s">
        <v>389</v>
      </c>
      <c r="F87" s="331"/>
      <c r="G87" s="758">
        <f t="shared" si="6"/>
        <v>45748</v>
      </c>
      <c r="J87" s="331"/>
    </row>
    <row r="88" spans="1:10" ht="18" hidden="1" customHeight="1">
      <c r="B88" s="955" t="s">
        <v>737</v>
      </c>
      <c r="C88" s="955" t="s">
        <v>1951</v>
      </c>
      <c r="D88" s="955">
        <v>45754</v>
      </c>
      <c r="E88" s="758">
        <f t="shared" si="7"/>
        <v>45756</v>
      </c>
      <c r="F88" s="331"/>
      <c r="G88" s="758">
        <f t="shared" si="6"/>
        <v>45755</v>
      </c>
      <c r="J88" s="331"/>
    </row>
    <row r="89" spans="1:10" ht="18" hidden="1" customHeight="1">
      <c r="B89" s="955" t="s">
        <v>737</v>
      </c>
      <c r="C89" s="955" t="s">
        <v>1952</v>
      </c>
      <c r="D89" s="955">
        <v>45761</v>
      </c>
      <c r="E89" s="758">
        <f t="shared" si="7"/>
        <v>45763</v>
      </c>
      <c r="F89" s="331"/>
      <c r="G89" s="758">
        <f t="shared" si="6"/>
        <v>45762</v>
      </c>
      <c r="J89" s="331"/>
    </row>
    <row r="90" spans="1:10" ht="18" hidden="1" customHeight="1">
      <c r="B90" s="955" t="s">
        <v>737</v>
      </c>
      <c r="C90" s="955" t="s">
        <v>1953</v>
      </c>
      <c r="D90" s="955">
        <v>45768</v>
      </c>
      <c r="E90" s="758">
        <f>D90+2</f>
        <v>45770</v>
      </c>
      <c r="F90" s="331"/>
      <c r="G90" s="758">
        <f>G89+7</f>
        <v>45769</v>
      </c>
      <c r="J90" s="331"/>
    </row>
    <row r="91" spans="1:10" ht="18" hidden="1" customHeight="1">
      <c r="B91" s="955" t="s">
        <v>737</v>
      </c>
      <c r="C91" s="955" t="s">
        <v>1954</v>
      </c>
      <c r="D91" s="955">
        <v>45775</v>
      </c>
      <c r="E91" s="758">
        <f t="shared" ref="E91" si="8">D91+2</f>
        <v>45777</v>
      </c>
      <c r="F91" s="331"/>
      <c r="G91" s="758">
        <f t="shared" si="6"/>
        <v>45776</v>
      </c>
      <c r="J91" s="331"/>
    </row>
    <row r="92" spans="1:10" ht="18" hidden="1" customHeight="1">
      <c r="B92" s="955" t="s">
        <v>737</v>
      </c>
      <c r="C92" s="955" t="s">
        <v>1955</v>
      </c>
      <c r="D92" s="955">
        <v>45782</v>
      </c>
      <c r="E92" s="758">
        <f>D92+2</f>
        <v>45784</v>
      </c>
      <c r="F92" s="331"/>
      <c r="G92" s="758">
        <f>G91+7</f>
        <v>45783</v>
      </c>
      <c r="J92" s="331"/>
    </row>
    <row r="93" spans="1:10" ht="18" hidden="1" customHeight="1">
      <c r="B93" s="955" t="s">
        <v>737</v>
      </c>
      <c r="C93" s="955" t="s">
        <v>1956</v>
      </c>
      <c r="D93" s="955">
        <v>45789</v>
      </c>
      <c r="E93" s="758">
        <f>D93+2</f>
        <v>45791</v>
      </c>
      <c r="F93" s="331"/>
      <c r="G93" s="758">
        <f>G92+7</f>
        <v>45790</v>
      </c>
      <c r="J93" s="331"/>
    </row>
    <row r="94" spans="1:10" ht="18" hidden="1" customHeight="1">
      <c r="B94" s="955" t="s">
        <v>737</v>
      </c>
      <c r="C94" s="955" t="s">
        <v>1957</v>
      </c>
      <c r="D94" s="955">
        <v>45796</v>
      </c>
      <c r="E94" s="758">
        <f>D94+2</f>
        <v>45798</v>
      </c>
      <c r="F94" s="331"/>
      <c r="G94" s="758">
        <f>G93+7</f>
        <v>45797</v>
      </c>
      <c r="J94" s="331"/>
    </row>
    <row r="95" spans="1:10" ht="18" hidden="1" customHeight="1">
      <c r="A95" s="805"/>
      <c r="B95" s="147" t="s">
        <v>545</v>
      </c>
      <c r="C95" s="764"/>
      <c r="D95" s="752"/>
      <c r="E95" s="764"/>
      <c r="F95" s="764"/>
      <c r="G95" s="764"/>
      <c r="H95" s="764"/>
      <c r="I95" s="331"/>
      <c r="J95" s="769"/>
    </row>
    <row r="96" spans="1:10" ht="18" customHeight="1">
      <c r="B96" s="192"/>
      <c r="C96" s="331"/>
      <c r="D96" s="331"/>
      <c r="E96" s="194"/>
      <c r="F96" s="195"/>
      <c r="G96" s="195"/>
      <c r="H96" s="331"/>
    </row>
    <row r="97" spans="1:11" s="147" customFormat="1" ht="30" customHeight="1">
      <c r="A97" s="805"/>
      <c r="B97" s="1187" t="s">
        <v>1944</v>
      </c>
      <c r="C97" s="1188"/>
      <c r="D97" s="1189" t="s">
        <v>353</v>
      </c>
      <c r="E97" s="941" t="s">
        <v>164</v>
      </c>
      <c r="F97" s="195"/>
      <c r="G97" s="881"/>
      <c r="J97" s="145"/>
      <c r="K97" s="145"/>
    </row>
    <row r="98" spans="1:11" s="145" customFormat="1" ht="18" customHeight="1">
      <c r="A98" s="805"/>
      <c r="B98" s="944" t="s">
        <v>355</v>
      </c>
      <c r="C98" s="944" t="s">
        <v>356</v>
      </c>
      <c r="D98" s="1190"/>
      <c r="E98" s="940" t="s">
        <v>166</v>
      </c>
      <c r="F98" s="331"/>
      <c r="G98" s="943" t="s">
        <v>357</v>
      </c>
      <c r="I98" s="430"/>
    </row>
    <row r="99" spans="1:11" ht="18" hidden="1" customHeight="1">
      <c r="B99" s="618" t="s">
        <v>818</v>
      </c>
      <c r="C99" s="758" t="s">
        <v>819</v>
      </c>
      <c r="D99" s="618">
        <v>45204</v>
      </c>
      <c r="E99" s="758">
        <f>D99+6</f>
        <v>45210</v>
      </c>
      <c r="F99" s="331"/>
      <c r="G99" s="758">
        <v>45205</v>
      </c>
      <c r="J99" s="331"/>
    </row>
    <row r="100" spans="1:11" ht="18" hidden="1" customHeight="1">
      <c r="B100" s="742" t="s">
        <v>821</v>
      </c>
      <c r="C100" s="758" t="s">
        <v>822</v>
      </c>
      <c r="D100" s="618">
        <v>45211</v>
      </c>
      <c r="E100" s="758">
        <f>D100+6</f>
        <v>45217</v>
      </c>
      <c r="F100" s="331"/>
      <c r="G100" s="758">
        <f t="shared" ref="G100:G102" si="9">G99+7</f>
        <v>45212</v>
      </c>
      <c r="J100" s="331"/>
    </row>
    <row r="101" spans="1:11" ht="18" hidden="1" customHeight="1">
      <c r="B101" s="795" t="s">
        <v>824</v>
      </c>
      <c r="C101" s="758" t="s">
        <v>825</v>
      </c>
      <c r="D101" s="618">
        <v>45221</v>
      </c>
      <c r="E101" s="758">
        <f>D101+6</f>
        <v>45227</v>
      </c>
      <c r="F101" s="331"/>
      <c r="G101" s="758">
        <f t="shared" si="9"/>
        <v>45219</v>
      </c>
      <c r="J101" s="331"/>
    </row>
    <row r="102" spans="1:11" ht="18" hidden="1" customHeight="1">
      <c r="B102" s="742" t="s">
        <v>818</v>
      </c>
      <c r="C102" s="758" t="s">
        <v>827</v>
      </c>
      <c r="D102" s="618">
        <v>45225</v>
      </c>
      <c r="E102" s="758">
        <f>D102+6</f>
        <v>45231</v>
      </c>
      <c r="F102" s="331"/>
      <c r="G102" s="758">
        <f t="shared" si="9"/>
        <v>45226</v>
      </c>
      <c r="J102" s="331"/>
    </row>
    <row r="103" spans="1:11" ht="18" hidden="1" customHeight="1">
      <c r="B103" s="618" t="s">
        <v>818</v>
      </c>
      <c r="C103" s="758" t="s">
        <v>918</v>
      </c>
      <c r="D103" s="618">
        <v>45238</v>
      </c>
      <c r="E103" s="758">
        <f t="shared" ref="E103:E124" si="10">D103+3</f>
        <v>45241</v>
      </c>
      <c r="F103" s="331"/>
      <c r="G103" s="758">
        <f>D103+1</f>
        <v>45239</v>
      </c>
      <c r="J103" s="331"/>
    </row>
    <row r="104" spans="1:11" ht="18" hidden="1" customHeight="1">
      <c r="B104" s="795" t="s">
        <v>821</v>
      </c>
      <c r="C104" s="758" t="s">
        <v>919</v>
      </c>
      <c r="D104" s="618">
        <f>D103+7</f>
        <v>45245</v>
      </c>
      <c r="E104" s="758">
        <f t="shared" si="10"/>
        <v>45248</v>
      </c>
      <c r="F104" s="331"/>
      <c r="G104" s="758">
        <f>G103+7</f>
        <v>45246</v>
      </c>
      <c r="J104" s="331"/>
    </row>
    <row r="105" spans="1:11" ht="18" hidden="1" customHeight="1">
      <c r="B105" s="742" t="s">
        <v>824</v>
      </c>
      <c r="C105" s="758" t="s">
        <v>920</v>
      </c>
      <c r="D105" s="618">
        <f t="shared" ref="D105:D119" si="11">D104+7</f>
        <v>45252</v>
      </c>
      <c r="E105" s="758">
        <f t="shared" si="10"/>
        <v>45255</v>
      </c>
      <c r="F105" s="331"/>
      <c r="G105" s="758">
        <f t="shared" ref="G105:G168" si="12">G104+7</f>
        <v>45253</v>
      </c>
      <c r="J105" s="331"/>
    </row>
    <row r="106" spans="1:11" ht="18" hidden="1" customHeight="1">
      <c r="B106" s="618" t="s">
        <v>818</v>
      </c>
      <c r="C106" s="758" t="s">
        <v>921</v>
      </c>
      <c r="D106" s="618">
        <f t="shared" si="11"/>
        <v>45259</v>
      </c>
      <c r="E106" s="758">
        <f t="shared" si="10"/>
        <v>45262</v>
      </c>
      <c r="F106" s="331"/>
      <c r="G106" s="758">
        <f t="shared" si="12"/>
        <v>45260</v>
      </c>
      <c r="J106" s="331"/>
    </row>
    <row r="107" spans="1:11" ht="18" hidden="1" customHeight="1">
      <c r="B107" s="795" t="s">
        <v>821</v>
      </c>
      <c r="C107" s="758" t="s">
        <v>922</v>
      </c>
      <c r="D107" s="618">
        <f t="shared" si="11"/>
        <v>45266</v>
      </c>
      <c r="E107" s="758">
        <f t="shared" si="10"/>
        <v>45269</v>
      </c>
      <c r="F107" s="331"/>
      <c r="G107" s="758">
        <f t="shared" si="12"/>
        <v>45267</v>
      </c>
      <c r="J107" s="331"/>
    </row>
    <row r="108" spans="1:11" ht="18" hidden="1" customHeight="1">
      <c r="B108" s="742" t="s">
        <v>824</v>
      </c>
      <c r="C108" s="758" t="s">
        <v>923</v>
      </c>
      <c r="D108" s="618">
        <f t="shared" si="11"/>
        <v>45273</v>
      </c>
      <c r="E108" s="758">
        <f t="shared" si="10"/>
        <v>45276</v>
      </c>
      <c r="F108" s="331"/>
      <c r="G108" s="758">
        <f t="shared" si="12"/>
        <v>45274</v>
      </c>
      <c r="J108" s="331"/>
    </row>
    <row r="109" spans="1:11" ht="18" hidden="1" customHeight="1">
      <c r="B109" s="618" t="s">
        <v>818</v>
      </c>
      <c r="C109" s="758" t="s">
        <v>924</v>
      </c>
      <c r="D109" s="618">
        <f t="shared" si="11"/>
        <v>45280</v>
      </c>
      <c r="E109" s="758">
        <f t="shared" si="10"/>
        <v>45283</v>
      </c>
      <c r="F109" s="331"/>
      <c r="G109" s="758">
        <f t="shared" si="12"/>
        <v>45281</v>
      </c>
      <c r="J109" s="331"/>
    </row>
    <row r="110" spans="1:11" ht="18" hidden="1" customHeight="1">
      <c r="B110" s="795" t="s">
        <v>821</v>
      </c>
      <c r="C110" s="758" t="s">
        <v>925</v>
      </c>
      <c r="D110" s="618">
        <f t="shared" si="11"/>
        <v>45287</v>
      </c>
      <c r="E110" s="758">
        <f t="shared" si="10"/>
        <v>45290</v>
      </c>
      <c r="F110" s="331"/>
      <c r="G110" s="758">
        <f t="shared" si="12"/>
        <v>45288</v>
      </c>
      <c r="J110" s="331"/>
    </row>
    <row r="111" spans="1:11" ht="18" hidden="1" customHeight="1">
      <c r="B111" s="742" t="s">
        <v>824</v>
      </c>
      <c r="C111" s="758" t="s">
        <v>926</v>
      </c>
      <c r="D111" s="618">
        <f t="shared" si="11"/>
        <v>45294</v>
      </c>
      <c r="E111" s="758">
        <f t="shared" si="10"/>
        <v>45297</v>
      </c>
      <c r="F111" s="331"/>
      <c r="G111" s="758">
        <f t="shared" si="12"/>
        <v>45295</v>
      </c>
      <c r="J111" s="331"/>
    </row>
    <row r="112" spans="1:11" ht="18" hidden="1" customHeight="1">
      <c r="B112" s="618" t="s">
        <v>818</v>
      </c>
      <c r="C112" s="758" t="s">
        <v>927</v>
      </c>
      <c r="D112" s="618">
        <f t="shared" si="11"/>
        <v>45301</v>
      </c>
      <c r="E112" s="758">
        <f t="shared" si="10"/>
        <v>45304</v>
      </c>
      <c r="F112" s="331"/>
      <c r="G112" s="758">
        <f t="shared" si="12"/>
        <v>45302</v>
      </c>
      <c r="J112" s="331"/>
    </row>
    <row r="113" spans="1:10" ht="18" hidden="1" customHeight="1">
      <c r="B113" s="795" t="s">
        <v>821</v>
      </c>
      <c r="C113" s="758" t="s">
        <v>928</v>
      </c>
      <c r="D113" s="618">
        <f t="shared" si="11"/>
        <v>45308</v>
      </c>
      <c r="E113" s="758">
        <f t="shared" si="10"/>
        <v>45311</v>
      </c>
      <c r="F113" s="331"/>
      <c r="G113" s="758">
        <f t="shared" si="12"/>
        <v>45309</v>
      </c>
      <c r="J113" s="331"/>
    </row>
    <row r="114" spans="1:10" ht="18" hidden="1" customHeight="1">
      <c r="B114" s="742" t="s">
        <v>824</v>
      </c>
      <c r="C114" s="758" t="s">
        <v>929</v>
      </c>
      <c r="D114" s="618">
        <f t="shared" si="11"/>
        <v>45315</v>
      </c>
      <c r="E114" s="758">
        <f t="shared" si="10"/>
        <v>45318</v>
      </c>
      <c r="F114" s="331"/>
      <c r="G114" s="758">
        <f t="shared" si="12"/>
        <v>45316</v>
      </c>
      <c r="J114" s="331"/>
    </row>
    <row r="115" spans="1:10" ht="18" hidden="1" customHeight="1">
      <c r="B115" s="618" t="s">
        <v>818</v>
      </c>
      <c r="C115" s="758" t="s">
        <v>930</v>
      </c>
      <c r="D115" s="618">
        <f t="shared" si="11"/>
        <v>45322</v>
      </c>
      <c r="E115" s="758">
        <f t="shared" si="10"/>
        <v>45325</v>
      </c>
      <c r="F115" s="331"/>
      <c r="G115" s="758">
        <f t="shared" si="12"/>
        <v>45323</v>
      </c>
      <c r="J115" s="331"/>
    </row>
    <row r="116" spans="1:10" ht="18" hidden="1" customHeight="1">
      <c r="B116" s="795" t="s">
        <v>821</v>
      </c>
      <c r="C116" s="758" t="s">
        <v>931</v>
      </c>
      <c r="D116" s="618">
        <f t="shared" si="11"/>
        <v>45329</v>
      </c>
      <c r="E116" s="758">
        <f t="shared" si="10"/>
        <v>45332</v>
      </c>
      <c r="F116" s="331"/>
      <c r="G116" s="758">
        <f t="shared" si="12"/>
        <v>45330</v>
      </c>
      <c r="J116" s="331"/>
    </row>
    <row r="117" spans="1:10" ht="18" hidden="1" customHeight="1">
      <c r="B117" s="742" t="s">
        <v>824</v>
      </c>
      <c r="C117" s="758" t="s">
        <v>932</v>
      </c>
      <c r="D117" s="618">
        <f t="shared" si="11"/>
        <v>45336</v>
      </c>
      <c r="E117" s="758">
        <f t="shared" si="10"/>
        <v>45339</v>
      </c>
      <c r="F117" s="331"/>
      <c r="G117" s="758">
        <f t="shared" si="12"/>
        <v>45337</v>
      </c>
      <c r="J117" s="331"/>
    </row>
    <row r="118" spans="1:10" ht="18" hidden="1" customHeight="1">
      <c r="B118" s="618" t="s">
        <v>818</v>
      </c>
      <c r="C118" s="758" t="s">
        <v>933</v>
      </c>
      <c r="D118" s="618">
        <f t="shared" si="11"/>
        <v>45343</v>
      </c>
      <c r="E118" s="758">
        <f t="shared" si="10"/>
        <v>45346</v>
      </c>
      <c r="F118" s="331"/>
      <c r="G118" s="758">
        <f t="shared" si="12"/>
        <v>45344</v>
      </c>
      <c r="J118" s="331"/>
    </row>
    <row r="119" spans="1:10" ht="18" hidden="1" customHeight="1">
      <c r="B119" s="795" t="s">
        <v>821</v>
      </c>
      <c r="C119" s="758" t="s">
        <v>934</v>
      </c>
      <c r="D119" s="618">
        <f t="shared" si="11"/>
        <v>45350</v>
      </c>
      <c r="E119" s="758">
        <f t="shared" si="10"/>
        <v>45353</v>
      </c>
      <c r="F119" s="331"/>
      <c r="G119" s="758">
        <f t="shared" si="12"/>
        <v>45351</v>
      </c>
      <c r="J119" s="331"/>
    </row>
    <row r="120" spans="1:10" ht="18" hidden="1" customHeight="1">
      <c r="B120" s="742" t="s">
        <v>824</v>
      </c>
      <c r="C120" s="758" t="s">
        <v>935</v>
      </c>
      <c r="D120" s="618">
        <v>45358</v>
      </c>
      <c r="E120" s="758">
        <f t="shared" si="10"/>
        <v>45361</v>
      </c>
      <c r="F120" s="331"/>
      <c r="G120" s="758">
        <v>45358</v>
      </c>
      <c r="J120" s="331"/>
    </row>
    <row r="121" spans="1:10" ht="18" hidden="1" customHeight="1">
      <c r="B121" s="618" t="s">
        <v>818</v>
      </c>
      <c r="C121" s="758" t="s">
        <v>936</v>
      </c>
      <c r="D121" s="618">
        <v>45366</v>
      </c>
      <c r="E121" s="758">
        <f t="shared" si="10"/>
        <v>45369</v>
      </c>
      <c r="F121" s="331"/>
      <c r="G121" s="758">
        <f t="shared" si="12"/>
        <v>45365</v>
      </c>
      <c r="J121" s="331"/>
    </row>
    <row r="122" spans="1:10" ht="18" hidden="1" customHeight="1">
      <c r="B122" s="795" t="s">
        <v>821</v>
      </c>
      <c r="C122" s="758" t="s">
        <v>937</v>
      </c>
      <c r="D122" s="618">
        <v>45375</v>
      </c>
      <c r="E122" s="758">
        <f t="shared" si="10"/>
        <v>45378</v>
      </c>
      <c r="F122" s="331"/>
      <c r="G122" s="758">
        <f t="shared" si="12"/>
        <v>45372</v>
      </c>
      <c r="J122" s="331"/>
    </row>
    <row r="123" spans="1:10" ht="18" hidden="1" customHeight="1">
      <c r="B123" s="742" t="s">
        <v>824</v>
      </c>
      <c r="C123" s="758" t="s">
        <v>938</v>
      </c>
      <c r="D123" s="618">
        <v>45378</v>
      </c>
      <c r="E123" s="758">
        <f t="shared" si="10"/>
        <v>45381</v>
      </c>
      <c r="F123" s="331"/>
      <c r="G123" s="758">
        <f t="shared" si="12"/>
        <v>45379</v>
      </c>
      <c r="J123" s="331"/>
    </row>
    <row r="124" spans="1:10" ht="18" hidden="1" customHeight="1">
      <c r="B124" s="955" t="s">
        <v>818</v>
      </c>
      <c r="C124" s="955" t="s">
        <v>939</v>
      </c>
      <c r="D124" s="955">
        <f t="shared" ref="D124:D125" si="13">D123+7</f>
        <v>45385</v>
      </c>
      <c r="E124" s="758">
        <f t="shared" si="10"/>
        <v>45388</v>
      </c>
      <c r="F124" s="331"/>
      <c r="G124" s="758">
        <f t="shared" si="12"/>
        <v>45386</v>
      </c>
      <c r="J124" s="331"/>
    </row>
    <row r="125" spans="1:10" ht="18" hidden="1" customHeight="1">
      <c r="B125" s="880" t="s">
        <v>389</v>
      </c>
      <c r="C125" s="955" t="s">
        <v>940</v>
      </c>
      <c r="D125" s="800">
        <f t="shared" si="13"/>
        <v>45392</v>
      </c>
      <c r="E125" s="984"/>
      <c r="F125" s="331"/>
      <c r="G125" s="758">
        <f t="shared" si="12"/>
        <v>45393</v>
      </c>
      <c r="J125" s="331"/>
    </row>
    <row r="126" spans="1:10" ht="18" hidden="1" customHeight="1">
      <c r="A126" s="861" t="s">
        <v>941</v>
      </c>
      <c r="B126" s="955" t="s">
        <v>824</v>
      </c>
      <c r="C126" s="955" t="s">
        <v>942</v>
      </c>
      <c r="D126" s="955">
        <v>45402</v>
      </c>
      <c r="E126" s="758">
        <f>D126+3</f>
        <v>45405</v>
      </c>
      <c r="F126" s="331"/>
      <c r="G126" s="758">
        <f t="shared" si="12"/>
        <v>45400</v>
      </c>
      <c r="J126" s="331"/>
    </row>
    <row r="127" spans="1:10" ht="18" hidden="1" customHeight="1">
      <c r="B127" s="955" t="s">
        <v>818</v>
      </c>
      <c r="C127" s="955" t="s">
        <v>943</v>
      </c>
      <c r="D127" s="955">
        <v>45408</v>
      </c>
      <c r="E127" s="758">
        <f>D127+3</f>
        <v>45411</v>
      </c>
      <c r="F127" s="331"/>
      <c r="G127" s="758">
        <f t="shared" si="12"/>
        <v>45407</v>
      </c>
      <c r="J127" s="331"/>
    </row>
    <row r="128" spans="1:10" ht="18" hidden="1" customHeight="1">
      <c r="A128" s="861" t="s">
        <v>944</v>
      </c>
      <c r="B128" s="955" t="s">
        <v>821</v>
      </c>
      <c r="C128" s="955" t="s">
        <v>945</v>
      </c>
      <c r="D128" s="955">
        <v>45418</v>
      </c>
      <c r="E128" s="758">
        <v>45420</v>
      </c>
      <c r="F128" s="331"/>
      <c r="G128" s="758">
        <f t="shared" si="12"/>
        <v>45414</v>
      </c>
      <c r="J128" s="331"/>
    </row>
    <row r="129" spans="1:10" ht="18" hidden="1" customHeight="1">
      <c r="B129" s="955" t="s">
        <v>824</v>
      </c>
      <c r="C129" s="955" t="s">
        <v>946</v>
      </c>
      <c r="D129" s="955">
        <v>45423</v>
      </c>
      <c r="E129" s="758">
        <f>D129+3</f>
        <v>45426</v>
      </c>
      <c r="F129" s="331"/>
      <c r="G129" s="758">
        <f t="shared" si="12"/>
        <v>45421</v>
      </c>
      <c r="J129" s="331"/>
    </row>
    <row r="130" spans="1:10" ht="18" hidden="1" customHeight="1">
      <c r="A130" s="861" t="s">
        <v>818</v>
      </c>
      <c r="B130" s="880" t="s">
        <v>389</v>
      </c>
      <c r="C130" s="955" t="s">
        <v>947</v>
      </c>
      <c r="D130" s="800">
        <v>45429</v>
      </c>
      <c r="E130" s="800">
        <f>D130+3</f>
        <v>45432</v>
      </c>
      <c r="F130" s="331"/>
      <c r="G130" s="758">
        <f t="shared" si="12"/>
        <v>45428</v>
      </c>
      <c r="J130" s="331"/>
    </row>
    <row r="131" spans="1:10" ht="18" hidden="1" customHeight="1">
      <c r="B131" s="955" t="s">
        <v>821</v>
      </c>
      <c r="C131" s="955" t="s">
        <v>948</v>
      </c>
      <c r="D131" s="955">
        <v>45436</v>
      </c>
      <c r="E131" s="880" t="s">
        <v>389</v>
      </c>
      <c r="F131" s="331"/>
      <c r="G131" s="758">
        <f t="shared" si="12"/>
        <v>45435</v>
      </c>
      <c r="J131" s="331"/>
    </row>
    <row r="132" spans="1:10" ht="18" hidden="1" customHeight="1">
      <c r="B132" s="955" t="s">
        <v>824</v>
      </c>
      <c r="C132" s="955" t="s">
        <v>949</v>
      </c>
      <c r="D132" s="955">
        <v>45444</v>
      </c>
      <c r="E132" s="880" t="s">
        <v>389</v>
      </c>
      <c r="F132" s="331"/>
      <c r="G132" s="758">
        <f t="shared" si="12"/>
        <v>45442</v>
      </c>
      <c r="J132" s="331"/>
    </row>
    <row r="133" spans="1:10" ht="18" hidden="1" customHeight="1">
      <c r="B133" s="955" t="s">
        <v>818</v>
      </c>
      <c r="C133" s="955" t="s">
        <v>950</v>
      </c>
      <c r="D133" s="955">
        <v>45450</v>
      </c>
      <c r="E133" s="880" t="s">
        <v>389</v>
      </c>
      <c r="F133" s="331"/>
      <c r="G133" s="758">
        <f t="shared" si="12"/>
        <v>45449</v>
      </c>
      <c r="J133" s="331"/>
    </row>
    <row r="134" spans="1:10" ht="18" hidden="1" customHeight="1">
      <c r="B134" s="955" t="s">
        <v>821</v>
      </c>
      <c r="C134" s="955" t="s">
        <v>951</v>
      </c>
      <c r="D134" s="955">
        <v>45455</v>
      </c>
      <c r="E134" s="880" t="s">
        <v>389</v>
      </c>
      <c r="F134" s="331"/>
      <c r="G134" s="758">
        <f t="shared" si="12"/>
        <v>45456</v>
      </c>
      <c r="J134" s="331"/>
    </row>
    <row r="135" spans="1:10" ht="18" hidden="1" customHeight="1">
      <c r="B135" s="955" t="s">
        <v>824</v>
      </c>
      <c r="C135" s="955" t="s">
        <v>952</v>
      </c>
      <c r="D135" s="955">
        <v>45462</v>
      </c>
      <c r="E135" s="880" t="s">
        <v>389</v>
      </c>
      <c r="F135" s="331"/>
      <c r="G135" s="758">
        <f t="shared" si="12"/>
        <v>45463</v>
      </c>
      <c r="J135" s="331"/>
    </row>
    <row r="136" spans="1:10" ht="18" hidden="1" customHeight="1">
      <c r="B136" s="955" t="s">
        <v>818</v>
      </c>
      <c r="C136" s="955" t="s">
        <v>953</v>
      </c>
      <c r="D136" s="955">
        <v>45471</v>
      </c>
      <c r="E136" s="880" t="s">
        <v>389</v>
      </c>
      <c r="F136" s="331"/>
      <c r="G136" s="758">
        <f t="shared" si="12"/>
        <v>45470</v>
      </c>
      <c r="J136" s="331"/>
    </row>
    <row r="137" spans="1:10" ht="18" hidden="1" customHeight="1">
      <c r="B137" s="955" t="s">
        <v>821</v>
      </c>
      <c r="C137" s="955" t="s">
        <v>954</v>
      </c>
      <c r="D137" s="955">
        <v>45476</v>
      </c>
      <c r="E137" s="880" t="s">
        <v>389</v>
      </c>
      <c r="F137" s="331"/>
      <c r="G137" s="758">
        <f t="shared" si="12"/>
        <v>45477</v>
      </c>
      <c r="J137" s="331"/>
    </row>
    <row r="138" spans="1:10" ht="18" hidden="1" customHeight="1">
      <c r="B138" s="955" t="s">
        <v>824</v>
      </c>
      <c r="C138" s="955" t="s">
        <v>955</v>
      </c>
      <c r="D138" s="955">
        <v>45483</v>
      </c>
      <c r="E138" s="880" t="s">
        <v>389</v>
      </c>
      <c r="F138" s="331"/>
      <c r="G138" s="758">
        <f t="shared" si="12"/>
        <v>45484</v>
      </c>
      <c r="J138" s="331"/>
    </row>
    <row r="139" spans="1:10" ht="18" hidden="1" customHeight="1">
      <c r="B139" s="955" t="s">
        <v>818</v>
      </c>
      <c r="C139" s="955" t="s">
        <v>956</v>
      </c>
      <c r="D139" s="955">
        <v>45490</v>
      </c>
      <c r="E139" s="880" t="s">
        <v>389</v>
      </c>
      <c r="F139" s="331"/>
      <c r="G139" s="758">
        <f t="shared" si="12"/>
        <v>45491</v>
      </c>
      <c r="J139" s="331"/>
    </row>
    <row r="140" spans="1:10" ht="18" hidden="1" customHeight="1">
      <c r="B140" s="955" t="s">
        <v>821</v>
      </c>
      <c r="C140" s="955" t="s">
        <v>957</v>
      </c>
      <c r="D140" s="955">
        <v>45497</v>
      </c>
      <c r="E140" s="880" t="s">
        <v>389</v>
      </c>
      <c r="F140" s="331"/>
      <c r="G140" s="758">
        <f t="shared" si="12"/>
        <v>45498</v>
      </c>
      <c r="J140" s="331"/>
    </row>
    <row r="141" spans="1:10" ht="18" hidden="1" customHeight="1">
      <c r="B141" s="955" t="s">
        <v>824</v>
      </c>
      <c r="C141" s="955" t="s">
        <v>958</v>
      </c>
      <c r="D141" s="955">
        <v>45504</v>
      </c>
      <c r="E141" s="880" t="s">
        <v>389</v>
      </c>
      <c r="F141" s="331"/>
      <c r="G141" s="758">
        <f t="shared" si="12"/>
        <v>45505</v>
      </c>
      <c r="J141" s="331"/>
    </row>
    <row r="142" spans="1:10" ht="18" hidden="1" customHeight="1">
      <c r="B142" s="955" t="s">
        <v>818</v>
      </c>
      <c r="C142" s="955" t="s">
        <v>959</v>
      </c>
      <c r="D142" s="955">
        <v>45514</v>
      </c>
      <c r="E142" s="758">
        <f>D142+3</f>
        <v>45517</v>
      </c>
      <c r="F142" s="331"/>
      <c r="G142" s="758">
        <f t="shared" si="12"/>
        <v>45512</v>
      </c>
      <c r="J142" s="331"/>
    </row>
    <row r="143" spans="1:10" ht="18" hidden="1" customHeight="1">
      <c r="B143" s="955" t="s">
        <v>821</v>
      </c>
      <c r="C143" s="955" t="s">
        <v>960</v>
      </c>
      <c r="D143" s="955">
        <v>45519</v>
      </c>
      <c r="E143" s="880" t="s">
        <v>389</v>
      </c>
      <c r="F143" s="331"/>
      <c r="G143" s="758">
        <f t="shared" si="12"/>
        <v>45519</v>
      </c>
      <c r="J143" s="331"/>
    </row>
    <row r="144" spans="1:10" ht="18" hidden="1" customHeight="1">
      <c r="B144" s="955" t="s">
        <v>824</v>
      </c>
      <c r="C144" s="955" t="s">
        <v>961</v>
      </c>
      <c r="D144" s="955">
        <v>45525</v>
      </c>
      <c r="E144" s="880" t="s">
        <v>389</v>
      </c>
      <c r="F144" s="331"/>
      <c r="G144" s="758">
        <f t="shared" si="12"/>
        <v>45526</v>
      </c>
      <c r="J144" s="331"/>
    </row>
    <row r="145" spans="1:10" ht="18" hidden="1" customHeight="1">
      <c r="B145" s="955" t="s">
        <v>818</v>
      </c>
      <c r="C145" s="955" t="s">
        <v>962</v>
      </c>
      <c r="D145" s="955">
        <v>45534</v>
      </c>
      <c r="E145" s="880" t="s">
        <v>389</v>
      </c>
      <c r="F145" s="331"/>
      <c r="G145" s="758">
        <f t="shared" si="12"/>
        <v>45533</v>
      </c>
      <c r="J145" s="331"/>
    </row>
    <row r="146" spans="1:10" ht="18" hidden="1" customHeight="1">
      <c r="B146" s="955" t="s">
        <v>821</v>
      </c>
      <c r="C146" s="955" t="s">
        <v>963</v>
      </c>
      <c r="D146" s="955">
        <v>45542</v>
      </c>
      <c r="E146" s="880" t="s">
        <v>389</v>
      </c>
      <c r="F146" s="331"/>
      <c r="G146" s="758">
        <f t="shared" si="12"/>
        <v>45540</v>
      </c>
      <c r="J146" s="331"/>
    </row>
    <row r="147" spans="1:10" ht="18" hidden="1" customHeight="1">
      <c r="B147" s="955" t="s">
        <v>818</v>
      </c>
      <c r="C147" s="955" t="s">
        <v>964</v>
      </c>
      <c r="D147" s="955">
        <v>45546</v>
      </c>
      <c r="E147" s="758">
        <f>D147+3</f>
        <v>45549</v>
      </c>
      <c r="F147" s="331"/>
      <c r="G147" s="758">
        <f t="shared" si="12"/>
        <v>45547</v>
      </c>
      <c r="J147" s="331"/>
    </row>
    <row r="148" spans="1:10" ht="18" hidden="1" customHeight="1">
      <c r="B148" s="1026" t="s">
        <v>413</v>
      </c>
      <c r="C148" s="955" t="s">
        <v>965</v>
      </c>
      <c r="D148" s="955">
        <v>45553</v>
      </c>
      <c r="E148" s="800">
        <f>D148+3</f>
        <v>45556</v>
      </c>
      <c r="F148" s="331"/>
      <c r="G148" s="758">
        <f t="shared" si="12"/>
        <v>45554</v>
      </c>
      <c r="J148" s="331"/>
    </row>
    <row r="149" spans="1:10" ht="18" hidden="1" customHeight="1">
      <c r="B149" s="955" t="s">
        <v>879</v>
      </c>
      <c r="C149" s="955" t="s">
        <v>966</v>
      </c>
      <c r="D149" s="955">
        <v>45560</v>
      </c>
      <c r="E149" s="758">
        <f>D149+3</f>
        <v>45563</v>
      </c>
      <c r="F149" s="331"/>
      <c r="G149" s="758">
        <f t="shared" si="12"/>
        <v>45561</v>
      </c>
      <c r="J149" s="331"/>
    </row>
    <row r="150" spans="1:10" ht="18" hidden="1" customHeight="1">
      <c r="A150" s="861" t="s">
        <v>818</v>
      </c>
      <c r="B150" s="955" t="s">
        <v>885</v>
      </c>
      <c r="C150" s="955" t="s">
        <v>967</v>
      </c>
      <c r="D150" s="955">
        <v>45569</v>
      </c>
      <c r="E150" s="758">
        <f>D150+3</f>
        <v>45572</v>
      </c>
      <c r="F150" s="331"/>
      <c r="G150" s="758">
        <f t="shared" si="12"/>
        <v>45568</v>
      </c>
      <c r="J150" s="331"/>
    </row>
    <row r="151" spans="1:10" ht="18" hidden="1" customHeight="1">
      <c r="B151" s="955" t="s">
        <v>821</v>
      </c>
      <c r="C151" s="955" t="s">
        <v>968</v>
      </c>
      <c r="D151" s="955">
        <v>45574</v>
      </c>
      <c r="E151" s="758">
        <f>D151+3</f>
        <v>45577</v>
      </c>
      <c r="F151" s="331"/>
      <c r="G151" s="758">
        <f t="shared" si="12"/>
        <v>45575</v>
      </c>
      <c r="J151" s="331"/>
    </row>
    <row r="152" spans="1:10" ht="18" hidden="1" customHeight="1">
      <c r="B152" s="955" t="s">
        <v>879</v>
      </c>
      <c r="C152" s="955" t="s">
        <v>969</v>
      </c>
      <c r="D152" s="955">
        <v>45581</v>
      </c>
      <c r="E152" s="880" t="s">
        <v>389</v>
      </c>
      <c r="F152" s="331"/>
      <c r="G152" s="758">
        <f t="shared" si="12"/>
        <v>45582</v>
      </c>
      <c r="J152" s="331"/>
    </row>
    <row r="153" spans="1:10" ht="18" hidden="1" customHeight="1">
      <c r="A153" s="861" t="s">
        <v>818</v>
      </c>
      <c r="B153" s="955" t="s">
        <v>885</v>
      </c>
      <c r="C153" s="955" t="s">
        <v>970</v>
      </c>
      <c r="D153" s="955">
        <v>45589</v>
      </c>
      <c r="E153" s="758">
        <f t="shared" ref="E153:E170" si="14">D153+3</f>
        <v>45592</v>
      </c>
      <c r="F153" s="331"/>
      <c r="G153" s="758">
        <f t="shared" si="12"/>
        <v>45589</v>
      </c>
      <c r="J153" s="331"/>
    </row>
    <row r="154" spans="1:10" ht="18" hidden="1" customHeight="1">
      <c r="B154" s="955" t="s">
        <v>821</v>
      </c>
      <c r="C154" s="955" t="s">
        <v>971</v>
      </c>
      <c r="D154" s="955">
        <v>45595</v>
      </c>
      <c r="E154" s="758">
        <f t="shared" si="14"/>
        <v>45598</v>
      </c>
      <c r="F154" s="331"/>
      <c r="G154" s="758">
        <f t="shared" si="12"/>
        <v>45596</v>
      </c>
      <c r="J154" s="331"/>
    </row>
    <row r="155" spans="1:10" ht="18" hidden="1" customHeight="1">
      <c r="B155" s="1026" t="s">
        <v>413</v>
      </c>
      <c r="C155" s="955" t="s">
        <v>972</v>
      </c>
      <c r="D155" s="800">
        <v>45603</v>
      </c>
      <c r="E155" s="800">
        <f t="shared" si="14"/>
        <v>45606</v>
      </c>
      <c r="F155" s="331"/>
      <c r="G155" s="758">
        <f t="shared" si="12"/>
        <v>45603</v>
      </c>
      <c r="J155" s="331"/>
    </row>
    <row r="156" spans="1:10" ht="18" hidden="1" customHeight="1">
      <c r="A156" s="861" t="s">
        <v>973</v>
      </c>
      <c r="B156" s="955" t="s">
        <v>394</v>
      </c>
      <c r="C156" s="955" t="s">
        <v>974</v>
      </c>
      <c r="D156" s="955">
        <v>45614</v>
      </c>
      <c r="E156" s="758">
        <f t="shared" si="14"/>
        <v>45617</v>
      </c>
      <c r="F156" s="331"/>
      <c r="G156" s="758">
        <f t="shared" si="12"/>
        <v>45610</v>
      </c>
      <c r="J156" s="331"/>
    </row>
    <row r="157" spans="1:10" ht="18" hidden="1" customHeight="1">
      <c r="A157" s="861" t="s">
        <v>821</v>
      </c>
      <c r="B157" s="955" t="s">
        <v>394</v>
      </c>
      <c r="C157" s="955" t="s">
        <v>975</v>
      </c>
      <c r="D157" s="955">
        <v>45620</v>
      </c>
      <c r="E157" s="758">
        <f t="shared" si="14"/>
        <v>45623</v>
      </c>
      <c r="F157" s="331"/>
      <c r="G157" s="758">
        <f t="shared" si="12"/>
        <v>45617</v>
      </c>
      <c r="J157" s="331"/>
    </row>
    <row r="158" spans="1:10" ht="18" hidden="1" customHeight="1">
      <c r="B158" s="955" t="s">
        <v>394</v>
      </c>
      <c r="C158" s="955" t="s">
        <v>976</v>
      </c>
      <c r="D158" s="955">
        <v>45627</v>
      </c>
      <c r="E158" s="758">
        <f t="shared" si="14"/>
        <v>45630</v>
      </c>
      <c r="F158" s="331"/>
      <c r="G158" s="758">
        <f t="shared" si="12"/>
        <v>45624</v>
      </c>
      <c r="J158" s="331"/>
    </row>
    <row r="159" spans="1:10" ht="18" hidden="1" customHeight="1">
      <c r="B159" s="955" t="s">
        <v>394</v>
      </c>
      <c r="C159" s="955" t="s">
        <v>977</v>
      </c>
      <c r="D159" s="955">
        <v>45633</v>
      </c>
      <c r="E159" s="758">
        <f t="shared" si="14"/>
        <v>45636</v>
      </c>
      <c r="F159" s="331"/>
      <c r="G159" s="758">
        <f t="shared" si="12"/>
        <v>45631</v>
      </c>
      <c r="J159" s="331"/>
    </row>
    <row r="160" spans="1:10" ht="18" hidden="1" customHeight="1">
      <c r="A160" s="861" t="s">
        <v>394</v>
      </c>
      <c r="B160" s="955" t="s">
        <v>394</v>
      </c>
      <c r="C160" s="955" t="s">
        <v>978</v>
      </c>
      <c r="D160" s="955">
        <v>45637</v>
      </c>
      <c r="E160" s="758">
        <f t="shared" si="14"/>
        <v>45640</v>
      </c>
      <c r="F160" s="331"/>
      <c r="G160" s="758">
        <f t="shared" si="12"/>
        <v>45638</v>
      </c>
      <c r="J160" s="331"/>
    </row>
    <row r="161" spans="1:10" ht="18" hidden="1" customHeight="1">
      <c r="A161" s="861" t="s">
        <v>394</v>
      </c>
      <c r="B161" s="955" t="s">
        <v>394</v>
      </c>
      <c r="C161" s="955" t="s">
        <v>979</v>
      </c>
      <c r="D161" s="955">
        <v>45644</v>
      </c>
      <c r="E161" s="758">
        <f t="shared" si="14"/>
        <v>45647</v>
      </c>
      <c r="F161" s="331"/>
      <c r="G161" s="758">
        <f t="shared" si="12"/>
        <v>45645</v>
      </c>
      <c r="J161" s="331"/>
    </row>
    <row r="162" spans="1:10" ht="18" hidden="1" customHeight="1">
      <c r="B162" s="955" t="s">
        <v>394</v>
      </c>
      <c r="C162" s="955" t="s">
        <v>980</v>
      </c>
      <c r="D162" s="955">
        <v>45650</v>
      </c>
      <c r="E162" s="758">
        <f t="shared" si="14"/>
        <v>45653</v>
      </c>
      <c r="F162" s="331"/>
      <c r="G162" s="758">
        <f t="shared" si="12"/>
        <v>45652</v>
      </c>
      <c r="J162" s="331"/>
    </row>
    <row r="163" spans="1:10" ht="18" hidden="1" customHeight="1">
      <c r="B163" s="955" t="s">
        <v>394</v>
      </c>
      <c r="C163" s="955" t="s">
        <v>981</v>
      </c>
      <c r="D163" s="955">
        <v>45657</v>
      </c>
      <c r="E163" s="758">
        <f t="shared" si="14"/>
        <v>45660</v>
      </c>
      <c r="F163" s="331"/>
      <c r="G163" s="758">
        <f t="shared" si="12"/>
        <v>45659</v>
      </c>
      <c r="J163" s="331"/>
    </row>
    <row r="164" spans="1:10" ht="18" hidden="1" customHeight="1">
      <c r="B164" s="955" t="s">
        <v>394</v>
      </c>
      <c r="C164" s="955" t="s">
        <v>982</v>
      </c>
      <c r="D164" s="955">
        <v>45664</v>
      </c>
      <c r="E164" s="758">
        <f t="shared" si="14"/>
        <v>45667</v>
      </c>
      <c r="F164" s="331"/>
      <c r="G164" s="758">
        <f t="shared" si="12"/>
        <v>45666</v>
      </c>
      <c r="J164" s="331"/>
    </row>
    <row r="165" spans="1:10" ht="18" hidden="1" customHeight="1">
      <c r="B165" s="955" t="s">
        <v>394</v>
      </c>
      <c r="C165" s="955" t="s">
        <v>983</v>
      </c>
      <c r="D165" s="955">
        <v>45671</v>
      </c>
      <c r="E165" s="758">
        <f t="shared" si="14"/>
        <v>45674</v>
      </c>
      <c r="F165" s="331"/>
      <c r="G165" s="758">
        <f t="shared" si="12"/>
        <v>45673</v>
      </c>
      <c r="J165" s="331"/>
    </row>
    <row r="166" spans="1:10" ht="18" hidden="1" customHeight="1">
      <c r="B166" s="955" t="s">
        <v>394</v>
      </c>
      <c r="C166" s="955" t="s">
        <v>984</v>
      </c>
      <c r="D166" s="955">
        <v>45313</v>
      </c>
      <c r="E166" s="758">
        <f t="shared" si="14"/>
        <v>45316</v>
      </c>
      <c r="F166" s="331"/>
      <c r="G166" s="758">
        <f t="shared" si="12"/>
        <v>45680</v>
      </c>
      <c r="J166" s="331"/>
    </row>
    <row r="167" spans="1:10" ht="18" hidden="1" customHeight="1">
      <c r="B167" s="955" t="s">
        <v>394</v>
      </c>
      <c r="C167" s="955" t="s">
        <v>985</v>
      </c>
      <c r="D167" s="955">
        <v>45320</v>
      </c>
      <c r="E167" s="758">
        <f t="shared" si="14"/>
        <v>45323</v>
      </c>
      <c r="F167" s="331"/>
      <c r="G167" s="758">
        <f t="shared" si="12"/>
        <v>45687</v>
      </c>
      <c r="J167" s="331"/>
    </row>
    <row r="168" spans="1:10" ht="18" hidden="1" customHeight="1">
      <c r="B168" s="955" t="s">
        <v>394</v>
      </c>
      <c r="C168" s="955" t="s">
        <v>986</v>
      </c>
      <c r="D168" s="955">
        <v>45327</v>
      </c>
      <c r="E168" s="758">
        <f t="shared" si="14"/>
        <v>45330</v>
      </c>
      <c r="F168" s="331"/>
      <c r="G168" s="758">
        <f t="shared" si="12"/>
        <v>45694</v>
      </c>
      <c r="J168" s="331"/>
    </row>
    <row r="169" spans="1:10" ht="18" hidden="1" customHeight="1">
      <c r="B169" s="955" t="s">
        <v>987</v>
      </c>
      <c r="C169" s="955" t="s">
        <v>988</v>
      </c>
      <c r="D169" s="955">
        <v>45700</v>
      </c>
      <c r="E169" s="758">
        <f t="shared" si="14"/>
        <v>45703</v>
      </c>
      <c r="F169" s="331"/>
      <c r="G169" s="758">
        <f t="shared" ref="G169:G179" si="15">G168+7</f>
        <v>45701</v>
      </c>
      <c r="J169" s="331"/>
    </row>
    <row r="170" spans="1:10" ht="18" hidden="1" customHeight="1">
      <c r="B170" s="955" t="s">
        <v>989</v>
      </c>
      <c r="C170" s="955" t="s">
        <v>990</v>
      </c>
      <c r="D170" s="955">
        <v>45706</v>
      </c>
      <c r="E170" s="758">
        <f t="shared" si="14"/>
        <v>45709</v>
      </c>
      <c r="F170" s="331"/>
      <c r="G170" s="758">
        <f t="shared" si="15"/>
        <v>45708</v>
      </c>
      <c r="J170" s="331"/>
    </row>
    <row r="171" spans="1:10" ht="18" hidden="1" customHeight="1">
      <c r="B171" s="955" t="s">
        <v>737</v>
      </c>
      <c r="C171" s="955" t="s">
        <v>1945</v>
      </c>
      <c r="D171" s="955">
        <v>45711</v>
      </c>
      <c r="E171" s="758">
        <f>D171+2</f>
        <v>45713</v>
      </c>
      <c r="F171" s="331"/>
      <c r="G171" s="758">
        <v>45713</v>
      </c>
      <c r="J171" s="331"/>
    </row>
    <row r="172" spans="1:10" ht="18" hidden="1" customHeight="1">
      <c r="B172" s="955" t="s">
        <v>737</v>
      </c>
      <c r="C172" s="955" t="s">
        <v>1946</v>
      </c>
      <c r="D172" s="955">
        <v>45717</v>
      </c>
      <c r="E172" s="758">
        <f t="shared" ref="E172:E175" si="16">D172+2</f>
        <v>45719</v>
      </c>
      <c r="F172" s="331"/>
      <c r="G172" s="758">
        <f t="shared" si="15"/>
        <v>45720</v>
      </c>
      <c r="J172" s="331"/>
    </row>
    <row r="173" spans="1:10" ht="18" hidden="1" customHeight="1">
      <c r="B173" s="955" t="s">
        <v>737</v>
      </c>
      <c r="C173" s="955" t="s">
        <v>1947</v>
      </c>
      <c r="D173" s="955">
        <v>45726</v>
      </c>
      <c r="E173" s="758">
        <f t="shared" si="16"/>
        <v>45728</v>
      </c>
      <c r="F173" s="331"/>
      <c r="G173" s="758">
        <f t="shared" si="15"/>
        <v>45727</v>
      </c>
      <c r="J173" s="331"/>
    </row>
    <row r="174" spans="1:10" ht="18" hidden="1" customHeight="1">
      <c r="B174" s="955" t="s">
        <v>737</v>
      </c>
      <c r="C174" s="955" t="s">
        <v>1948</v>
      </c>
      <c r="D174" s="955">
        <v>45733</v>
      </c>
      <c r="E174" s="758">
        <f t="shared" si="16"/>
        <v>45735</v>
      </c>
      <c r="F174" s="331"/>
      <c r="G174" s="758">
        <f t="shared" si="15"/>
        <v>45734</v>
      </c>
      <c r="J174" s="331"/>
    </row>
    <row r="175" spans="1:10" ht="18" hidden="1" customHeight="1">
      <c r="B175" s="955" t="s">
        <v>1958</v>
      </c>
      <c r="C175" s="955" t="s">
        <v>1959</v>
      </c>
      <c r="D175" s="955">
        <v>45854</v>
      </c>
      <c r="E175" s="758">
        <f t="shared" si="16"/>
        <v>45856</v>
      </c>
      <c r="F175" s="331"/>
      <c r="G175" s="758">
        <v>45854</v>
      </c>
      <c r="J175" s="331"/>
    </row>
    <row r="176" spans="1:10" ht="18" hidden="1" customHeight="1">
      <c r="B176" s="955" t="s">
        <v>1960</v>
      </c>
      <c r="C176" s="955" t="s">
        <v>1961</v>
      </c>
      <c r="D176" s="955">
        <v>45864</v>
      </c>
      <c r="E176" s="758">
        <f t="shared" ref="E176:E177" si="17">D176+2</f>
        <v>45866</v>
      </c>
      <c r="F176" s="331"/>
      <c r="G176" s="758">
        <f>G175+7</f>
        <v>45861</v>
      </c>
      <c r="J176" s="331"/>
    </row>
    <row r="177" spans="1:11" ht="18" hidden="1" customHeight="1">
      <c r="B177" s="955" t="s">
        <v>1960</v>
      </c>
      <c r="C177" s="955" t="s">
        <v>1962</v>
      </c>
      <c r="D177" s="955">
        <v>45871</v>
      </c>
      <c r="E177" s="758">
        <f t="shared" si="17"/>
        <v>45873</v>
      </c>
      <c r="F177" s="331"/>
      <c r="G177" s="758">
        <f t="shared" si="15"/>
        <v>45868</v>
      </c>
      <c r="J177" s="331"/>
    </row>
    <row r="178" spans="1:11" ht="18" hidden="1" customHeight="1">
      <c r="B178" s="955" t="s">
        <v>1960</v>
      </c>
      <c r="C178" s="955" t="s">
        <v>1963</v>
      </c>
      <c r="D178" s="955">
        <v>45880</v>
      </c>
      <c r="E178" s="758">
        <f>D178+2</f>
        <v>45882</v>
      </c>
      <c r="F178" s="331"/>
      <c r="G178" s="758">
        <f>G177+7</f>
        <v>45875</v>
      </c>
      <c r="J178" s="331"/>
    </row>
    <row r="179" spans="1:11" ht="18" hidden="1" customHeight="1">
      <c r="B179" s="955" t="s">
        <v>359</v>
      </c>
      <c r="C179" s="955" t="s">
        <v>1964</v>
      </c>
      <c r="D179" s="955">
        <v>45888</v>
      </c>
      <c r="E179" s="758">
        <f t="shared" ref="E179" si="18">D179+2</f>
        <v>45890</v>
      </c>
      <c r="F179" s="331"/>
      <c r="G179" s="758">
        <f t="shared" si="15"/>
        <v>45882</v>
      </c>
      <c r="J179" s="331"/>
    </row>
    <row r="180" spans="1:11" ht="18" hidden="1" customHeight="1">
      <c r="B180" s="955" t="s">
        <v>1960</v>
      </c>
      <c r="C180" s="955" t="s">
        <v>1965</v>
      </c>
      <c r="D180" s="955">
        <v>45886</v>
      </c>
      <c r="E180" s="758">
        <f t="shared" ref="E180:E185" si="19">D180+2</f>
        <v>45888</v>
      </c>
      <c r="F180" s="331"/>
      <c r="G180" s="758">
        <f t="shared" ref="G180:G187" si="20">G179+7</f>
        <v>45889</v>
      </c>
      <c r="J180" s="331"/>
    </row>
    <row r="181" spans="1:11" ht="18" hidden="1" customHeight="1">
      <c r="B181" s="955" t="s">
        <v>1960</v>
      </c>
      <c r="C181" s="955" t="s">
        <v>1966</v>
      </c>
      <c r="D181" s="955">
        <v>45898</v>
      </c>
      <c r="E181" s="758">
        <f t="shared" si="19"/>
        <v>45900</v>
      </c>
      <c r="F181" s="331"/>
      <c r="G181" s="758">
        <f t="shared" si="20"/>
        <v>45896</v>
      </c>
      <c r="J181" s="331"/>
    </row>
    <row r="182" spans="1:11" ht="18" hidden="1" customHeight="1">
      <c r="B182" s="955" t="s">
        <v>1960</v>
      </c>
      <c r="C182" s="955" t="s">
        <v>1967</v>
      </c>
      <c r="D182" s="955">
        <v>45908</v>
      </c>
      <c r="E182" s="758">
        <f t="shared" si="19"/>
        <v>45910</v>
      </c>
      <c r="F182" s="331"/>
      <c r="G182" s="758">
        <f t="shared" si="20"/>
        <v>45903</v>
      </c>
      <c r="J182" s="331"/>
    </row>
    <row r="183" spans="1:11" ht="18" customHeight="1">
      <c r="B183" s="955" t="s">
        <v>1960</v>
      </c>
      <c r="C183" s="955" t="s">
        <v>1968</v>
      </c>
      <c r="D183" s="955">
        <v>45915</v>
      </c>
      <c r="E183" s="758">
        <f t="shared" si="19"/>
        <v>45917</v>
      </c>
      <c r="F183" s="331"/>
      <c r="G183" s="758">
        <f t="shared" si="20"/>
        <v>45910</v>
      </c>
      <c r="J183" s="331"/>
    </row>
    <row r="184" spans="1:11" ht="18" customHeight="1">
      <c r="B184" s="955" t="s">
        <v>1960</v>
      </c>
      <c r="C184" s="955" t="s">
        <v>1969</v>
      </c>
      <c r="D184" s="955">
        <v>45921</v>
      </c>
      <c r="E184" s="758">
        <f t="shared" si="19"/>
        <v>45923</v>
      </c>
      <c r="F184" s="331"/>
      <c r="G184" s="758">
        <f t="shared" si="20"/>
        <v>45917</v>
      </c>
      <c r="J184" s="331"/>
    </row>
    <row r="185" spans="1:11" ht="18" customHeight="1">
      <c r="B185" s="955" t="s">
        <v>1960</v>
      </c>
      <c r="C185" s="955" t="s">
        <v>1970</v>
      </c>
      <c r="D185" s="955">
        <v>45923</v>
      </c>
      <c r="E185" s="758">
        <f t="shared" si="19"/>
        <v>45925</v>
      </c>
      <c r="F185" s="331"/>
      <c r="G185" s="758">
        <f t="shared" si="20"/>
        <v>45924</v>
      </c>
      <c r="J185" s="331"/>
    </row>
    <row r="186" spans="1:11" ht="18" customHeight="1">
      <c r="B186" s="955" t="s">
        <v>1960</v>
      </c>
      <c r="C186" s="955" t="s">
        <v>1971</v>
      </c>
      <c r="D186" s="955">
        <v>45930</v>
      </c>
      <c r="E186" s="758">
        <f t="shared" ref="E186:E187" si="21">D186+2</f>
        <v>45932</v>
      </c>
      <c r="F186" s="331"/>
      <c r="G186" s="758">
        <f t="shared" si="20"/>
        <v>45931</v>
      </c>
      <c r="J186" s="331"/>
    </row>
    <row r="187" spans="1:11" ht="18" customHeight="1">
      <c r="B187" s="955" t="s">
        <v>1960</v>
      </c>
      <c r="C187" s="955" t="s">
        <v>1972</v>
      </c>
      <c r="D187" s="955">
        <v>45937</v>
      </c>
      <c r="E187" s="758">
        <f t="shared" si="21"/>
        <v>45939</v>
      </c>
      <c r="F187" s="331"/>
      <c r="G187" s="758">
        <f t="shared" si="20"/>
        <v>45938</v>
      </c>
      <c r="J187" s="331"/>
    </row>
    <row r="188" spans="1:11" ht="18" customHeight="1">
      <c r="A188" s="805"/>
      <c r="B188" s="147" t="s">
        <v>545</v>
      </c>
      <c r="C188" s="764"/>
      <c r="D188" s="752"/>
      <c r="E188" s="764"/>
      <c r="F188" s="764"/>
      <c r="G188" s="764"/>
      <c r="H188" s="764"/>
      <c r="I188" s="331"/>
      <c r="J188" s="769"/>
    </row>
    <row r="189" spans="1:11" s="11" customFormat="1" ht="18" customHeight="1" thickBot="1">
      <c r="A189" s="861"/>
      <c r="B189" s="413"/>
      <c r="C189" s="331"/>
      <c r="D189" s="198"/>
      <c r="E189" s="199"/>
      <c r="F189" s="413"/>
      <c r="G189" s="331"/>
      <c r="H189" s="198"/>
      <c r="K189" s="331"/>
    </row>
    <row r="190" spans="1:11" s="147" customFormat="1" ht="18.75" customHeight="1">
      <c r="B190" s="896"/>
      <c r="C190" s="897"/>
      <c r="D190" s="898"/>
      <c r="E190" s="899"/>
      <c r="F190" s="900"/>
      <c r="G190" s="901"/>
      <c r="H190" s="902"/>
    </row>
    <row r="191" spans="1:11" s="147" customFormat="1" ht="18.75" customHeight="1">
      <c r="B191" s="778" t="s">
        <v>546</v>
      </c>
      <c r="C191" s="145"/>
      <c r="D191" s="147" t="s">
        <v>547</v>
      </c>
      <c r="G191" s="147" t="s">
        <v>548</v>
      </c>
      <c r="H191" s="779"/>
    </row>
    <row r="192" spans="1:11" s="147" customFormat="1" ht="18.75" customHeight="1">
      <c r="B192" s="780" t="s">
        <v>549</v>
      </c>
      <c r="C192" s="1098" t="s">
        <v>550</v>
      </c>
      <c r="D192" s="133" t="s">
        <v>551</v>
      </c>
      <c r="F192" s="1098" t="s">
        <v>552</v>
      </c>
      <c r="G192" s="145" t="s">
        <v>553</v>
      </c>
      <c r="H192" s="1099" t="s">
        <v>554</v>
      </c>
    </row>
    <row r="193" spans="1:15" s="147" customFormat="1" ht="18" customHeight="1">
      <c r="B193" s="780" t="s">
        <v>555</v>
      </c>
      <c r="C193" s="1098" t="s">
        <v>556</v>
      </c>
      <c r="D193" s="133" t="s">
        <v>557</v>
      </c>
      <c r="E193" s="148" t="s">
        <v>558</v>
      </c>
      <c r="F193" s="1100" t="s">
        <v>559</v>
      </c>
      <c r="G193" s="145" t="s">
        <v>560</v>
      </c>
      <c r="H193" s="1099" t="s">
        <v>561</v>
      </c>
    </row>
    <row r="194" spans="1:15" s="147" customFormat="1" ht="18.75" customHeight="1">
      <c r="B194" s="783" t="s">
        <v>562</v>
      </c>
      <c r="C194" s="1101" t="s">
        <v>563</v>
      </c>
      <c r="D194" s="133" t="s">
        <v>564</v>
      </c>
      <c r="E194" s="148" t="s">
        <v>565</v>
      </c>
      <c r="F194" s="1100" t="s">
        <v>566</v>
      </c>
      <c r="G194" s="588" t="s">
        <v>567</v>
      </c>
      <c r="H194" s="1102" t="s">
        <v>568</v>
      </c>
    </row>
    <row r="195" spans="1:15" s="147" customFormat="1" ht="18.75" customHeight="1">
      <c r="B195" s="783" t="s">
        <v>569</v>
      </c>
      <c r="C195" s="1101" t="s">
        <v>570</v>
      </c>
      <c r="D195" s="133" t="s">
        <v>571</v>
      </c>
      <c r="E195" s="148" t="s">
        <v>572</v>
      </c>
      <c r="F195" s="1100" t="s">
        <v>573</v>
      </c>
      <c r="G195" s="588" t="s">
        <v>574</v>
      </c>
      <c r="H195" s="1102" t="s">
        <v>575</v>
      </c>
      <c r="N195" s="149"/>
      <c r="O195" s="149"/>
    </row>
    <row r="196" spans="1:15" s="147" customFormat="1" ht="18.75" customHeight="1">
      <c r="B196" s="783" t="s">
        <v>815</v>
      </c>
      <c r="C196" s="1101" t="s">
        <v>577</v>
      </c>
      <c r="D196" s="133" t="s">
        <v>578</v>
      </c>
      <c r="E196" s="148" t="s">
        <v>579</v>
      </c>
      <c r="F196" s="1100" t="s">
        <v>580</v>
      </c>
      <c r="G196" s="588" t="s">
        <v>581</v>
      </c>
      <c r="H196" s="1102" t="s">
        <v>582</v>
      </c>
      <c r="N196" s="149"/>
      <c r="O196" s="149"/>
    </row>
    <row r="197" spans="1:15" s="147" customFormat="1" ht="18.75" customHeight="1">
      <c r="B197" s="783" t="s">
        <v>583</v>
      </c>
      <c r="C197" s="1101" t="s">
        <v>584</v>
      </c>
      <c r="D197" s="133" t="s">
        <v>585</v>
      </c>
      <c r="E197" s="148" t="s">
        <v>586</v>
      </c>
      <c r="F197" s="1100" t="s">
        <v>587</v>
      </c>
      <c r="G197" s="588" t="s">
        <v>588</v>
      </c>
      <c r="H197" s="1102" t="s">
        <v>589</v>
      </c>
      <c r="N197" s="149"/>
      <c r="O197" s="149"/>
    </row>
    <row r="198" spans="1:15" s="147" customFormat="1" ht="18.75" customHeight="1">
      <c r="B198" s="783" t="s">
        <v>590</v>
      </c>
      <c r="C198" s="1101" t="s">
        <v>591</v>
      </c>
      <c r="D198" s="133" t="s">
        <v>592</v>
      </c>
      <c r="E198" s="148" t="s">
        <v>593</v>
      </c>
      <c r="F198" s="1098" t="s">
        <v>594</v>
      </c>
      <c r="G198" s="588" t="s">
        <v>595</v>
      </c>
      <c r="H198" s="787" t="s">
        <v>596</v>
      </c>
      <c r="N198" s="149"/>
      <c r="O198" s="149"/>
    </row>
    <row r="199" spans="1:15" s="149" customFormat="1" ht="18.75" customHeight="1">
      <c r="A199" s="1033"/>
      <c r="B199" s="783" t="s">
        <v>597</v>
      </c>
      <c r="C199" s="1101" t="s">
        <v>598</v>
      </c>
      <c r="D199" s="133"/>
      <c r="E199" s="145"/>
      <c r="F199" s="588"/>
      <c r="G199" s="147"/>
      <c r="H199" s="788"/>
      <c r="I199" s="145"/>
      <c r="J199" s="145"/>
      <c r="K199" s="145"/>
    </row>
    <row r="200" spans="1:15" s="149" customFormat="1" ht="18" customHeight="1" thickBot="1">
      <c r="A200" s="1033"/>
      <c r="B200" s="1103"/>
      <c r="C200" s="791"/>
      <c r="D200" s="791"/>
      <c r="E200" s="791"/>
      <c r="F200" s="791"/>
      <c r="G200" s="791"/>
      <c r="H200" s="1104"/>
      <c r="I200" s="145"/>
      <c r="J200" s="145"/>
      <c r="K200" s="145"/>
    </row>
  </sheetData>
  <mergeCells count="5">
    <mergeCell ref="B2:F2"/>
    <mergeCell ref="B4:F4"/>
    <mergeCell ref="D8:D9"/>
    <mergeCell ref="D97:D98"/>
    <mergeCell ref="B97:C97"/>
  </mergeCells>
  <hyperlinks>
    <hyperlink ref="H2" location="HOME!Print_Area" display="HOME" xr:uid="{5BB0FC8D-4A24-482B-88B8-40FA310EF590}"/>
    <hyperlink ref="H192" r:id="rId1" xr:uid="{0ABAA205-6DB1-4D9F-B871-7B7D6F3F5A8E}"/>
    <hyperlink ref="C192" r:id="rId2" xr:uid="{87942A14-843D-4260-A34C-24FEF0B2E2E8}"/>
    <hyperlink ref="H197" r:id="rId3" xr:uid="{0AB52819-EFEB-408D-8AD5-C8EB61D8DFAF}"/>
    <hyperlink ref="H196" r:id="rId4" xr:uid="{C7B42AD3-F7DC-482E-942C-4317648EF60D}"/>
    <hyperlink ref="C195" r:id="rId5" xr:uid="{62585941-8E09-44FD-B716-562D2B2B15F1}"/>
    <hyperlink ref="C193" r:id="rId6" xr:uid="{537AC8EE-3E79-460D-981B-55D440185DD1}"/>
    <hyperlink ref="C199" r:id="rId7" xr:uid="{4C7B8582-69EE-494D-ADA5-721AF9C2D37F}"/>
    <hyperlink ref="H195" r:id="rId8" xr:uid="{3CA63DC6-6F1C-46F6-BA54-4EFB60306E53}"/>
    <hyperlink ref="H198" r:id="rId9" xr:uid="{F2FE994A-73BB-45C1-A05C-DF44F8B45AB6}"/>
    <hyperlink ref="F192" r:id="rId10" xr:uid="{4FE6CC73-DF7F-487D-86CC-557CD459EF3F}"/>
    <hyperlink ref="F197" r:id="rId11" xr:uid="{3D600FEA-CA2A-4ACD-B394-6A4496E78F30}"/>
    <hyperlink ref="F193" r:id="rId12" xr:uid="{B3AD4DDE-C50B-46CB-873E-5D6C0BD8F4FA}"/>
    <hyperlink ref="F194" r:id="rId13" xr:uid="{4B2E9AC1-21AA-49C9-81DE-6657CBC36E59}"/>
    <hyperlink ref="F195" r:id="rId14" xr:uid="{75C3EE3F-4DD3-416B-9145-91A8FB25945E}"/>
    <hyperlink ref="F196" r:id="rId15" xr:uid="{C2CD9AA6-84A2-4B47-8548-FC6B23665701}"/>
    <hyperlink ref="H193" r:id="rId16" xr:uid="{CFD8A5C6-FB25-4AEA-BF00-01F65958C5F5}"/>
    <hyperlink ref="H194" r:id="rId17" xr:uid="{F59F6755-9F23-4BB1-AF8F-F1A6EA5A6E14}"/>
    <hyperlink ref="F198" r:id="rId18" xr:uid="{5B93E8BE-A704-4A3A-A282-E73649224C00}"/>
    <hyperlink ref="C194" r:id="rId19" xr:uid="{C87DC207-39F3-4ED7-AD5B-8567AA11D47B}"/>
    <hyperlink ref="C196" r:id="rId20" xr:uid="{E7AB8A20-EBC5-4307-8204-3D2DADDA3D57}"/>
    <hyperlink ref="C197" r:id="rId21" xr:uid="{209BC4D0-C33F-4E7C-96DB-CB28198A5D0C}"/>
    <hyperlink ref="C198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B184-CB0B-45C1-95FF-59462BD76FD6}">
  <sheetPr>
    <tabColor rgb="FFFFFF00"/>
    <pageSetUpPr fitToPage="1"/>
  </sheetPr>
  <dimension ref="A1:O365"/>
  <sheetViews>
    <sheetView showGridLines="0" topLeftCell="A135" zoomScaleNormal="100" zoomScaleSheetLayoutView="75" workbookViewId="0">
      <selection activeCell="B131" sqref="B131"/>
    </sheetView>
  </sheetViews>
  <sheetFormatPr defaultColWidth="9.140625" defaultRowHeight="18" customHeight="1"/>
  <cols>
    <col min="1" max="1" width="16.85546875" style="1028" customWidth="1"/>
    <col min="2" max="2" width="26.140625" style="145" customWidth="1"/>
    <col min="3" max="3" width="20.285156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>
      <c r="K1" s="149"/>
    </row>
    <row r="2" spans="1:11" ht="20.100000000000001" customHeight="1">
      <c r="B2" s="1192" t="s">
        <v>116</v>
      </c>
      <c r="C2" s="1192"/>
      <c r="D2" s="1192"/>
      <c r="E2" s="1192"/>
      <c r="F2" s="1192"/>
      <c r="G2" s="1192"/>
      <c r="I2" s="956" t="s">
        <v>350</v>
      </c>
      <c r="K2" s="149"/>
    </row>
    <row r="3" spans="1:11" ht="18" customHeight="1">
      <c r="B3" s="165"/>
      <c r="K3" s="149"/>
    </row>
    <row r="4" spans="1:11" s="146" customFormat="1" ht="24.6" customHeight="1">
      <c r="A4" s="1029"/>
      <c r="B4" s="1224" t="s">
        <v>122</v>
      </c>
      <c r="C4" s="1225"/>
      <c r="D4" s="1225"/>
      <c r="E4" s="1225"/>
      <c r="F4" s="1225"/>
      <c r="G4" s="1226"/>
    </row>
    <row r="5" spans="1:11" s="146" customFormat="1" ht="24.6" customHeight="1">
      <c r="A5" s="1029"/>
      <c r="B5" s="1088"/>
      <c r="C5" s="1088"/>
      <c r="D5" s="1088"/>
      <c r="E5" s="1088"/>
      <c r="F5" s="1088"/>
      <c r="G5" s="1088"/>
    </row>
    <row r="6" spans="1:11" ht="20.100000000000001" customHeight="1">
      <c r="A6" s="1033"/>
      <c r="B6" s="1185" t="s">
        <v>351</v>
      </c>
      <c r="C6" s="1185"/>
      <c r="D6" s="1185"/>
      <c r="E6" s="1185"/>
      <c r="F6" s="1185"/>
      <c r="G6" s="1037"/>
    </row>
    <row r="7" spans="1:11" s="146" customFormat="1" ht="18" customHeight="1">
      <c r="A7" s="1029"/>
      <c r="B7" s="10"/>
      <c r="C7" s="11"/>
      <c r="D7" s="11"/>
      <c r="E7" s="11"/>
      <c r="F7" s="11"/>
      <c r="G7" s="11"/>
      <c r="H7" s="2"/>
      <c r="I7" s="391"/>
      <c r="J7" s="391"/>
      <c r="K7" s="391"/>
    </row>
    <row r="8" spans="1:11" s="146" customFormat="1" ht="30" customHeight="1">
      <c r="A8" s="1029"/>
      <c r="B8" s="1187" t="s">
        <v>122</v>
      </c>
      <c r="C8" s="1188"/>
      <c r="D8" s="1227" t="s">
        <v>353</v>
      </c>
      <c r="E8" s="941" t="s">
        <v>195</v>
      </c>
      <c r="F8" s="941" t="s">
        <v>204</v>
      </c>
      <c r="G8" s="801"/>
      <c r="H8" s="883"/>
      <c r="I8" s="801"/>
      <c r="J8" s="801"/>
      <c r="K8" s="820"/>
    </row>
    <row r="9" spans="1:11" s="146" customFormat="1" ht="18" customHeight="1">
      <c r="A9" s="1029"/>
      <c r="B9" s="944" t="s">
        <v>355</v>
      </c>
      <c r="C9" s="944" t="s">
        <v>356</v>
      </c>
      <c r="D9" s="1228"/>
      <c r="E9" s="965" t="s">
        <v>269</v>
      </c>
      <c r="F9" s="965" t="s">
        <v>219</v>
      </c>
      <c r="G9" s="801"/>
      <c r="H9" s="1049" t="s">
        <v>495</v>
      </c>
      <c r="I9" s="1049" t="s">
        <v>357</v>
      </c>
      <c r="J9" s="1046" t="s">
        <v>358</v>
      </c>
      <c r="K9" s="820"/>
    </row>
    <row r="10" spans="1:11" s="146" customFormat="1" ht="20.25" hidden="1" customHeight="1">
      <c r="A10" s="1029"/>
      <c r="B10" s="821" t="s">
        <v>1465</v>
      </c>
      <c r="C10" s="845" t="s">
        <v>1973</v>
      </c>
      <c r="D10" s="802">
        <v>45090</v>
      </c>
      <c r="E10" s="802">
        <f t="shared" ref="E10:E55" si="0">D10+5</f>
        <v>45095</v>
      </c>
      <c r="F10" s="802">
        <f t="shared" ref="F10:F61" si="1">D10+8</f>
        <v>45098</v>
      </c>
      <c r="G10" s="801"/>
      <c r="H10" s="847"/>
      <c r="I10" s="847"/>
      <c r="J10" s="801"/>
      <c r="K10" s="820"/>
    </row>
    <row r="11" spans="1:11" s="146" customFormat="1" ht="20.25" hidden="1" customHeight="1">
      <c r="A11" s="1029"/>
      <c r="B11" s="821" t="s">
        <v>1750</v>
      </c>
      <c r="C11" s="845" t="s">
        <v>1974</v>
      </c>
      <c r="D11" s="802">
        <f>D10+7</f>
        <v>45097</v>
      </c>
      <c r="E11" s="802">
        <f t="shared" si="0"/>
        <v>45102</v>
      </c>
      <c r="F11" s="802">
        <f t="shared" si="1"/>
        <v>45105</v>
      </c>
      <c r="G11" s="801"/>
      <c r="H11" s="847"/>
      <c r="I11" s="847"/>
      <c r="J11" s="801"/>
      <c r="K11" s="820"/>
    </row>
    <row r="12" spans="1:11" s="146" customFormat="1" ht="20.25" hidden="1" customHeight="1">
      <c r="A12" s="1029"/>
      <c r="B12" s="846" t="s">
        <v>426</v>
      </c>
      <c r="C12" s="802" t="s">
        <v>1975</v>
      </c>
      <c r="D12" s="802">
        <f t="shared" ref="D12:D13" si="2">D11+7</f>
        <v>45104</v>
      </c>
      <c r="E12" s="803">
        <f t="shared" si="0"/>
        <v>45109</v>
      </c>
      <c r="F12" s="803">
        <f t="shared" si="1"/>
        <v>45112</v>
      </c>
      <c r="G12" s="752"/>
      <c r="H12" s="847"/>
      <c r="I12" s="847"/>
      <c r="J12" s="801"/>
      <c r="K12" s="820"/>
    </row>
    <row r="13" spans="1:11" s="146" customFormat="1" ht="20.25" hidden="1" customHeight="1">
      <c r="A13" s="1029"/>
      <c r="B13" s="821" t="s">
        <v>1976</v>
      </c>
      <c r="C13" s="802" t="s">
        <v>1977</v>
      </c>
      <c r="D13" s="802">
        <f t="shared" si="2"/>
        <v>45111</v>
      </c>
      <c r="E13" s="840">
        <f t="shared" si="0"/>
        <v>45116</v>
      </c>
      <c r="F13" s="802">
        <f t="shared" si="1"/>
        <v>45119</v>
      </c>
      <c r="G13" s="801"/>
      <c r="H13" s="847"/>
      <c r="I13" s="847"/>
      <c r="J13" s="801"/>
      <c r="K13" s="820"/>
    </row>
    <row r="14" spans="1:11" s="146" customFormat="1" ht="20.25" hidden="1" customHeight="1">
      <c r="A14" s="1029" t="s">
        <v>1978</v>
      </c>
      <c r="B14" s="821" t="s">
        <v>1465</v>
      </c>
      <c r="C14" s="802" t="s">
        <v>1979</v>
      </c>
      <c r="D14" s="802">
        <v>45120</v>
      </c>
      <c r="E14" s="840">
        <f t="shared" si="0"/>
        <v>45125</v>
      </c>
      <c r="F14" s="802">
        <f t="shared" si="1"/>
        <v>45128</v>
      </c>
      <c r="G14" s="801"/>
      <c r="H14" s="847">
        <v>45119</v>
      </c>
      <c r="I14" s="847">
        <v>45119</v>
      </c>
      <c r="J14" s="801"/>
      <c r="K14" s="820"/>
    </row>
    <row r="15" spans="1:11" s="146" customFormat="1" ht="20.25" hidden="1" customHeight="1">
      <c r="A15" s="1029" t="s">
        <v>1471</v>
      </c>
      <c r="B15" s="821" t="s">
        <v>1776</v>
      </c>
      <c r="C15" s="802" t="s">
        <v>1980</v>
      </c>
      <c r="D15" s="802">
        <v>45127</v>
      </c>
      <c r="E15" s="840">
        <f t="shared" si="0"/>
        <v>45132</v>
      </c>
      <c r="F15" s="802">
        <f t="shared" si="1"/>
        <v>45135</v>
      </c>
      <c r="G15" s="801"/>
      <c r="H15" s="847">
        <f>H14+7</f>
        <v>45126</v>
      </c>
      <c r="I15" s="847">
        <f>I14+7</f>
        <v>45126</v>
      </c>
      <c r="J15" s="801"/>
      <c r="K15" s="820"/>
    </row>
    <row r="16" spans="1:11" s="146" customFormat="1" ht="20.25" hidden="1" customHeight="1">
      <c r="A16" s="1029" t="s">
        <v>1981</v>
      </c>
      <c r="B16" s="821" t="s">
        <v>1982</v>
      </c>
      <c r="C16" s="802" t="s">
        <v>1983</v>
      </c>
      <c r="D16" s="802">
        <v>45132</v>
      </c>
      <c r="E16" s="840">
        <f t="shared" si="0"/>
        <v>45137</v>
      </c>
      <c r="F16" s="802">
        <f t="shared" si="1"/>
        <v>45140</v>
      </c>
      <c r="G16" s="801"/>
      <c r="H16" s="847">
        <f t="shared" ref="H16:I79" si="3">H15+7</f>
        <v>45133</v>
      </c>
      <c r="I16" s="847">
        <f t="shared" si="3"/>
        <v>45133</v>
      </c>
      <c r="J16" s="801"/>
      <c r="K16" s="820"/>
    </row>
    <row r="17" spans="1:11" s="146" customFormat="1" ht="20.25" hidden="1" customHeight="1">
      <c r="A17" s="1029"/>
      <c r="B17" s="844" t="s">
        <v>1750</v>
      </c>
      <c r="C17" s="802" t="s">
        <v>1984</v>
      </c>
      <c r="D17" s="802">
        <f t="shared" ref="D17:D27" si="4">D16+7</f>
        <v>45139</v>
      </c>
      <c r="E17" s="840">
        <f t="shared" si="0"/>
        <v>45144</v>
      </c>
      <c r="F17" s="802">
        <f t="shared" si="1"/>
        <v>45147</v>
      </c>
      <c r="G17" s="801"/>
      <c r="H17" s="847">
        <f t="shared" si="3"/>
        <v>45140</v>
      </c>
      <c r="I17" s="847">
        <f t="shared" si="3"/>
        <v>45140</v>
      </c>
      <c r="J17" s="801"/>
      <c r="K17" s="820"/>
    </row>
    <row r="18" spans="1:11" s="146" customFormat="1" ht="20.25" hidden="1" customHeight="1">
      <c r="A18" s="1029"/>
      <c r="B18" s="844" t="s">
        <v>1976</v>
      </c>
      <c r="C18" s="802" t="s">
        <v>1985</v>
      </c>
      <c r="D18" s="802">
        <f t="shared" si="4"/>
        <v>45146</v>
      </c>
      <c r="E18" s="840">
        <f t="shared" si="0"/>
        <v>45151</v>
      </c>
      <c r="F18" s="802">
        <f t="shared" si="1"/>
        <v>45154</v>
      </c>
      <c r="G18" s="801"/>
      <c r="H18" s="847">
        <f t="shared" si="3"/>
        <v>45147</v>
      </c>
      <c r="I18" s="847">
        <f t="shared" si="3"/>
        <v>45147</v>
      </c>
      <c r="J18" s="801"/>
    </row>
    <row r="19" spans="1:11" s="146" customFormat="1" ht="20.25" hidden="1" customHeight="1">
      <c r="A19" s="1029" t="s">
        <v>1978</v>
      </c>
      <c r="B19" s="844" t="s">
        <v>1465</v>
      </c>
      <c r="C19" s="802" t="s">
        <v>1986</v>
      </c>
      <c r="D19" s="802">
        <f t="shared" si="4"/>
        <v>45153</v>
      </c>
      <c r="E19" s="840">
        <f t="shared" si="0"/>
        <v>45158</v>
      </c>
      <c r="F19" s="802">
        <f t="shared" si="1"/>
        <v>45161</v>
      </c>
      <c r="G19" s="801"/>
      <c r="H19" s="847">
        <f t="shared" si="3"/>
        <v>45154</v>
      </c>
      <c r="I19" s="847">
        <f t="shared" si="3"/>
        <v>45154</v>
      </c>
      <c r="J19" s="801"/>
    </row>
    <row r="20" spans="1:11" s="146" customFormat="1" ht="20.25" hidden="1" customHeight="1">
      <c r="A20" s="1029" t="s">
        <v>1987</v>
      </c>
      <c r="B20" s="821" t="s">
        <v>367</v>
      </c>
      <c r="C20" s="802" t="s">
        <v>1988</v>
      </c>
      <c r="D20" s="802">
        <v>45162</v>
      </c>
      <c r="E20" s="840">
        <f t="shared" si="0"/>
        <v>45167</v>
      </c>
      <c r="F20" s="802">
        <f t="shared" si="1"/>
        <v>45170</v>
      </c>
      <c r="G20" s="801"/>
      <c r="H20" s="847">
        <f t="shared" si="3"/>
        <v>45161</v>
      </c>
      <c r="I20" s="847">
        <f t="shared" si="3"/>
        <v>45161</v>
      </c>
      <c r="J20" s="801"/>
    </row>
    <row r="21" spans="1:11" s="146" customFormat="1" ht="20.25" hidden="1" customHeight="1">
      <c r="A21" s="1029" t="s">
        <v>1981</v>
      </c>
      <c r="B21" s="844" t="s">
        <v>680</v>
      </c>
      <c r="C21" s="802" t="s">
        <v>1989</v>
      </c>
      <c r="D21" s="802">
        <v>45167</v>
      </c>
      <c r="E21" s="840">
        <f t="shared" si="0"/>
        <v>45172</v>
      </c>
      <c r="F21" s="802">
        <f t="shared" si="1"/>
        <v>45175</v>
      </c>
      <c r="G21" s="801"/>
      <c r="H21" s="847">
        <f t="shared" si="3"/>
        <v>45168</v>
      </c>
      <c r="I21" s="847">
        <f t="shared" si="3"/>
        <v>45168</v>
      </c>
      <c r="J21" s="801"/>
    </row>
    <row r="22" spans="1:11" s="146" customFormat="1" ht="20.25" hidden="1" customHeight="1">
      <c r="A22" s="1029"/>
      <c r="B22" s="844" t="s">
        <v>1750</v>
      </c>
      <c r="C22" s="802" t="s">
        <v>1990</v>
      </c>
      <c r="D22" s="802">
        <f t="shared" si="4"/>
        <v>45174</v>
      </c>
      <c r="E22" s="840">
        <f t="shared" si="0"/>
        <v>45179</v>
      </c>
      <c r="F22" s="802">
        <f t="shared" si="1"/>
        <v>45182</v>
      </c>
      <c r="G22" s="801"/>
      <c r="H22" s="847">
        <f t="shared" si="3"/>
        <v>45175</v>
      </c>
      <c r="I22" s="847">
        <f t="shared" si="3"/>
        <v>45175</v>
      </c>
      <c r="J22" s="801"/>
    </row>
    <row r="23" spans="1:11" s="146" customFormat="1" ht="20.25" hidden="1" customHeight="1">
      <c r="A23" s="1029"/>
      <c r="B23" s="844" t="s">
        <v>1976</v>
      </c>
      <c r="C23" s="802" t="s">
        <v>1991</v>
      </c>
      <c r="D23" s="802">
        <v>45186</v>
      </c>
      <c r="E23" s="840">
        <f t="shared" si="0"/>
        <v>45191</v>
      </c>
      <c r="F23" s="802">
        <f t="shared" si="1"/>
        <v>45194</v>
      </c>
      <c r="G23" s="801"/>
      <c r="H23" s="847">
        <f t="shared" si="3"/>
        <v>45182</v>
      </c>
      <c r="I23" s="847">
        <f t="shared" si="3"/>
        <v>45182</v>
      </c>
      <c r="J23" s="801"/>
    </row>
    <row r="24" spans="1:11" s="146" customFormat="1" ht="20.25" hidden="1" customHeight="1">
      <c r="A24" s="1029"/>
      <c r="B24" s="844" t="s">
        <v>1465</v>
      </c>
      <c r="C24" s="802" t="s">
        <v>1992</v>
      </c>
      <c r="D24" s="802">
        <v>45189</v>
      </c>
      <c r="E24" s="840">
        <f t="shared" si="0"/>
        <v>45194</v>
      </c>
      <c r="F24" s="802">
        <f t="shared" si="1"/>
        <v>45197</v>
      </c>
      <c r="G24" s="801"/>
      <c r="H24" s="847">
        <f t="shared" si="3"/>
        <v>45189</v>
      </c>
      <c r="I24" s="847">
        <f t="shared" si="3"/>
        <v>45189</v>
      </c>
      <c r="J24" s="801"/>
    </row>
    <row r="25" spans="1:11" s="146" customFormat="1" ht="20.25" hidden="1" customHeight="1">
      <c r="A25" s="1029" t="s">
        <v>1993</v>
      </c>
      <c r="B25" s="844" t="s">
        <v>1994</v>
      </c>
      <c r="C25" s="802" t="s">
        <v>1995</v>
      </c>
      <c r="D25" s="802">
        <f t="shared" si="4"/>
        <v>45196</v>
      </c>
      <c r="E25" s="840">
        <f t="shared" si="0"/>
        <v>45201</v>
      </c>
      <c r="F25" s="802">
        <f t="shared" si="1"/>
        <v>45204</v>
      </c>
      <c r="G25" s="801"/>
      <c r="H25" s="847">
        <f t="shared" si="3"/>
        <v>45196</v>
      </c>
      <c r="I25" s="847">
        <f t="shared" si="3"/>
        <v>45196</v>
      </c>
      <c r="J25" s="801"/>
    </row>
    <row r="26" spans="1:11" s="146" customFormat="1" ht="20.25" hidden="1" customHeight="1">
      <c r="A26" s="1029"/>
      <c r="B26" s="844" t="s">
        <v>1996</v>
      </c>
      <c r="C26" s="802" t="s">
        <v>1997</v>
      </c>
      <c r="D26" s="802">
        <f t="shared" si="4"/>
        <v>45203</v>
      </c>
      <c r="E26" s="840">
        <f t="shared" si="0"/>
        <v>45208</v>
      </c>
      <c r="F26" s="802">
        <f t="shared" si="1"/>
        <v>45211</v>
      </c>
      <c r="G26" s="801"/>
      <c r="H26" s="847">
        <f t="shared" si="3"/>
        <v>45203</v>
      </c>
      <c r="I26" s="847">
        <f t="shared" si="3"/>
        <v>45203</v>
      </c>
      <c r="J26" s="801"/>
    </row>
    <row r="27" spans="1:11" s="146" customFormat="1" ht="20.25" hidden="1" customHeight="1">
      <c r="A27" s="1029"/>
      <c r="B27" s="844" t="s">
        <v>1750</v>
      </c>
      <c r="C27" s="802" t="s">
        <v>1998</v>
      </c>
      <c r="D27" s="802">
        <f t="shared" si="4"/>
        <v>45210</v>
      </c>
      <c r="E27" s="840">
        <f t="shared" si="0"/>
        <v>45215</v>
      </c>
      <c r="F27" s="802">
        <f t="shared" si="1"/>
        <v>45218</v>
      </c>
      <c r="G27" s="801"/>
      <c r="H27" s="847">
        <f t="shared" si="3"/>
        <v>45210</v>
      </c>
      <c r="I27" s="847">
        <f t="shared" si="3"/>
        <v>45210</v>
      </c>
      <c r="J27" s="801"/>
    </row>
    <row r="28" spans="1:11" s="146" customFormat="1" ht="20.25" hidden="1" customHeight="1">
      <c r="A28" s="1029"/>
      <c r="B28" s="844" t="s">
        <v>1976</v>
      </c>
      <c r="C28" s="802" t="s">
        <v>1999</v>
      </c>
      <c r="D28" s="802">
        <v>45216</v>
      </c>
      <c r="E28" s="840">
        <f t="shared" si="0"/>
        <v>45221</v>
      </c>
      <c r="F28" s="802">
        <f t="shared" si="1"/>
        <v>45224</v>
      </c>
      <c r="G28" s="801"/>
      <c r="H28" s="847">
        <f t="shared" si="3"/>
        <v>45217</v>
      </c>
      <c r="I28" s="847">
        <f t="shared" si="3"/>
        <v>45217</v>
      </c>
      <c r="J28" s="801"/>
    </row>
    <row r="29" spans="1:11" s="146" customFormat="1" ht="20.25" hidden="1" customHeight="1">
      <c r="A29" s="1029" t="s">
        <v>2000</v>
      </c>
      <c r="B29" s="844" t="s">
        <v>1994</v>
      </c>
      <c r="C29" s="802" t="s">
        <v>2001</v>
      </c>
      <c r="D29" s="802">
        <v>45229</v>
      </c>
      <c r="E29" s="840">
        <f t="shared" si="0"/>
        <v>45234</v>
      </c>
      <c r="F29" s="802">
        <f t="shared" si="1"/>
        <v>45237</v>
      </c>
      <c r="G29" s="801"/>
      <c r="H29" s="847">
        <f t="shared" si="3"/>
        <v>45224</v>
      </c>
      <c r="I29" s="847">
        <f t="shared" si="3"/>
        <v>45224</v>
      </c>
      <c r="J29" s="801"/>
    </row>
    <row r="30" spans="1:11" s="146" customFormat="1" ht="20.25" hidden="1" customHeight="1">
      <c r="A30" s="1029" t="s">
        <v>2002</v>
      </c>
      <c r="B30" s="821" t="s">
        <v>2003</v>
      </c>
      <c r="C30" s="802" t="s">
        <v>2004</v>
      </c>
      <c r="D30" s="802">
        <v>45233</v>
      </c>
      <c r="E30" s="840">
        <f t="shared" si="0"/>
        <v>45238</v>
      </c>
      <c r="F30" s="802">
        <f t="shared" si="1"/>
        <v>45241</v>
      </c>
      <c r="G30" s="801"/>
      <c r="H30" s="847">
        <f t="shared" si="3"/>
        <v>45231</v>
      </c>
      <c r="I30" s="847">
        <f t="shared" si="3"/>
        <v>45231</v>
      </c>
      <c r="J30" s="801"/>
    </row>
    <row r="31" spans="1:11" s="146" customFormat="1" ht="20.25" hidden="1" customHeight="1">
      <c r="A31" s="1029"/>
      <c r="B31" s="844" t="s">
        <v>1996</v>
      </c>
      <c r="C31" s="802" t="s">
        <v>2005</v>
      </c>
      <c r="D31" s="802">
        <v>45241</v>
      </c>
      <c r="E31" s="840">
        <f t="shared" si="0"/>
        <v>45246</v>
      </c>
      <c r="F31" s="802">
        <f t="shared" si="1"/>
        <v>45249</v>
      </c>
      <c r="G31" s="801"/>
      <c r="H31" s="847">
        <f t="shared" si="3"/>
        <v>45238</v>
      </c>
      <c r="I31" s="847">
        <f t="shared" si="3"/>
        <v>45238</v>
      </c>
      <c r="J31" s="801"/>
    </row>
    <row r="32" spans="1:11" s="146" customFormat="1" ht="20.25" hidden="1" customHeight="1">
      <c r="A32" s="1029"/>
      <c r="B32" s="844" t="s">
        <v>1750</v>
      </c>
      <c r="C32" s="802" t="s">
        <v>2006</v>
      </c>
      <c r="D32" s="802">
        <v>45247</v>
      </c>
      <c r="E32" s="840">
        <f t="shared" si="0"/>
        <v>45252</v>
      </c>
      <c r="F32" s="802">
        <f t="shared" si="1"/>
        <v>45255</v>
      </c>
      <c r="G32" s="801"/>
      <c r="H32" s="847">
        <f t="shared" si="3"/>
        <v>45245</v>
      </c>
      <c r="I32" s="847">
        <f t="shared" si="3"/>
        <v>45245</v>
      </c>
      <c r="J32" s="801"/>
    </row>
    <row r="33" spans="1:10" s="146" customFormat="1" ht="20.25" hidden="1" customHeight="1">
      <c r="A33" s="1029"/>
      <c r="B33" s="844" t="s">
        <v>1976</v>
      </c>
      <c r="C33" s="802" t="s">
        <v>2007</v>
      </c>
      <c r="D33" s="802">
        <v>45251</v>
      </c>
      <c r="E33" s="840">
        <f t="shared" si="0"/>
        <v>45256</v>
      </c>
      <c r="F33" s="802">
        <f t="shared" si="1"/>
        <v>45259</v>
      </c>
      <c r="G33" s="801"/>
      <c r="H33" s="847">
        <f t="shared" si="3"/>
        <v>45252</v>
      </c>
      <c r="I33" s="847">
        <f t="shared" si="3"/>
        <v>45252</v>
      </c>
      <c r="J33" s="801"/>
    </row>
    <row r="34" spans="1:10" s="146" customFormat="1" ht="20.25" hidden="1" customHeight="1">
      <c r="A34" s="1029"/>
      <c r="B34" s="844" t="s">
        <v>1994</v>
      </c>
      <c r="C34" s="802" t="s">
        <v>2008</v>
      </c>
      <c r="D34" s="803">
        <f>D33+7</f>
        <v>45258</v>
      </c>
      <c r="E34" s="841">
        <f t="shared" si="0"/>
        <v>45263</v>
      </c>
      <c r="F34" s="803">
        <f t="shared" si="1"/>
        <v>45266</v>
      </c>
      <c r="G34" s="801"/>
      <c r="H34" s="847">
        <f t="shared" si="3"/>
        <v>45259</v>
      </c>
      <c r="I34" s="847">
        <f t="shared" si="3"/>
        <v>45259</v>
      </c>
      <c r="J34" s="801" t="s">
        <v>2009</v>
      </c>
    </row>
    <row r="35" spans="1:10" s="146" customFormat="1" ht="20.25" hidden="1" customHeight="1">
      <c r="A35" s="1029"/>
      <c r="B35" s="844" t="s">
        <v>2003</v>
      </c>
      <c r="C35" s="802" t="s">
        <v>2010</v>
      </c>
      <c r="D35" s="802">
        <v>45271</v>
      </c>
      <c r="E35" s="840">
        <f t="shared" si="0"/>
        <v>45276</v>
      </c>
      <c r="F35" s="802">
        <f t="shared" si="1"/>
        <v>45279</v>
      </c>
      <c r="G35" s="801"/>
      <c r="H35" s="847">
        <f t="shared" si="3"/>
        <v>45266</v>
      </c>
      <c r="I35" s="847">
        <f t="shared" si="3"/>
        <v>45266</v>
      </c>
      <c r="J35" s="801"/>
    </row>
    <row r="36" spans="1:10" s="146" customFormat="1" ht="20.25" hidden="1" customHeight="1">
      <c r="A36" s="1029"/>
      <c r="B36" s="844" t="s">
        <v>1996</v>
      </c>
      <c r="C36" s="802" t="s">
        <v>2011</v>
      </c>
      <c r="D36" s="802">
        <v>45276</v>
      </c>
      <c r="E36" s="840">
        <f t="shared" si="0"/>
        <v>45281</v>
      </c>
      <c r="F36" s="802">
        <f t="shared" si="1"/>
        <v>45284</v>
      </c>
      <c r="G36" s="801"/>
      <c r="H36" s="847">
        <f t="shared" si="3"/>
        <v>45273</v>
      </c>
      <c r="I36" s="847">
        <f t="shared" si="3"/>
        <v>45273</v>
      </c>
      <c r="J36" s="801"/>
    </row>
    <row r="37" spans="1:10" s="146" customFormat="1" ht="20.25" hidden="1" customHeight="1">
      <c r="A37" s="1029"/>
      <c r="B37" s="844" t="s">
        <v>1750</v>
      </c>
      <c r="C37" s="802" t="s">
        <v>2012</v>
      </c>
      <c r="D37" s="803">
        <v>45288</v>
      </c>
      <c r="E37" s="841">
        <f t="shared" si="0"/>
        <v>45293</v>
      </c>
      <c r="F37" s="803">
        <f t="shared" si="1"/>
        <v>45296</v>
      </c>
      <c r="G37" s="627"/>
      <c r="H37" s="847">
        <f t="shared" si="3"/>
        <v>45280</v>
      </c>
      <c r="I37" s="847">
        <f t="shared" si="3"/>
        <v>45280</v>
      </c>
      <c r="J37" s="801"/>
    </row>
    <row r="38" spans="1:10" s="146" customFormat="1" ht="20.25" hidden="1" customHeight="1">
      <c r="A38" s="1029"/>
      <c r="B38" s="844" t="s">
        <v>1976</v>
      </c>
      <c r="C38" s="802" t="s">
        <v>2013</v>
      </c>
      <c r="D38" s="802">
        <v>45287</v>
      </c>
      <c r="E38" s="840">
        <f t="shared" si="0"/>
        <v>45292</v>
      </c>
      <c r="F38" s="802">
        <f t="shared" si="1"/>
        <v>45295</v>
      </c>
      <c r="G38" s="801"/>
      <c r="H38" s="847">
        <f t="shared" si="3"/>
        <v>45287</v>
      </c>
      <c r="I38" s="847">
        <f t="shared" si="3"/>
        <v>45287</v>
      </c>
      <c r="J38" s="801"/>
    </row>
    <row r="39" spans="1:10" s="146" customFormat="1" ht="20.25" hidden="1" customHeight="1">
      <c r="A39" s="1029"/>
      <c r="B39" s="844" t="s">
        <v>1994</v>
      </c>
      <c r="C39" s="802" t="s">
        <v>2014</v>
      </c>
      <c r="D39" s="802">
        <v>44928</v>
      </c>
      <c r="E39" s="840">
        <f t="shared" si="0"/>
        <v>44933</v>
      </c>
      <c r="F39" s="802">
        <f t="shared" si="1"/>
        <v>44936</v>
      </c>
      <c r="G39" s="801"/>
      <c r="H39" s="847">
        <f t="shared" si="3"/>
        <v>45294</v>
      </c>
      <c r="I39" s="847">
        <f t="shared" si="3"/>
        <v>45294</v>
      </c>
      <c r="J39" s="801"/>
    </row>
    <row r="40" spans="1:10" s="146" customFormat="1" ht="20.25" hidden="1" customHeight="1">
      <c r="A40" s="1029" t="s">
        <v>2015</v>
      </c>
      <c r="B40" s="741" t="s">
        <v>2016</v>
      </c>
      <c r="C40" s="732" t="s">
        <v>2017</v>
      </c>
      <c r="D40" s="802">
        <v>45306</v>
      </c>
      <c r="E40" s="840">
        <f t="shared" si="0"/>
        <v>45311</v>
      </c>
      <c r="F40" s="802">
        <f t="shared" si="1"/>
        <v>45314</v>
      </c>
      <c r="G40" s="801"/>
      <c r="H40" s="847">
        <f t="shared" si="3"/>
        <v>45301</v>
      </c>
      <c r="I40" s="847">
        <f t="shared" si="3"/>
        <v>45301</v>
      </c>
      <c r="J40" s="801"/>
    </row>
    <row r="41" spans="1:10" s="146" customFormat="1" ht="20.25" hidden="1" customHeight="1">
      <c r="A41" s="1029"/>
      <c r="B41" s="844" t="s">
        <v>1996</v>
      </c>
      <c r="C41" s="802" t="s">
        <v>2018</v>
      </c>
      <c r="D41" s="802">
        <v>45309</v>
      </c>
      <c r="E41" s="840">
        <f t="shared" si="0"/>
        <v>45314</v>
      </c>
      <c r="F41" s="802">
        <f t="shared" si="1"/>
        <v>45317</v>
      </c>
      <c r="G41" s="801"/>
      <c r="H41" s="847">
        <f t="shared" si="3"/>
        <v>45308</v>
      </c>
      <c r="I41" s="847">
        <f t="shared" si="3"/>
        <v>45308</v>
      </c>
      <c r="J41" s="801"/>
    </row>
    <row r="42" spans="1:10" s="146" customFormat="1" ht="20.25" hidden="1" customHeight="1">
      <c r="A42" s="1029"/>
      <c r="B42" s="844" t="s">
        <v>1750</v>
      </c>
      <c r="C42" s="802" t="s">
        <v>2019</v>
      </c>
      <c r="D42" s="802">
        <f t="shared" ref="D42" si="5">D41+7</f>
        <v>45316</v>
      </c>
      <c r="E42" s="840">
        <f t="shared" si="0"/>
        <v>45321</v>
      </c>
      <c r="F42" s="802">
        <f t="shared" si="1"/>
        <v>45324</v>
      </c>
      <c r="G42" s="801"/>
      <c r="H42" s="847">
        <f t="shared" si="3"/>
        <v>45315</v>
      </c>
      <c r="I42" s="847">
        <f t="shared" si="3"/>
        <v>45315</v>
      </c>
      <c r="J42" s="801"/>
    </row>
    <row r="43" spans="1:10" s="146" customFormat="1" ht="20.25" hidden="1" customHeight="1">
      <c r="A43" s="1029"/>
      <c r="B43" s="844" t="s">
        <v>1976</v>
      </c>
      <c r="C43" s="802" t="s">
        <v>2020</v>
      </c>
      <c r="D43" s="802">
        <v>45321</v>
      </c>
      <c r="E43" s="840">
        <f t="shared" si="0"/>
        <v>45326</v>
      </c>
      <c r="F43" s="802">
        <f t="shared" si="1"/>
        <v>45329</v>
      </c>
      <c r="G43" s="801"/>
      <c r="H43" s="847">
        <f t="shared" si="3"/>
        <v>45322</v>
      </c>
      <c r="I43" s="847">
        <f t="shared" si="3"/>
        <v>45322</v>
      </c>
      <c r="J43" s="801"/>
    </row>
    <row r="44" spans="1:10" s="146" customFormat="1" ht="20.25" hidden="1" customHeight="1">
      <c r="A44" s="1029"/>
      <c r="B44" s="844" t="s">
        <v>1994</v>
      </c>
      <c r="C44" s="802" t="s">
        <v>2021</v>
      </c>
      <c r="D44" s="802">
        <v>45328</v>
      </c>
      <c r="E44" s="840">
        <f t="shared" si="0"/>
        <v>45333</v>
      </c>
      <c r="F44" s="802">
        <f t="shared" si="1"/>
        <v>45336</v>
      </c>
      <c r="G44" s="801"/>
      <c r="H44" s="847">
        <v>45329</v>
      </c>
      <c r="I44" s="847">
        <v>45329</v>
      </c>
      <c r="J44" s="801"/>
    </row>
    <row r="45" spans="1:10" s="146" customFormat="1" ht="20.25" hidden="1" customHeight="1">
      <c r="A45" s="1029"/>
      <c r="B45" s="844" t="s">
        <v>2003</v>
      </c>
      <c r="C45" s="802" t="s">
        <v>2022</v>
      </c>
      <c r="D45" s="802">
        <v>45335</v>
      </c>
      <c r="E45" s="840">
        <f t="shared" si="0"/>
        <v>45340</v>
      </c>
      <c r="F45" s="802">
        <f t="shared" si="1"/>
        <v>45343</v>
      </c>
      <c r="G45" s="801"/>
      <c r="H45" s="847">
        <f t="shared" si="3"/>
        <v>45336</v>
      </c>
      <c r="I45" s="847">
        <f t="shared" si="3"/>
        <v>45336</v>
      </c>
      <c r="J45" s="801"/>
    </row>
    <row r="46" spans="1:10" s="146" customFormat="1" ht="20.25" hidden="1" customHeight="1">
      <c r="A46" s="1029"/>
      <c r="B46" s="844" t="s">
        <v>1996</v>
      </c>
      <c r="C46" s="802" t="s">
        <v>2023</v>
      </c>
      <c r="D46" s="802">
        <v>45346</v>
      </c>
      <c r="E46" s="840">
        <f t="shared" si="0"/>
        <v>45351</v>
      </c>
      <c r="F46" s="802">
        <f t="shared" si="1"/>
        <v>45354</v>
      </c>
      <c r="G46" s="801"/>
      <c r="H46" s="847">
        <f t="shared" si="3"/>
        <v>45343</v>
      </c>
      <c r="I46" s="847">
        <f t="shared" si="3"/>
        <v>45343</v>
      </c>
      <c r="J46" s="801"/>
    </row>
    <row r="47" spans="1:10" s="146" customFormat="1" ht="20.25" hidden="1" customHeight="1">
      <c r="A47" s="1029"/>
      <c r="B47" s="844" t="s">
        <v>1750</v>
      </c>
      <c r="C47" s="802" t="s">
        <v>2024</v>
      </c>
      <c r="D47" s="802">
        <v>45351</v>
      </c>
      <c r="E47" s="840">
        <f t="shared" si="0"/>
        <v>45356</v>
      </c>
      <c r="F47" s="802">
        <f t="shared" si="1"/>
        <v>45359</v>
      </c>
      <c r="G47" s="801"/>
      <c r="H47" s="847">
        <f t="shared" si="3"/>
        <v>45350</v>
      </c>
      <c r="I47" s="847">
        <f t="shared" si="3"/>
        <v>45350</v>
      </c>
      <c r="J47" s="801"/>
    </row>
    <row r="48" spans="1:10" s="146" customFormat="1" ht="20.25" hidden="1" customHeight="1">
      <c r="A48" s="1029"/>
      <c r="B48" s="844" t="s">
        <v>1976</v>
      </c>
      <c r="C48" s="802" t="s">
        <v>2025</v>
      </c>
      <c r="D48" s="802">
        <v>45356</v>
      </c>
      <c r="E48" s="840">
        <f t="shared" si="0"/>
        <v>45361</v>
      </c>
      <c r="F48" s="802">
        <f t="shared" si="1"/>
        <v>45364</v>
      </c>
      <c r="G48" s="801"/>
      <c r="H48" s="847">
        <v>45357</v>
      </c>
      <c r="I48" s="847">
        <v>45357</v>
      </c>
      <c r="J48" s="801"/>
    </row>
    <row r="49" spans="1:10" s="146" customFormat="1" ht="20.25" hidden="1" customHeight="1">
      <c r="A49" s="1029" t="s">
        <v>2026</v>
      </c>
      <c r="B49" s="844" t="s">
        <v>2027</v>
      </c>
      <c r="C49" s="802" t="s">
        <v>2028</v>
      </c>
      <c r="D49" s="802">
        <v>45366</v>
      </c>
      <c r="E49" s="840">
        <f t="shared" si="0"/>
        <v>45371</v>
      </c>
      <c r="F49" s="802">
        <f t="shared" si="1"/>
        <v>45374</v>
      </c>
      <c r="G49" s="801"/>
      <c r="H49" s="847">
        <f t="shared" si="3"/>
        <v>45364</v>
      </c>
      <c r="I49" s="847">
        <f t="shared" si="3"/>
        <v>45364</v>
      </c>
      <c r="J49" s="801"/>
    </row>
    <row r="50" spans="1:10" s="146" customFormat="1" ht="20.25" hidden="1" customHeight="1">
      <c r="A50" s="1029"/>
      <c r="B50" s="966" t="s">
        <v>2003</v>
      </c>
      <c r="C50" s="953" t="s">
        <v>2029</v>
      </c>
      <c r="D50" s="953">
        <v>45372</v>
      </c>
      <c r="E50" s="840">
        <f t="shared" si="0"/>
        <v>45377</v>
      </c>
      <c r="F50" s="802">
        <f t="shared" si="1"/>
        <v>45380</v>
      </c>
      <c r="G50" s="801"/>
      <c r="H50" s="758">
        <f t="shared" si="3"/>
        <v>45371</v>
      </c>
      <c r="I50" s="758">
        <f t="shared" si="3"/>
        <v>45371</v>
      </c>
      <c r="J50" s="801"/>
    </row>
    <row r="51" spans="1:10" s="146" customFormat="1" ht="20.25" hidden="1" customHeight="1">
      <c r="A51" s="1029"/>
      <c r="B51" s="966" t="s">
        <v>1996</v>
      </c>
      <c r="C51" s="953" t="s">
        <v>2030</v>
      </c>
      <c r="D51" s="953">
        <v>45379</v>
      </c>
      <c r="E51" s="840">
        <f t="shared" si="0"/>
        <v>45384</v>
      </c>
      <c r="F51" s="802">
        <f t="shared" si="1"/>
        <v>45387</v>
      </c>
      <c r="G51" s="801"/>
      <c r="H51" s="758">
        <f t="shared" si="3"/>
        <v>45378</v>
      </c>
      <c r="I51" s="758">
        <f t="shared" si="3"/>
        <v>45378</v>
      </c>
      <c r="J51" s="801"/>
    </row>
    <row r="52" spans="1:10" s="146" customFormat="1" ht="20.25" hidden="1" customHeight="1">
      <c r="A52" s="1029"/>
      <c r="B52" s="967" t="s">
        <v>1750</v>
      </c>
      <c r="C52" s="955" t="s">
        <v>2031</v>
      </c>
      <c r="D52" s="953">
        <v>45385</v>
      </c>
      <c r="E52" s="840">
        <f t="shared" si="0"/>
        <v>45390</v>
      </c>
      <c r="F52" s="802">
        <f t="shared" si="1"/>
        <v>45393</v>
      </c>
      <c r="G52" s="801"/>
      <c r="H52" s="758">
        <v>45385</v>
      </c>
      <c r="I52" s="758">
        <v>45385</v>
      </c>
      <c r="J52" s="801"/>
    </row>
    <row r="53" spans="1:10" s="146" customFormat="1" ht="20.25" hidden="1" customHeight="1">
      <c r="A53" s="1029"/>
      <c r="B53" s="967" t="s">
        <v>1976</v>
      </c>
      <c r="C53" s="953" t="s">
        <v>2032</v>
      </c>
      <c r="D53" s="953">
        <v>45394</v>
      </c>
      <c r="E53" s="840">
        <f t="shared" si="0"/>
        <v>45399</v>
      </c>
      <c r="F53" s="802">
        <f t="shared" si="1"/>
        <v>45402</v>
      </c>
      <c r="G53" s="801"/>
      <c r="H53" s="758">
        <f t="shared" si="3"/>
        <v>45392</v>
      </c>
      <c r="I53" s="758">
        <f t="shared" si="3"/>
        <v>45392</v>
      </c>
      <c r="J53" s="801"/>
    </row>
    <row r="54" spans="1:10" s="146" customFormat="1" ht="20.25" hidden="1" customHeight="1">
      <c r="A54" s="1029"/>
      <c r="B54" s="967" t="s">
        <v>2027</v>
      </c>
      <c r="C54" s="953" t="s">
        <v>2033</v>
      </c>
      <c r="D54" s="953">
        <v>45403</v>
      </c>
      <c r="E54" s="840">
        <f t="shared" si="0"/>
        <v>45408</v>
      </c>
      <c r="F54" s="802">
        <f t="shared" si="1"/>
        <v>45411</v>
      </c>
      <c r="G54" s="801"/>
      <c r="H54" s="758">
        <f t="shared" si="3"/>
        <v>45399</v>
      </c>
      <c r="I54" s="758">
        <f t="shared" si="3"/>
        <v>45399</v>
      </c>
      <c r="J54" s="801"/>
    </row>
    <row r="55" spans="1:10" s="146" customFormat="1" ht="20.25" hidden="1" customHeight="1">
      <c r="A55" s="1029"/>
      <c r="B55" s="967" t="s">
        <v>2003</v>
      </c>
      <c r="C55" s="953" t="s">
        <v>2034</v>
      </c>
      <c r="D55" s="953">
        <v>45409</v>
      </c>
      <c r="E55" s="840">
        <f t="shared" si="0"/>
        <v>45414</v>
      </c>
      <c r="F55" s="802">
        <f t="shared" si="1"/>
        <v>45417</v>
      </c>
      <c r="G55" s="801"/>
      <c r="H55" s="758">
        <f t="shared" si="3"/>
        <v>45406</v>
      </c>
      <c r="I55" s="758">
        <f t="shared" si="3"/>
        <v>45406</v>
      </c>
      <c r="J55" s="801"/>
    </row>
    <row r="56" spans="1:10" s="146" customFormat="1" ht="20.25" hidden="1" customHeight="1">
      <c r="A56" s="1029"/>
      <c r="B56" s="967" t="s">
        <v>1996</v>
      </c>
      <c r="C56" s="955" t="s">
        <v>2035</v>
      </c>
      <c r="D56" s="953">
        <v>45419</v>
      </c>
      <c r="E56" s="1044" t="s">
        <v>389</v>
      </c>
      <c r="F56" s="802">
        <f t="shared" si="1"/>
        <v>45427</v>
      </c>
      <c r="G56" s="801"/>
      <c r="H56" s="758">
        <f t="shared" si="3"/>
        <v>45413</v>
      </c>
      <c r="I56" s="758">
        <f t="shared" si="3"/>
        <v>45413</v>
      </c>
      <c r="J56" s="801"/>
    </row>
    <row r="57" spans="1:10" s="146" customFormat="1" ht="20.100000000000001" hidden="1" customHeight="1">
      <c r="A57" s="1029" t="s">
        <v>2036</v>
      </c>
      <c r="B57" s="1053" t="s">
        <v>413</v>
      </c>
      <c r="C57" s="955" t="s">
        <v>2037</v>
      </c>
      <c r="D57" s="953">
        <v>45412</v>
      </c>
      <c r="E57" s="1045">
        <f>D57+5</f>
        <v>45417</v>
      </c>
      <c r="F57" s="853">
        <f t="shared" si="1"/>
        <v>45420</v>
      </c>
      <c r="G57" s="801"/>
      <c r="H57" s="758">
        <f t="shared" si="3"/>
        <v>45420</v>
      </c>
      <c r="I57" s="758">
        <f t="shared" si="3"/>
        <v>45420</v>
      </c>
      <c r="J57" s="801"/>
    </row>
    <row r="58" spans="1:10" s="146" customFormat="1" ht="20.100000000000001" hidden="1" customHeight="1">
      <c r="A58" s="1029"/>
      <c r="B58" s="978" t="s">
        <v>1976</v>
      </c>
      <c r="C58" s="955" t="s">
        <v>2038</v>
      </c>
      <c r="D58" s="953">
        <v>45435</v>
      </c>
      <c r="E58" s="840">
        <f>D58+5</f>
        <v>45440</v>
      </c>
      <c r="F58" s="802">
        <f t="shared" si="1"/>
        <v>45443</v>
      </c>
      <c r="G58" s="801"/>
      <c r="H58" s="758">
        <f t="shared" si="3"/>
        <v>45427</v>
      </c>
      <c r="I58" s="758">
        <f t="shared" si="3"/>
        <v>45427</v>
      </c>
      <c r="J58" s="801"/>
    </row>
    <row r="59" spans="1:10" s="146" customFormat="1" ht="20.100000000000001" hidden="1" customHeight="1">
      <c r="A59" s="1029" t="s">
        <v>2039</v>
      </c>
      <c r="B59" s="1027" t="s">
        <v>389</v>
      </c>
      <c r="C59" s="955" t="s">
        <v>2040</v>
      </c>
      <c r="D59" s="853">
        <v>45439</v>
      </c>
      <c r="E59" s="1045">
        <f>D59+5</f>
        <v>45444</v>
      </c>
      <c r="F59" s="853">
        <f t="shared" si="1"/>
        <v>45447</v>
      </c>
      <c r="G59" s="801"/>
      <c r="H59" s="758">
        <f t="shared" si="3"/>
        <v>45434</v>
      </c>
      <c r="I59" s="758">
        <f t="shared" si="3"/>
        <v>45434</v>
      </c>
      <c r="J59" s="801"/>
    </row>
    <row r="60" spans="1:10" s="146" customFormat="1" ht="20.100000000000001" hidden="1" customHeight="1">
      <c r="A60" s="1029" t="s">
        <v>2041</v>
      </c>
      <c r="B60" s="978" t="s">
        <v>2003</v>
      </c>
      <c r="C60" s="955" t="s">
        <v>2042</v>
      </c>
      <c r="D60" s="953">
        <v>45451</v>
      </c>
      <c r="E60" s="840">
        <f>D60+5</f>
        <v>45456</v>
      </c>
      <c r="F60" s="802">
        <f t="shared" si="1"/>
        <v>45459</v>
      </c>
      <c r="G60" s="801"/>
      <c r="H60" s="758">
        <f t="shared" si="3"/>
        <v>45441</v>
      </c>
      <c r="I60" s="758">
        <f t="shared" si="3"/>
        <v>45441</v>
      </c>
      <c r="J60" s="801"/>
    </row>
    <row r="61" spans="1:10" s="146" customFormat="1" ht="20.100000000000001" hidden="1" customHeight="1">
      <c r="A61" s="1029" t="s">
        <v>1996</v>
      </c>
      <c r="B61" s="978" t="s">
        <v>2043</v>
      </c>
      <c r="C61" s="955" t="s">
        <v>2044</v>
      </c>
      <c r="D61" s="953">
        <v>45453</v>
      </c>
      <c r="E61" s="1036" t="s">
        <v>389</v>
      </c>
      <c r="F61" s="802">
        <f t="shared" si="1"/>
        <v>45461</v>
      </c>
      <c r="G61" s="801"/>
      <c r="H61" s="758">
        <f t="shared" si="3"/>
        <v>45448</v>
      </c>
      <c r="I61" s="758">
        <f t="shared" si="3"/>
        <v>45448</v>
      </c>
      <c r="J61" s="801"/>
    </row>
    <row r="62" spans="1:10" s="146" customFormat="1" ht="20.100000000000001" hidden="1" customHeight="1">
      <c r="A62" s="1029" t="s">
        <v>2036</v>
      </c>
      <c r="B62" s="978" t="s">
        <v>1996</v>
      </c>
      <c r="C62" s="955" t="s">
        <v>2045</v>
      </c>
      <c r="D62" s="953">
        <v>45463</v>
      </c>
      <c r="E62" s="1036" t="s">
        <v>389</v>
      </c>
      <c r="F62" s="1036" t="s">
        <v>389</v>
      </c>
      <c r="G62" s="801"/>
      <c r="H62" s="758">
        <f t="shared" si="3"/>
        <v>45455</v>
      </c>
      <c r="I62" s="758">
        <f t="shared" si="3"/>
        <v>45455</v>
      </c>
      <c r="J62" s="801"/>
    </row>
    <row r="63" spans="1:10" s="146" customFormat="1" ht="20.100000000000001" hidden="1" customHeight="1">
      <c r="A63" s="1029" t="s">
        <v>1976</v>
      </c>
      <c r="B63" s="978" t="s">
        <v>1524</v>
      </c>
      <c r="C63" s="955" t="s">
        <v>2046</v>
      </c>
      <c r="D63" s="953">
        <v>45470</v>
      </c>
      <c r="E63" s="840">
        <f t="shared" ref="E63:E71" si="6">D63+5</f>
        <v>45475</v>
      </c>
      <c r="F63" s="802">
        <f t="shared" ref="F63:F71" si="7">D63+8</f>
        <v>45478</v>
      </c>
      <c r="G63" s="801"/>
      <c r="H63" s="758">
        <f t="shared" si="3"/>
        <v>45462</v>
      </c>
      <c r="I63" s="758">
        <f t="shared" si="3"/>
        <v>45462</v>
      </c>
      <c r="J63" s="801"/>
    </row>
    <row r="64" spans="1:10" s="146" customFormat="1" ht="20.100000000000001" hidden="1" customHeight="1">
      <c r="A64" s="1029" t="s">
        <v>2047</v>
      </c>
      <c r="B64" s="978" t="s">
        <v>1976</v>
      </c>
      <c r="C64" s="955" t="s">
        <v>2048</v>
      </c>
      <c r="D64" s="953">
        <v>45477</v>
      </c>
      <c r="E64" s="840">
        <f t="shared" si="6"/>
        <v>45482</v>
      </c>
      <c r="F64" s="802">
        <f t="shared" si="7"/>
        <v>45485</v>
      </c>
      <c r="G64" s="801"/>
      <c r="H64" s="758">
        <f t="shared" si="3"/>
        <v>45469</v>
      </c>
      <c r="I64" s="758">
        <f t="shared" si="3"/>
        <v>45469</v>
      </c>
      <c r="J64" s="801"/>
    </row>
    <row r="65" spans="1:10" s="146" customFormat="1" ht="20.100000000000001" hidden="1" customHeight="1">
      <c r="A65" s="1029" t="s">
        <v>2041</v>
      </c>
      <c r="B65" s="978" t="s">
        <v>2003</v>
      </c>
      <c r="C65" s="955" t="s">
        <v>2049</v>
      </c>
      <c r="D65" s="953">
        <v>45487</v>
      </c>
      <c r="E65" s="840">
        <f t="shared" si="6"/>
        <v>45492</v>
      </c>
      <c r="F65" s="802">
        <f t="shared" si="7"/>
        <v>45495</v>
      </c>
      <c r="G65" s="801"/>
      <c r="H65" s="758">
        <f t="shared" si="3"/>
        <v>45476</v>
      </c>
      <c r="I65" s="758">
        <f t="shared" si="3"/>
        <v>45476</v>
      </c>
      <c r="J65" s="801"/>
    </row>
    <row r="66" spans="1:10" s="146" customFormat="1" ht="20.100000000000001" hidden="1" customHeight="1">
      <c r="A66" s="1029" t="s">
        <v>1996</v>
      </c>
      <c r="B66" s="978" t="s">
        <v>2043</v>
      </c>
      <c r="C66" s="955" t="s">
        <v>2050</v>
      </c>
      <c r="D66" s="953">
        <v>45490</v>
      </c>
      <c r="E66" s="880" t="s">
        <v>389</v>
      </c>
      <c r="F66" s="880" t="s">
        <v>389</v>
      </c>
      <c r="G66" s="801"/>
      <c r="H66" s="758">
        <f t="shared" si="3"/>
        <v>45483</v>
      </c>
      <c r="I66" s="758">
        <f t="shared" si="3"/>
        <v>45483</v>
      </c>
      <c r="J66" s="801"/>
    </row>
    <row r="67" spans="1:10" s="146" customFormat="1" ht="20.100000000000001" hidden="1" customHeight="1">
      <c r="A67" s="1029" t="s">
        <v>2036</v>
      </c>
      <c r="B67" s="978" t="s">
        <v>2051</v>
      </c>
      <c r="C67" s="955" t="s">
        <v>2052</v>
      </c>
      <c r="D67" s="880" t="s">
        <v>389</v>
      </c>
      <c r="E67" s="1068" t="e">
        <f t="shared" si="6"/>
        <v>#VALUE!</v>
      </c>
      <c r="F67" s="800" t="e">
        <f t="shared" si="7"/>
        <v>#VALUE!</v>
      </c>
      <c r="G67" s="801"/>
      <c r="H67" s="758">
        <f t="shared" si="3"/>
        <v>45490</v>
      </c>
      <c r="I67" s="758">
        <f t="shared" si="3"/>
        <v>45490</v>
      </c>
      <c r="J67" s="801"/>
    </row>
    <row r="68" spans="1:10" s="146" customFormat="1" ht="20.100000000000001" hidden="1" customHeight="1">
      <c r="A68" s="1029" t="s">
        <v>1976</v>
      </c>
      <c r="B68" s="978" t="s">
        <v>1524</v>
      </c>
      <c r="C68" s="955" t="s">
        <v>2053</v>
      </c>
      <c r="D68" s="880" t="s">
        <v>389</v>
      </c>
      <c r="E68" s="880" t="s">
        <v>389</v>
      </c>
      <c r="F68" s="880" t="s">
        <v>389</v>
      </c>
      <c r="G68" s="801"/>
      <c r="H68" s="758">
        <f t="shared" si="3"/>
        <v>45497</v>
      </c>
      <c r="I68" s="758">
        <f t="shared" si="3"/>
        <v>45497</v>
      </c>
      <c r="J68" s="801"/>
    </row>
    <row r="69" spans="1:10" s="146" customFormat="1" ht="20.100000000000001" hidden="1" customHeight="1">
      <c r="A69" s="1029"/>
      <c r="B69" s="978" t="s">
        <v>1976</v>
      </c>
      <c r="C69" s="955" t="s">
        <v>2054</v>
      </c>
      <c r="D69" s="880" t="s">
        <v>389</v>
      </c>
      <c r="E69" s="880" t="s">
        <v>389</v>
      </c>
      <c r="F69" s="880" t="s">
        <v>389</v>
      </c>
      <c r="G69" s="801"/>
      <c r="H69" s="758">
        <f t="shared" si="3"/>
        <v>45504</v>
      </c>
      <c r="I69" s="758">
        <f t="shared" si="3"/>
        <v>45504</v>
      </c>
      <c r="J69" s="801"/>
    </row>
    <row r="70" spans="1:10" s="146" customFormat="1" ht="20.100000000000001" hidden="1" customHeight="1">
      <c r="A70" s="1029" t="s">
        <v>2003</v>
      </c>
      <c r="B70" s="978" t="s">
        <v>2055</v>
      </c>
      <c r="C70" s="955" t="s">
        <v>2056</v>
      </c>
      <c r="D70" s="953">
        <v>45519</v>
      </c>
      <c r="E70" s="880" t="s">
        <v>389</v>
      </c>
      <c r="F70" s="880" t="s">
        <v>389</v>
      </c>
      <c r="G70" s="801"/>
      <c r="H70" s="758">
        <f t="shared" si="3"/>
        <v>45511</v>
      </c>
      <c r="I70" s="758">
        <f t="shared" si="3"/>
        <v>45511</v>
      </c>
      <c r="J70" s="801"/>
    </row>
    <row r="71" spans="1:10" s="146" customFormat="1" ht="20.100000000000001" hidden="1" customHeight="1">
      <c r="A71" s="1029" t="s">
        <v>2057</v>
      </c>
      <c r="B71" s="978" t="s">
        <v>2003</v>
      </c>
      <c r="C71" s="955" t="s">
        <v>2058</v>
      </c>
      <c r="D71" s="953">
        <v>45523</v>
      </c>
      <c r="E71" s="840">
        <f t="shared" si="6"/>
        <v>45528</v>
      </c>
      <c r="F71" s="802">
        <f t="shared" si="7"/>
        <v>45531</v>
      </c>
      <c r="G71" s="801"/>
      <c r="H71" s="758">
        <f t="shared" si="3"/>
        <v>45518</v>
      </c>
      <c r="I71" s="758">
        <f t="shared" si="3"/>
        <v>45518</v>
      </c>
      <c r="J71" s="801"/>
    </row>
    <row r="72" spans="1:10" s="146" customFormat="1" ht="20.100000000000001" hidden="1" customHeight="1">
      <c r="A72" s="1029" t="s">
        <v>2051</v>
      </c>
      <c r="B72" s="978" t="s">
        <v>2059</v>
      </c>
      <c r="C72" s="955" t="s">
        <v>2060</v>
      </c>
      <c r="D72" s="880" t="s">
        <v>389</v>
      </c>
      <c r="E72" s="1045"/>
      <c r="F72" s="853"/>
      <c r="G72" s="801"/>
      <c r="H72" s="758">
        <f t="shared" si="3"/>
        <v>45525</v>
      </c>
      <c r="I72" s="758">
        <f t="shared" si="3"/>
        <v>45525</v>
      </c>
      <c r="J72" s="801"/>
    </row>
    <row r="73" spans="1:10" s="146" customFormat="1" ht="20.100000000000001" hidden="1" customHeight="1">
      <c r="A73" s="1029" t="s">
        <v>1976</v>
      </c>
      <c r="B73" s="978" t="s">
        <v>1524</v>
      </c>
      <c r="C73" s="955" t="s">
        <v>2061</v>
      </c>
      <c r="D73" s="953">
        <v>45543</v>
      </c>
      <c r="E73" s="840">
        <f t="shared" ref="E73:E77" si="8">D73+5</f>
        <v>45548</v>
      </c>
      <c r="F73" s="802">
        <f t="shared" ref="F73:F85" si="9">D73+8</f>
        <v>45551</v>
      </c>
      <c r="G73" s="801"/>
      <c r="H73" s="758">
        <f t="shared" si="3"/>
        <v>45532</v>
      </c>
      <c r="I73" s="758">
        <f t="shared" si="3"/>
        <v>45532</v>
      </c>
      <c r="J73" s="801"/>
    </row>
    <row r="74" spans="1:10" s="146" customFormat="1" ht="20.100000000000001" hidden="1" customHeight="1">
      <c r="A74" s="1029"/>
      <c r="B74" s="978" t="s">
        <v>1976</v>
      </c>
      <c r="C74" s="955" t="s">
        <v>2062</v>
      </c>
      <c r="D74" s="953">
        <v>45543</v>
      </c>
      <c r="E74" s="840">
        <f t="shared" si="8"/>
        <v>45548</v>
      </c>
      <c r="F74" s="802">
        <f t="shared" si="9"/>
        <v>45551</v>
      </c>
      <c r="G74" s="801"/>
      <c r="H74" s="758">
        <f t="shared" si="3"/>
        <v>45539</v>
      </c>
      <c r="I74" s="758">
        <f t="shared" si="3"/>
        <v>45539</v>
      </c>
      <c r="J74" s="801"/>
    </row>
    <row r="75" spans="1:10" s="146" customFormat="1" ht="20.100000000000001" hidden="1" customHeight="1">
      <c r="A75" s="1029" t="s">
        <v>2003</v>
      </c>
      <c r="B75" s="978" t="s">
        <v>2055</v>
      </c>
      <c r="C75" s="955" t="s">
        <v>2063</v>
      </c>
      <c r="D75" s="953">
        <v>45558</v>
      </c>
      <c r="E75" s="840">
        <f t="shared" si="8"/>
        <v>45563</v>
      </c>
      <c r="F75" s="1036" t="s">
        <v>389</v>
      </c>
      <c r="G75" s="801"/>
      <c r="H75" s="758">
        <f t="shared" si="3"/>
        <v>45546</v>
      </c>
      <c r="I75" s="758">
        <f t="shared" si="3"/>
        <v>45546</v>
      </c>
      <c r="J75" s="801"/>
    </row>
    <row r="76" spans="1:10" s="146" customFormat="1" ht="20.100000000000001" hidden="1" customHeight="1">
      <c r="A76" s="1029" t="s">
        <v>2057</v>
      </c>
      <c r="B76" s="978" t="s">
        <v>2003</v>
      </c>
      <c r="C76" s="955" t="s">
        <v>2064</v>
      </c>
      <c r="D76" s="953">
        <v>45560</v>
      </c>
      <c r="E76" s="1036" t="s">
        <v>389</v>
      </c>
      <c r="F76" s="802">
        <f t="shared" si="9"/>
        <v>45568</v>
      </c>
      <c r="G76" s="801"/>
      <c r="H76" s="758">
        <f t="shared" si="3"/>
        <v>45553</v>
      </c>
      <c r="I76" s="758">
        <f t="shared" si="3"/>
        <v>45553</v>
      </c>
      <c r="J76" s="801"/>
    </row>
    <row r="77" spans="1:10" s="146" customFormat="1" ht="20.100000000000001" hidden="1" customHeight="1">
      <c r="A77" s="1029"/>
      <c r="B77" s="978" t="s">
        <v>2059</v>
      </c>
      <c r="C77" s="955" t="s">
        <v>2065</v>
      </c>
      <c r="D77" s="953">
        <v>45569</v>
      </c>
      <c r="E77" s="840">
        <f t="shared" si="8"/>
        <v>45574</v>
      </c>
      <c r="F77" s="1036" t="s">
        <v>389</v>
      </c>
      <c r="G77" s="801"/>
      <c r="H77" s="758">
        <f t="shared" si="3"/>
        <v>45560</v>
      </c>
      <c r="I77" s="758">
        <f t="shared" si="3"/>
        <v>45560</v>
      </c>
      <c r="J77" s="801"/>
    </row>
    <row r="78" spans="1:10" s="146" customFormat="1" ht="20.100000000000001" hidden="1" customHeight="1">
      <c r="A78" s="1029"/>
      <c r="B78" s="978" t="s">
        <v>1524</v>
      </c>
      <c r="C78" s="955" t="s">
        <v>2066</v>
      </c>
      <c r="D78" s="953">
        <v>45573</v>
      </c>
      <c r="E78" s="1036" t="s">
        <v>389</v>
      </c>
      <c r="F78" s="802">
        <f t="shared" si="9"/>
        <v>45581</v>
      </c>
      <c r="G78" s="801"/>
      <c r="H78" s="758">
        <f t="shared" si="3"/>
        <v>45567</v>
      </c>
      <c r="I78" s="758">
        <f t="shared" si="3"/>
        <v>45567</v>
      </c>
      <c r="J78" s="801"/>
    </row>
    <row r="79" spans="1:10" s="146" customFormat="1" ht="20.100000000000001" hidden="1" customHeight="1">
      <c r="A79" s="1029"/>
      <c r="B79" s="978" t="s">
        <v>1976</v>
      </c>
      <c r="C79" s="955" t="s">
        <v>2067</v>
      </c>
      <c r="D79" s="953">
        <v>45575</v>
      </c>
      <c r="E79" s="840">
        <f t="shared" ref="E79:E87" si="10">D79+5</f>
        <v>45580</v>
      </c>
      <c r="F79" s="802">
        <f t="shared" si="9"/>
        <v>45583</v>
      </c>
      <c r="G79" s="801"/>
      <c r="H79" s="758">
        <f t="shared" si="3"/>
        <v>45574</v>
      </c>
      <c r="I79" s="758">
        <f t="shared" si="3"/>
        <v>45574</v>
      </c>
      <c r="J79" s="801"/>
    </row>
    <row r="80" spans="1:10" s="146" customFormat="1" ht="20.100000000000001" hidden="1" customHeight="1">
      <c r="A80" s="1029"/>
      <c r="B80" s="978" t="s">
        <v>2055</v>
      </c>
      <c r="C80" s="955" t="s">
        <v>2068</v>
      </c>
      <c r="D80" s="953">
        <v>45583</v>
      </c>
      <c r="E80" s="840">
        <f t="shared" si="10"/>
        <v>45588</v>
      </c>
      <c r="F80" s="802">
        <f t="shared" si="9"/>
        <v>45591</v>
      </c>
      <c r="G80" s="801"/>
      <c r="H80" s="758">
        <f t="shared" ref="H80:I138" si="11">H79+7</f>
        <v>45581</v>
      </c>
      <c r="I80" s="758">
        <f t="shared" si="11"/>
        <v>45581</v>
      </c>
      <c r="J80" s="801"/>
    </row>
    <row r="81" spans="1:10" s="146" customFormat="1" ht="20.100000000000001" hidden="1" customHeight="1">
      <c r="A81" s="1029"/>
      <c r="B81" s="978" t="s">
        <v>2003</v>
      </c>
      <c r="C81" s="955" t="s">
        <v>2069</v>
      </c>
      <c r="D81" s="953">
        <v>45593</v>
      </c>
      <c r="E81" s="840">
        <f t="shared" si="10"/>
        <v>45598</v>
      </c>
      <c r="F81" s="802">
        <f t="shared" si="9"/>
        <v>45601</v>
      </c>
      <c r="G81" s="801"/>
      <c r="H81" s="758">
        <f t="shared" si="11"/>
        <v>45588</v>
      </c>
      <c r="I81" s="758">
        <f t="shared" si="11"/>
        <v>45588</v>
      </c>
      <c r="J81" s="801"/>
    </row>
    <row r="82" spans="1:10" s="146" customFormat="1" ht="20.100000000000001" hidden="1" customHeight="1">
      <c r="A82" s="1029" t="s">
        <v>2070</v>
      </c>
      <c r="B82" s="978" t="s">
        <v>2059</v>
      </c>
      <c r="C82" s="955" t="s">
        <v>2071</v>
      </c>
      <c r="D82" s="953">
        <v>45599</v>
      </c>
      <c r="E82" s="840">
        <f t="shared" si="10"/>
        <v>45604</v>
      </c>
      <c r="F82" s="802">
        <f t="shared" si="9"/>
        <v>45607</v>
      </c>
      <c r="G82" s="801"/>
      <c r="H82" s="758">
        <f t="shared" si="11"/>
        <v>45595</v>
      </c>
      <c r="I82" s="758">
        <f t="shared" si="11"/>
        <v>45595</v>
      </c>
      <c r="J82" s="801"/>
    </row>
    <row r="83" spans="1:10" s="146" customFormat="1" ht="20.100000000000001" hidden="1" customHeight="1">
      <c r="A83" s="1029"/>
      <c r="B83" s="978" t="s">
        <v>1524</v>
      </c>
      <c r="C83" s="955" t="s">
        <v>2072</v>
      </c>
      <c r="D83" s="953">
        <v>45606</v>
      </c>
      <c r="E83" s="840">
        <f t="shared" si="10"/>
        <v>45611</v>
      </c>
      <c r="F83" s="802">
        <f t="shared" si="9"/>
        <v>45614</v>
      </c>
      <c r="G83" s="801"/>
      <c r="H83" s="758">
        <f t="shared" si="11"/>
        <v>45602</v>
      </c>
      <c r="I83" s="758">
        <f t="shared" si="11"/>
        <v>45602</v>
      </c>
      <c r="J83" s="801"/>
    </row>
    <row r="84" spans="1:10" s="146" customFormat="1" ht="20.100000000000001" hidden="1" customHeight="1">
      <c r="A84" s="1029"/>
      <c r="B84" s="978" t="s">
        <v>1976</v>
      </c>
      <c r="C84" s="955" t="s">
        <v>2073</v>
      </c>
      <c r="D84" s="953">
        <v>45616</v>
      </c>
      <c r="E84" s="840">
        <f t="shared" si="10"/>
        <v>45621</v>
      </c>
      <c r="F84" s="802">
        <f t="shared" si="9"/>
        <v>45624</v>
      </c>
      <c r="G84" s="801"/>
      <c r="H84" s="758">
        <f t="shared" si="11"/>
        <v>45609</v>
      </c>
      <c r="I84" s="758">
        <f t="shared" si="11"/>
        <v>45609</v>
      </c>
      <c r="J84" s="801"/>
    </row>
    <row r="85" spans="1:10" s="146" customFormat="1" ht="20.100000000000001" hidden="1" customHeight="1">
      <c r="A85" s="1029"/>
      <c r="B85" s="978" t="s">
        <v>2055</v>
      </c>
      <c r="C85" s="955" t="s">
        <v>2074</v>
      </c>
      <c r="D85" s="953">
        <v>45619</v>
      </c>
      <c r="E85" s="840">
        <f t="shared" si="10"/>
        <v>45624</v>
      </c>
      <c r="F85" s="802">
        <f t="shared" si="9"/>
        <v>45627</v>
      </c>
      <c r="G85" s="801"/>
      <c r="H85" s="758">
        <f t="shared" si="11"/>
        <v>45616</v>
      </c>
      <c r="I85" s="758">
        <f t="shared" si="11"/>
        <v>45616</v>
      </c>
      <c r="J85" s="801"/>
    </row>
    <row r="86" spans="1:10" s="146" customFormat="1" ht="20.100000000000001" hidden="1" customHeight="1">
      <c r="A86" s="1029"/>
      <c r="B86" s="978" t="s">
        <v>2003</v>
      </c>
      <c r="C86" s="955" t="s">
        <v>2075</v>
      </c>
      <c r="D86" s="880" t="s">
        <v>389</v>
      </c>
      <c r="E86" s="984"/>
      <c r="F86" s="984"/>
      <c r="G86" s="801"/>
      <c r="H86" s="758">
        <f t="shared" si="11"/>
        <v>45623</v>
      </c>
      <c r="I86" s="758">
        <f t="shared" si="11"/>
        <v>45623</v>
      </c>
      <c r="J86" s="801"/>
    </row>
    <row r="87" spans="1:10" s="146" customFormat="1" ht="20.100000000000001" hidden="1" customHeight="1">
      <c r="A87" s="1029"/>
      <c r="B87" s="978" t="s">
        <v>1832</v>
      </c>
      <c r="C87" s="955" t="s">
        <v>2076</v>
      </c>
      <c r="D87" s="953">
        <v>45635</v>
      </c>
      <c r="E87" s="840">
        <f t="shared" si="10"/>
        <v>45640</v>
      </c>
      <c r="F87" s="880" t="s">
        <v>389</v>
      </c>
      <c r="G87" s="801"/>
      <c r="H87" s="758">
        <f t="shared" si="11"/>
        <v>45630</v>
      </c>
      <c r="I87" s="758">
        <f t="shared" si="11"/>
        <v>45630</v>
      </c>
      <c r="J87" s="801"/>
    </row>
    <row r="88" spans="1:10" s="146" customFormat="1" ht="20.100000000000001" hidden="1" customHeight="1">
      <c r="A88" s="1029"/>
      <c r="B88" s="978" t="s">
        <v>1524</v>
      </c>
      <c r="C88" s="955" t="s">
        <v>2077</v>
      </c>
      <c r="D88" s="953">
        <v>45643</v>
      </c>
      <c r="E88" s="880" t="s">
        <v>389</v>
      </c>
      <c r="F88" s="802">
        <v>45645</v>
      </c>
      <c r="G88" s="801"/>
      <c r="H88" s="758">
        <f t="shared" si="11"/>
        <v>45637</v>
      </c>
      <c r="I88" s="758">
        <f t="shared" si="11"/>
        <v>45637</v>
      </c>
      <c r="J88" s="801"/>
    </row>
    <row r="89" spans="1:10" s="146" customFormat="1" ht="20.100000000000001" hidden="1" customHeight="1">
      <c r="A89" s="1029"/>
      <c r="B89" s="978" t="s">
        <v>1976</v>
      </c>
      <c r="C89" s="955" t="s">
        <v>2078</v>
      </c>
      <c r="D89" s="953">
        <v>45651</v>
      </c>
      <c r="E89" s="880" t="s">
        <v>389</v>
      </c>
      <c r="F89" s="802">
        <v>45649</v>
      </c>
      <c r="G89" s="801"/>
      <c r="H89" s="758">
        <f t="shared" si="11"/>
        <v>45644</v>
      </c>
      <c r="I89" s="758">
        <f t="shared" si="11"/>
        <v>45644</v>
      </c>
      <c r="J89" s="801"/>
    </row>
    <row r="90" spans="1:10" s="146" customFormat="1" ht="20.100000000000001" hidden="1" customHeight="1">
      <c r="A90" s="1029"/>
      <c r="B90" s="978" t="s">
        <v>2055</v>
      </c>
      <c r="C90" s="955" t="s">
        <v>2079</v>
      </c>
      <c r="D90" s="953">
        <v>45656</v>
      </c>
      <c r="E90" s="840">
        <f t="shared" ref="E90:E107" si="12">D90+5</f>
        <v>45661</v>
      </c>
      <c r="F90" s="802">
        <f t="shared" ref="F90:F107" si="13">D90+8</f>
        <v>45664</v>
      </c>
      <c r="G90" s="801"/>
      <c r="H90" s="758">
        <f t="shared" si="11"/>
        <v>45651</v>
      </c>
      <c r="I90" s="758">
        <f t="shared" si="11"/>
        <v>45651</v>
      </c>
      <c r="J90" s="801"/>
    </row>
    <row r="91" spans="1:10" s="146" customFormat="1" ht="20.100000000000001" hidden="1" customHeight="1">
      <c r="A91" s="1029"/>
      <c r="B91" s="978" t="s">
        <v>2003</v>
      </c>
      <c r="C91" s="955" t="s">
        <v>2080</v>
      </c>
      <c r="D91" s="953">
        <v>45662</v>
      </c>
      <c r="E91" s="840">
        <f t="shared" si="12"/>
        <v>45667</v>
      </c>
      <c r="F91" s="802">
        <f t="shared" si="13"/>
        <v>45670</v>
      </c>
      <c r="G91" s="801"/>
      <c r="H91" s="758">
        <f t="shared" si="11"/>
        <v>45658</v>
      </c>
      <c r="I91" s="758">
        <f t="shared" si="11"/>
        <v>45658</v>
      </c>
      <c r="J91" s="801"/>
    </row>
    <row r="92" spans="1:10" s="146" customFormat="1" ht="20.100000000000001" hidden="1" customHeight="1">
      <c r="A92" s="1029"/>
      <c r="B92" s="978" t="s">
        <v>1832</v>
      </c>
      <c r="C92" s="955" t="s">
        <v>2081</v>
      </c>
      <c r="D92" s="953">
        <v>45672</v>
      </c>
      <c r="E92" s="840">
        <f t="shared" si="12"/>
        <v>45677</v>
      </c>
      <c r="F92" s="802">
        <f t="shared" si="13"/>
        <v>45680</v>
      </c>
      <c r="G92" s="801"/>
      <c r="H92" s="758">
        <f t="shared" si="11"/>
        <v>45665</v>
      </c>
      <c r="I92" s="758">
        <f t="shared" si="11"/>
        <v>45665</v>
      </c>
      <c r="J92" s="801"/>
    </row>
    <row r="93" spans="1:10" s="146" customFormat="1" ht="20.100000000000001" hidden="1" customHeight="1">
      <c r="A93" s="1029"/>
      <c r="B93" s="978" t="s">
        <v>1524</v>
      </c>
      <c r="C93" s="955" t="s">
        <v>2082</v>
      </c>
      <c r="D93" s="953">
        <v>45675</v>
      </c>
      <c r="E93" s="840">
        <f t="shared" si="12"/>
        <v>45680</v>
      </c>
      <c r="F93" s="802">
        <f t="shared" si="13"/>
        <v>45683</v>
      </c>
      <c r="G93" s="801"/>
      <c r="H93" s="758">
        <f t="shared" si="11"/>
        <v>45672</v>
      </c>
      <c r="I93" s="758">
        <f t="shared" si="11"/>
        <v>45672</v>
      </c>
      <c r="J93" s="801"/>
    </row>
    <row r="94" spans="1:10" s="146" customFormat="1" ht="20.100000000000001" hidden="1" customHeight="1">
      <c r="A94" s="1029"/>
      <c r="B94" s="978" t="s">
        <v>1976</v>
      </c>
      <c r="C94" s="955" t="s">
        <v>2083</v>
      </c>
      <c r="D94" s="953">
        <v>45681</v>
      </c>
      <c r="E94" s="840">
        <f t="shared" si="12"/>
        <v>45686</v>
      </c>
      <c r="F94" s="802">
        <f t="shared" si="13"/>
        <v>45689</v>
      </c>
      <c r="G94" s="801"/>
      <c r="H94" s="758">
        <f t="shared" si="11"/>
        <v>45679</v>
      </c>
      <c r="I94" s="758">
        <f t="shared" si="11"/>
        <v>45679</v>
      </c>
      <c r="J94" s="801"/>
    </row>
    <row r="95" spans="1:10" s="146" customFormat="1" ht="20.100000000000001" hidden="1" customHeight="1">
      <c r="A95" s="1029"/>
      <c r="B95" s="978" t="s">
        <v>2055</v>
      </c>
      <c r="C95" s="955" t="s">
        <v>2084</v>
      </c>
      <c r="D95" s="953">
        <v>45697</v>
      </c>
      <c r="E95" s="880" t="s">
        <v>389</v>
      </c>
      <c r="F95" s="880" t="s">
        <v>389</v>
      </c>
      <c r="G95" s="801"/>
      <c r="H95" s="758">
        <f t="shared" si="11"/>
        <v>45686</v>
      </c>
      <c r="I95" s="758">
        <f t="shared" si="11"/>
        <v>45686</v>
      </c>
      <c r="J95" s="801"/>
    </row>
    <row r="96" spans="1:10" s="146" customFormat="1" ht="20.100000000000001" hidden="1" customHeight="1">
      <c r="A96" s="1029"/>
      <c r="B96" s="978" t="s">
        <v>2003</v>
      </c>
      <c r="C96" s="955" t="s">
        <v>2085</v>
      </c>
      <c r="D96" s="953">
        <v>45711</v>
      </c>
      <c r="E96" s="880" t="s">
        <v>389</v>
      </c>
      <c r="F96" s="880" t="s">
        <v>389</v>
      </c>
      <c r="G96" s="801"/>
      <c r="H96" s="758">
        <f t="shared" si="11"/>
        <v>45693</v>
      </c>
      <c r="I96" s="758">
        <f t="shared" si="11"/>
        <v>45693</v>
      </c>
      <c r="J96" s="801"/>
    </row>
    <row r="97" spans="1:10" s="146" customFormat="1" ht="20.100000000000001" hidden="1" customHeight="1">
      <c r="A97" s="1029"/>
      <c r="B97" s="978" t="s">
        <v>1832</v>
      </c>
      <c r="C97" s="955" t="s">
        <v>2086</v>
      </c>
      <c r="D97" s="953">
        <v>45707</v>
      </c>
      <c r="E97" s="840">
        <f t="shared" si="12"/>
        <v>45712</v>
      </c>
      <c r="F97" s="802">
        <f t="shared" si="13"/>
        <v>45715</v>
      </c>
      <c r="G97" s="801"/>
      <c r="H97" s="758">
        <f t="shared" si="11"/>
        <v>45700</v>
      </c>
      <c r="I97" s="758">
        <f t="shared" si="11"/>
        <v>45700</v>
      </c>
      <c r="J97" s="801"/>
    </row>
    <row r="98" spans="1:10" s="146" customFormat="1" ht="20.100000000000001" hidden="1" customHeight="1">
      <c r="A98" s="1029"/>
      <c r="B98" s="978" t="s">
        <v>1524</v>
      </c>
      <c r="C98" s="955" t="s">
        <v>2087</v>
      </c>
      <c r="D98" s="953">
        <v>45710</v>
      </c>
      <c r="E98" s="840">
        <f t="shared" si="12"/>
        <v>45715</v>
      </c>
      <c r="F98" s="802">
        <f t="shared" si="13"/>
        <v>45718</v>
      </c>
      <c r="G98" s="801"/>
      <c r="H98" s="758">
        <f t="shared" si="11"/>
        <v>45707</v>
      </c>
      <c r="I98" s="758">
        <f t="shared" si="11"/>
        <v>45707</v>
      </c>
      <c r="J98" s="801"/>
    </row>
    <row r="99" spans="1:10" s="146" customFormat="1" ht="20.100000000000001" hidden="1" customHeight="1">
      <c r="A99" s="1029" t="s">
        <v>1976</v>
      </c>
      <c r="B99" s="978" t="s">
        <v>1784</v>
      </c>
      <c r="C99" s="955" t="s">
        <v>2088</v>
      </c>
      <c r="D99" s="953">
        <v>45714</v>
      </c>
      <c r="E99" s="840">
        <f t="shared" si="12"/>
        <v>45719</v>
      </c>
      <c r="F99" s="802">
        <f t="shared" si="13"/>
        <v>45722</v>
      </c>
      <c r="G99" s="801"/>
      <c r="H99" s="758">
        <v>45715</v>
      </c>
      <c r="I99" s="758">
        <v>45715</v>
      </c>
      <c r="J99" s="801"/>
    </row>
    <row r="100" spans="1:10" s="146" customFormat="1" ht="20.100000000000001" hidden="1" customHeight="1">
      <c r="A100" s="1029"/>
      <c r="B100" s="978" t="s">
        <v>2055</v>
      </c>
      <c r="C100" s="955" t="s">
        <v>2089</v>
      </c>
      <c r="D100" s="953">
        <v>45725</v>
      </c>
      <c r="E100" s="840">
        <f t="shared" si="12"/>
        <v>45730</v>
      </c>
      <c r="F100" s="802">
        <f t="shared" si="13"/>
        <v>45733</v>
      </c>
      <c r="G100" s="801"/>
      <c r="H100" s="758">
        <f t="shared" si="11"/>
        <v>45722</v>
      </c>
      <c r="I100" s="758">
        <f t="shared" si="11"/>
        <v>45722</v>
      </c>
      <c r="J100" s="801"/>
    </row>
    <row r="101" spans="1:10" s="146" customFormat="1" ht="20.100000000000001" hidden="1" customHeight="1">
      <c r="A101" s="1029"/>
      <c r="B101" s="978" t="s">
        <v>2003</v>
      </c>
      <c r="C101" s="955" t="s">
        <v>2090</v>
      </c>
      <c r="D101" s="953">
        <v>45734</v>
      </c>
      <c r="E101" s="840">
        <f t="shared" si="12"/>
        <v>45739</v>
      </c>
      <c r="F101" s="802">
        <f t="shared" si="13"/>
        <v>45742</v>
      </c>
      <c r="G101" s="801"/>
      <c r="H101" s="758">
        <f t="shared" si="11"/>
        <v>45729</v>
      </c>
      <c r="I101" s="758">
        <f t="shared" si="11"/>
        <v>45729</v>
      </c>
      <c r="J101" s="801"/>
    </row>
    <row r="102" spans="1:10" s="146" customFormat="1" ht="20.100000000000001" hidden="1" customHeight="1">
      <c r="A102" s="1029"/>
      <c r="B102" s="978" t="s">
        <v>2091</v>
      </c>
      <c r="C102" s="955" t="s">
        <v>2092</v>
      </c>
      <c r="D102" s="953">
        <v>45737</v>
      </c>
      <c r="E102" s="840">
        <f t="shared" si="12"/>
        <v>45742</v>
      </c>
      <c r="F102" s="802">
        <f t="shared" si="13"/>
        <v>45745</v>
      </c>
      <c r="G102" s="801"/>
      <c r="H102" s="758">
        <f t="shared" si="11"/>
        <v>45736</v>
      </c>
      <c r="I102" s="758">
        <f t="shared" si="11"/>
        <v>45736</v>
      </c>
      <c r="J102" s="801"/>
    </row>
    <row r="103" spans="1:10" s="146" customFormat="1" ht="20.100000000000001" hidden="1" customHeight="1">
      <c r="A103" s="1029" t="s">
        <v>2093</v>
      </c>
      <c r="B103" s="978" t="s">
        <v>1832</v>
      </c>
      <c r="C103" s="955" t="s">
        <v>2094</v>
      </c>
      <c r="D103" s="953">
        <v>45742</v>
      </c>
      <c r="E103" s="972" t="s">
        <v>389</v>
      </c>
      <c r="F103" s="972" t="s">
        <v>389</v>
      </c>
      <c r="G103" s="801"/>
      <c r="H103" s="758">
        <f t="shared" si="11"/>
        <v>45743</v>
      </c>
      <c r="I103" s="758">
        <f t="shared" si="11"/>
        <v>45743</v>
      </c>
      <c r="J103" s="801"/>
    </row>
    <row r="104" spans="1:10" s="146" customFormat="1" ht="20.100000000000001" hidden="1" customHeight="1">
      <c r="A104" s="1029"/>
      <c r="B104" s="978" t="s">
        <v>1524</v>
      </c>
      <c r="C104" s="955" t="s">
        <v>2095</v>
      </c>
      <c r="D104" s="953">
        <v>45751</v>
      </c>
      <c r="E104" s="840">
        <f t="shared" si="12"/>
        <v>45756</v>
      </c>
      <c r="F104" s="802">
        <f t="shared" si="13"/>
        <v>45759</v>
      </c>
      <c r="G104" s="801"/>
      <c r="H104" s="758">
        <f t="shared" si="11"/>
        <v>45750</v>
      </c>
      <c r="I104" s="758">
        <f t="shared" si="11"/>
        <v>45750</v>
      </c>
      <c r="J104" s="801"/>
    </row>
    <row r="105" spans="1:10" s="146" customFormat="1" ht="20.100000000000001" hidden="1" customHeight="1">
      <c r="A105" s="1029"/>
      <c r="B105" s="978" t="s">
        <v>1784</v>
      </c>
      <c r="C105" s="955" t="s">
        <v>2096</v>
      </c>
      <c r="D105" s="953">
        <v>45757</v>
      </c>
      <c r="E105" s="840">
        <f t="shared" si="12"/>
        <v>45762</v>
      </c>
      <c r="F105" s="802">
        <f t="shared" si="13"/>
        <v>45765</v>
      </c>
      <c r="G105" s="801"/>
      <c r="H105" s="758">
        <f t="shared" si="11"/>
        <v>45757</v>
      </c>
      <c r="I105" s="758">
        <f t="shared" si="11"/>
        <v>45757</v>
      </c>
      <c r="J105" s="801"/>
    </row>
    <row r="106" spans="1:10" s="146" customFormat="1" ht="20.100000000000001" hidden="1" customHeight="1">
      <c r="A106" s="1029"/>
      <c r="B106" s="978" t="s">
        <v>2055</v>
      </c>
      <c r="C106" s="955" t="s">
        <v>2097</v>
      </c>
      <c r="D106" s="953">
        <v>45764</v>
      </c>
      <c r="E106" s="840">
        <f t="shared" si="12"/>
        <v>45769</v>
      </c>
      <c r="F106" s="802">
        <f t="shared" si="13"/>
        <v>45772</v>
      </c>
      <c r="G106" s="801"/>
      <c r="H106" s="758">
        <f t="shared" si="11"/>
        <v>45764</v>
      </c>
      <c r="I106" s="758">
        <f t="shared" si="11"/>
        <v>45764</v>
      </c>
      <c r="J106" s="801"/>
    </row>
    <row r="107" spans="1:10" s="146" customFormat="1" ht="20.100000000000001" hidden="1" customHeight="1">
      <c r="A107" s="1029"/>
      <c r="B107" s="978" t="s">
        <v>2003</v>
      </c>
      <c r="C107" s="955" t="s">
        <v>2098</v>
      </c>
      <c r="D107" s="953">
        <v>45768</v>
      </c>
      <c r="E107" s="840">
        <f t="shared" si="12"/>
        <v>45773</v>
      </c>
      <c r="F107" s="802">
        <f t="shared" si="13"/>
        <v>45776</v>
      </c>
      <c r="G107" s="801"/>
      <c r="H107" s="758">
        <f t="shared" si="11"/>
        <v>45771</v>
      </c>
      <c r="I107" s="758">
        <f t="shared" si="11"/>
        <v>45771</v>
      </c>
      <c r="J107" s="801"/>
    </row>
    <row r="108" spans="1:10" s="146" customFormat="1" ht="20.100000000000001" hidden="1" customHeight="1">
      <c r="A108" s="1029"/>
      <c r="B108" s="978" t="s">
        <v>2091</v>
      </c>
      <c r="C108" s="955" t="s">
        <v>2099</v>
      </c>
      <c r="D108" s="955">
        <v>45778</v>
      </c>
      <c r="E108" s="1105">
        <f>D108+5</f>
        <v>45783</v>
      </c>
      <c r="F108" s="758">
        <f>D108+8</f>
        <v>45786</v>
      </c>
      <c r="G108" s="764"/>
      <c r="H108" s="758">
        <f>H107+7</f>
        <v>45778</v>
      </c>
      <c r="I108" s="758">
        <f>I107+7</f>
        <v>45778</v>
      </c>
      <c r="J108" s="764"/>
    </row>
    <row r="109" spans="1:10" s="146" customFormat="1" ht="20.100000000000001" hidden="1" customHeight="1">
      <c r="A109" s="1029"/>
      <c r="B109" s="978" t="s">
        <v>1524</v>
      </c>
      <c r="C109" s="955" t="s">
        <v>2100</v>
      </c>
      <c r="D109" s="953">
        <v>45786</v>
      </c>
      <c r="E109" s="840">
        <f t="shared" ref="E109:E112" si="14">D109+5</f>
        <v>45791</v>
      </c>
      <c r="F109" s="802">
        <f t="shared" ref="F109:F112" si="15">D109+8</f>
        <v>45794</v>
      </c>
      <c r="G109" s="801"/>
      <c r="H109" s="758">
        <f t="shared" si="11"/>
        <v>45785</v>
      </c>
      <c r="I109" s="758">
        <f t="shared" si="11"/>
        <v>45785</v>
      </c>
      <c r="J109" s="801"/>
    </row>
    <row r="110" spans="1:10" s="146" customFormat="1" ht="20.100000000000001" hidden="1" customHeight="1">
      <c r="A110" s="1029"/>
      <c r="B110" s="978" t="s">
        <v>1784</v>
      </c>
      <c r="C110" s="955" t="s">
        <v>2101</v>
      </c>
      <c r="D110" s="953">
        <v>45793</v>
      </c>
      <c r="E110" s="840">
        <f t="shared" si="14"/>
        <v>45798</v>
      </c>
      <c r="F110" s="802">
        <f t="shared" si="15"/>
        <v>45801</v>
      </c>
      <c r="G110" s="801"/>
      <c r="H110" s="758">
        <f t="shared" si="11"/>
        <v>45792</v>
      </c>
      <c r="I110" s="758">
        <f t="shared" si="11"/>
        <v>45792</v>
      </c>
      <c r="J110" s="801"/>
    </row>
    <row r="111" spans="1:10" s="146" customFormat="1" ht="20.100000000000001" hidden="1" customHeight="1">
      <c r="A111" s="1029"/>
      <c r="B111" s="978" t="s">
        <v>2055</v>
      </c>
      <c r="C111" s="955" t="s">
        <v>2102</v>
      </c>
      <c r="D111" s="953">
        <v>45802</v>
      </c>
      <c r="E111" s="840">
        <f t="shared" si="14"/>
        <v>45807</v>
      </c>
      <c r="F111" s="802">
        <f t="shared" si="15"/>
        <v>45810</v>
      </c>
      <c r="G111" s="801"/>
      <c r="H111" s="758">
        <f t="shared" si="11"/>
        <v>45799</v>
      </c>
      <c r="I111" s="758">
        <f t="shared" si="11"/>
        <v>45799</v>
      </c>
      <c r="J111" s="801"/>
    </row>
    <row r="112" spans="1:10" s="146" customFormat="1" ht="20.100000000000001" hidden="1" customHeight="1">
      <c r="A112" s="1029"/>
      <c r="B112" s="978" t="s">
        <v>2003</v>
      </c>
      <c r="C112" s="955" t="s">
        <v>2103</v>
      </c>
      <c r="D112" s="953">
        <v>45805</v>
      </c>
      <c r="E112" s="840">
        <f t="shared" si="14"/>
        <v>45810</v>
      </c>
      <c r="F112" s="802">
        <f t="shared" si="15"/>
        <v>45813</v>
      </c>
      <c r="G112" s="801"/>
      <c r="H112" s="758">
        <f t="shared" si="11"/>
        <v>45806</v>
      </c>
      <c r="I112" s="758">
        <f t="shared" si="11"/>
        <v>45806</v>
      </c>
      <c r="J112" s="801"/>
    </row>
    <row r="113" spans="1:10" s="146" customFormat="1" ht="20.100000000000001" hidden="1" customHeight="1">
      <c r="A113" s="1029"/>
      <c r="B113" s="978" t="s">
        <v>2091</v>
      </c>
      <c r="C113" s="955" t="s">
        <v>2104</v>
      </c>
      <c r="D113" s="955">
        <v>45812</v>
      </c>
      <c r="E113" s="1105">
        <f>D113+5</f>
        <v>45817</v>
      </c>
      <c r="F113" s="758">
        <f>D113+8</f>
        <v>45820</v>
      </c>
      <c r="G113" s="764"/>
      <c r="H113" s="758">
        <f>H112+7</f>
        <v>45813</v>
      </c>
      <c r="I113" s="758">
        <f>I112+7</f>
        <v>45813</v>
      </c>
      <c r="J113" s="764"/>
    </row>
    <row r="114" spans="1:10" s="146" customFormat="1" ht="20.100000000000001" hidden="1" customHeight="1">
      <c r="A114" s="1029"/>
      <c r="B114" s="978" t="s">
        <v>2105</v>
      </c>
      <c r="C114" s="955" t="s">
        <v>2106</v>
      </c>
      <c r="D114" s="953">
        <v>45820</v>
      </c>
      <c r="E114" s="840">
        <f t="shared" ref="E114:E117" si="16">D114+5</f>
        <v>45825</v>
      </c>
      <c r="F114" s="802">
        <f t="shared" ref="F114:F117" si="17">D114+8</f>
        <v>45828</v>
      </c>
      <c r="G114" s="801"/>
      <c r="H114" s="758">
        <f t="shared" si="11"/>
        <v>45820</v>
      </c>
      <c r="I114" s="758">
        <f t="shared" si="11"/>
        <v>45820</v>
      </c>
      <c r="J114" s="801"/>
    </row>
    <row r="115" spans="1:10" s="146" customFormat="1" ht="20.100000000000001" hidden="1" customHeight="1">
      <c r="A115" s="1029"/>
      <c r="B115" s="978" t="s">
        <v>1784</v>
      </c>
      <c r="C115" s="955" t="s">
        <v>2107</v>
      </c>
      <c r="D115" s="953">
        <v>45827</v>
      </c>
      <c r="E115" s="840">
        <f t="shared" si="16"/>
        <v>45832</v>
      </c>
      <c r="F115" s="802">
        <f t="shared" si="17"/>
        <v>45835</v>
      </c>
      <c r="G115" s="801"/>
      <c r="H115" s="758">
        <f t="shared" si="11"/>
        <v>45827</v>
      </c>
      <c r="I115" s="758">
        <f t="shared" si="11"/>
        <v>45827</v>
      </c>
      <c r="J115" s="801"/>
    </row>
    <row r="116" spans="1:10" s="146" customFormat="1" ht="20.100000000000001" hidden="1" customHeight="1">
      <c r="A116" s="1029"/>
      <c r="B116" s="978" t="s">
        <v>2055</v>
      </c>
      <c r="C116" s="955" t="s">
        <v>2108</v>
      </c>
      <c r="D116" s="953">
        <v>45837</v>
      </c>
      <c r="E116" s="840">
        <f t="shared" si="16"/>
        <v>45842</v>
      </c>
      <c r="F116" s="802">
        <f t="shared" si="17"/>
        <v>45845</v>
      </c>
      <c r="G116" s="801"/>
      <c r="H116" s="758">
        <f t="shared" si="11"/>
        <v>45834</v>
      </c>
      <c r="I116" s="758">
        <f t="shared" si="11"/>
        <v>45834</v>
      </c>
      <c r="J116" s="801"/>
    </row>
    <row r="117" spans="1:10" s="146" customFormat="1" ht="20.100000000000001" hidden="1" customHeight="1">
      <c r="A117" s="1029"/>
      <c r="B117" s="978" t="s">
        <v>2003</v>
      </c>
      <c r="C117" s="955" t="s">
        <v>2109</v>
      </c>
      <c r="D117" s="953">
        <v>45842</v>
      </c>
      <c r="E117" s="840">
        <f t="shared" si="16"/>
        <v>45847</v>
      </c>
      <c r="F117" s="802">
        <f t="shared" si="17"/>
        <v>45850</v>
      </c>
      <c r="G117" s="801"/>
      <c r="H117" s="758">
        <f t="shared" si="11"/>
        <v>45841</v>
      </c>
      <c r="I117" s="758">
        <f t="shared" si="11"/>
        <v>45841</v>
      </c>
      <c r="J117" s="801"/>
    </row>
    <row r="118" spans="1:10" s="146" customFormat="1" ht="20.100000000000001" hidden="1" customHeight="1">
      <c r="A118" s="1029"/>
      <c r="B118" s="978" t="s">
        <v>2091</v>
      </c>
      <c r="C118" s="955" t="s">
        <v>2110</v>
      </c>
      <c r="D118" s="955">
        <v>45845</v>
      </c>
      <c r="E118" s="1105">
        <f>D118+5</f>
        <v>45850</v>
      </c>
      <c r="F118" s="758">
        <f>D118+8</f>
        <v>45853</v>
      </c>
      <c r="G118" s="764"/>
      <c r="H118" s="758">
        <f>H117+7</f>
        <v>45848</v>
      </c>
      <c r="I118" s="758">
        <f>I117+7</f>
        <v>45848</v>
      </c>
      <c r="J118" s="764"/>
    </row>
    <row r="119" spans="1:10" s="146" customFormat="1" ht="20.100000000000001" hidden="1" customHeight="1">
      <c r="A119" s="1029"/>
      <c r="B119" s="978" t="s">
        <v>2105</v>
      </c>
      <c r="C119" s="955" t="s">
        <v>2111</v>
      </c>
      <c r="D119" s="953">
        <v>45853</v>
      </c>
      <c r="E119" s="840">
        <f t="shared" ref="E119:E122" si="18">D119+5</f>
        <v>45858</v>
      </c>
      <c r="F119" s="802">
        <f t="shared" ref="F119:F122" si="19">D119+8</f>
        <v>45861</v>
      </c>
      <c r="G119" s="801"/>
      <c r="H119" s="758">
        <f t="shared" si="11"/>
        <v>45855</v>
      </c>
      <c r="I119" s="758">
        <f t="shared" si="11"/>
        <v>45855</v>
      </c>
      <c r="J119" s="801"/>
    </row>
    <row r="120" spans="1:10" s="146" customFormat="1" ht="20.100000000000001" hidden="1" customHeight="1">
      <c r="A120" s="1029"/>
      <c r="B120" s="978" t="s">
        <v>1784</v>
      </c>
      <c r="C120" s="955" t="s">
        <v>2112</v>
      </c>
      <c r="D120" s="953">
        <v>45862</v>
      </c>
      <c r="E120" s="840">
        <f t="shared" si="18"/>
        <v>45867</v>
      </c>
      <c r="F120" s="802">
        <f t="shared" si="19"/>
        <v>45870</v>
      </c>
      <c r="G120" s="801"/>
      <c r="H120" s="758">
        <f t="shared" si="11"/>
        <v>45862</v>
      </c>
      <c r="I120" s="758">
        <f t="shared" si="11"/>
        <v>45862</v>
      </c>
      <c r="J120" s="801"/>
    </row>
    <row r="121" spans="1:10" s="146" customFormat="1" ht="20.100000000000001" hidden="1" customHeight="1">
      <c r="A121" s="1029"/>
      <c r="B121" s="978" t="s">
        <v>2055</v>
      </c>
      <c r="C121" s="955" t="s">
        <v>2113</v>
      </c>
      <c r="D121" s="953">
        <v>45874</v>
      </c>
      <c r="E121" s="840">
        <f t="shared" si="18"/>
        <v>45879</v>
      </c>
      <c r="F121" s="802">
        <f t="shared" si="19"/>
        <v>45882</v>
      </c>
      <c r="G121" s="801"/>
      <c r="H121" s="758">
        <f t="shared" si="11"/>
        <v>45869</v>
      </c>
      <c r="I121" s="758">
        <f t="shared" si="11"/>
        <v>45869</v>
      </c>
      <c r="J121" s="801"/>
    </row>
    <row r="122" spans="1:10" s="146" customFormat="1" ht="20.100000000000001" hidden="1" customHeight="1">
      <c r="A122" s="1029"/>
      <c r="B122" s="978" t="s">
        <v>2003</v>
      </c>
      <c r="C122" s="955" t="s">
        <v>2114</v>
      </c>
      <c r="D122" s="953">
        <v>45877</v>
      </c>
      <c r="E122" s="840">
        <f t="shared" si="18"/>
        <v>45882</v>
      </c>
      <c r="F122" s="802">
        <f t="shared" si="19"/>
        <v>45885</v>
      </c>
      <c r="G122" s="801"/>
      <c r="H122" s="758">
        <f t="shared" si="11"/>
        <v>45876</v>
      </c>
      <c r="I122" s="758">
        <f t="shared" si="11"/>
        <v>45876</v>
      </c>
      <c r="J122" s="801"/>
    </row>
    <row r="123" spans="1:10" s="146" customFormat="1" ht="20.100000000000001" hidden="1" customHeight="1">
      <c r="A123" s="1029"/>
      <c r="B123" s="978" t="s">
        <v>2091</v>
      </c>
      <c r="C123" s="955" t="s">
        <v>2115</v>
      </c>
      <c r="D123" s="955">
        <v>45882</v>
      </c>
      <c r="E123" s="1105">
        <f>D123+5</f>
        <v>45887</v>
      </c>
      <c r="F123" s="758">
        <f>D123+8</f>
        <v>45890</v>
      </c>
      <c r="G123" s="764"/>
      <c r="H123" s="758">
        <f>H122+7</f>
        <v>45883</v>
      </c>
      <c r="I123" s="758">
        <f>I122+7</f>
        <v>45883</v>
      </c>
      <c r="J123" s="764"/>
    </row>
    <row r="124" spans="1:10" s="146" customFormat="1" ht="20.100000000000001" hidden="1" customHeight="1">
      <c r="A124" s="1029"/>
      <c r="B124" s="978" t="s">
        <v>2105</v>
      </c>
      <c r="C124" s="955" t="s">
        <v>2116</v>
      </c>
      <c r="D124" s="953">
        <v>45889</v>
      </c>
      <c r="E124" s="840">
        <f t="shared" ref="E124:E127" si="20">D124+5</f>
        <v>45894</v>
      </c>
      <c r="F124" s="802">
        <f t="shared" ref="F124:F127" si="21">D124+8</f>
        <v>45897</v>
      </c>
      <c r="G124" s="801"/>
      <c r="H124" s="758">
        <f t="shared" si="11"/>
        <v>45890</v>
      </c>
      <c r="I124" s="758">
        <f t="shared" si="11"/>
        <v>45890</v>
      </c>
      <c r="J124" s="801"/>
    </row>
    <row r="125" spans="1:10" s="146" customFormat="1" ht="20.100000000000001" hidden="1" customHeight="1">
      <c r="A125" s="1029" t="s">
        <v>1822</v>
      </c>
      <c r="B125" s="978" t="s">
        <v>1784</v>
      </c>
      <c r="C125" s="955" t="s">
        <v>2117</v>
      </c>
      <c r="D125" s="953">
        <v>45895</v>
      </c>
      <c r="E125" s="840">
        <f t="shared" si="20"/>
        <v>45900</v>
      </c>
      <c r="F125" s="802">
        <f t="shared" si="21"/>
        <v>45903</v>
      </c>
      <c r="G125" s="801"/>
      <c r="H125" s="758">
        <f t="shared" si="11"/>
        <v>45897</v>
      </c>
      <c r="I125" s="758">
        <f t="shared" si="11"/>
        <v>45897</v>
      </c>
      <c r="J125" s="801"/>
    </row>
    <row r="126" spans="1:10" s="146" customFormat="1" ht="20.100000000000001" hidden="1" customHeight="1">
      <c r="A126" s="1029"/>
      <c r="B126" s="978" t="s">
        <v>2055</v>
      </c>
      <c r="C126" s="955" t="s">
        <v>2118</v>
      </c>
      <c r="D126" s="953">
        <v>45909</v>
      </c>
      <c r="E126" s="840">
        <f t="shared" si="20"/>
        <v>45914</v>
      </c>
      <c r="F126" s="802">
        <f t="shared" si="21"/>
        <v>45917</v>
      </c>
      <c r="G126" s="801"/>
      <c r="H126" s="758">
        <f t="shared" si="11"/>
        <v>45904</v>
      </c>
      <c r="I126" s="758">
        <f t="shared" si="11"/>
        <v>45904</v>
      </c>
      <c r="J126" s="801"/>
    </row>
    <row r="127" spans="1:10" s="146" customFormat="1" ht="20.100000000000001" hidden="1" customHeight="1">
      <c r="A127" s="1029"/>
      <c r="B127" s="978" t="s">
        <v>2003</v>
      </c>
      <c r="C127" s="955" t="s">
        <v>2119</v>
      </c>
      <c r="D127" s="953">
        <v>45912</v>
      </c>
      <c r="E127" s="840">
        <f t="shared" si="20"/>
        <v>45917</v>
      </c>
      <c r="F127" s="802">
        <f t="shared" si="21"/>
        <v>45920</v>
      </c>
      <c r="G127" s="801"/>
      <c r="H127" s="758">
        <f t="shared" si="11"/>
        <v>45911</v>
      </c>
      <c r="I127" s="758">
        <f t="shared" si="11"/>
        <v>45911</v>
      </c>
      <c r="J127" s="801"/>
    </row>
    <row r="128" spans="1:10" s="146" customFormat="1" ht="20.100000000000001" hidden="1" customHeight="1">
      <c r="A128" s="1029"/>
      <c r="B128" s="978" t="s">
        <v>2091</v>
      </c>
      <c r="C128" s="955" t="s">
        <v>2120</v>
      </c>
      <c r="D128" s="955">
        <v>45921</v>
      </c>
      <c r="E128" s="1105">
        <f>D128+5</f>
        <v>45926</v>
      </c>
      <c r="F128" s="758">
        <f>D128+8</f>
        <v>45929</v>
      </c>
      <c r="G128" s="764"/>
      <c r="H128" s="758">
        <f>H127+7</f>
        <v>45918</v>
      </c>
      <c r="I128" s="758">
        <f>I127+7</f>
        <v>45918</v>
      </c>
      <c r="J128" s="764"/>
    </row>
    <row r="129" spans="1:14" s="146" customFormat="1" ht="20.100000000000001" hidden="1" customHeight="1">
      <c r="A129" s="1029"/>
      <c r="B129" s="978" t="s">
        <v>2105</v>
      </c>
      <c r="C129" s="955" t="s">
        <v>2121</v>
      </c>
      <c r="D129" s="953">
        <v>45923</v>
      </c>
      <c r="E129" s="840">
        <f t="shared" ref="E129:E132" si="22">D129+5</f>
        <v>45928</v>
      </c>
      <c r="F129" s="802">
        <f t="shared" ref="F129" si="23">D129+8</f>
        <v>45931</v>
      </c>
      <c r="G129" s="801"/>
      <c r="H129" s="758">
        <f t="shared" si="11"/>
        <v>45925</v>
      </c>
      <c r="I129" s="758">
        <f t="shared" si="11"/>
        <v>45925</v>
      </c>
      <c r="J129" s="801"/>
    </row>
    <row r="130" spans="1:14" s="146" customFormat="1" ht="20.100000000000001" customHeight="1">
      <c r="A130" s="1029"/>
      <c r="B130" s="978" t="s">
        <v>1784</v>
      </c>
      <c r="C130" s="955" t="s">
        <v>2122</v>
      </c>
      <c r="D130" s="953">
        <v>45943</v>
      </c>
      <c r="E130" s="972" t="s">
        <v>389</v>
      </c>
      <c r="F130" s="972" t="s">
        <v>389</v>
      </c>
      <c r="G130" s="801"/>
      <c r="H130" s="758">
        <v>45931</v>
      </c>
      <c r="I130" s="758">
        <f t="shared" si="11"/>
        <v>45932</v>
      </c>
      <c r="J130" s="616">
        <f t="shared" ref="J130:J138" si="24">WEEKNUM(I130)</f>
        <v>40</v>
      </c>
    </row>
    <row r="131" spans="1:14" s="146" customFormat="1" ht="20.100000000000001" customHeight="1">
      <c r="A131" s="1029"/>
      <c r="B131" s="978" t="s">
        <v>2055</v>
      </c>
      <c r="C131" s="955" t="s">
        <v>2123</v>
      </c>
      <c r="D131" s="953">
        <v>45945</v>
      </c>
      <c r="E131" s="972" t="s">
        <v>389</v>
      </c>
      <c r="F131" s="802">
        <v>45947</v>
      </c>
      <c r="G131" s="801"/>
      <c r="H131" s="758">
        <f t="shared" si="11"/>
        <v>45938</v>
      </c>
      <c r="I131" s="758">
        <f t="shared" si="11"/>
        <v>45939</v>
      </c>
      <c r="J131" s="616">
        <f t="shared" si="24"/>
        <v>41</v>
      </c>
    </row>
    <row r="132" spans="1:14" s="146" customFormat="1" ht="20.100000000000001" customHeight="1">
      <c r="A132" s="1029" t="s">
        <v>2091</v>
      </c>
      <c r="B132" s="978" t="s">
        <v>2003</v>
      </c>
      <c r="C132" s="955" t="s">
        <v>2124</v>
      </c>
      <c r="D132" s="953">
        <v>45949</v>
      </c>
      <c r="E132" s="840">
        <f t="shared" si="22"/>
        <v>45954</v>
      </c>
      <c r="F132" s="802">
        <f t="shared" ref="F132:F138" si="25">D132+8</f>
        <v>45957</v>
      </c>
      <c r="G132" s="801"/>
      <c r="H132" s="758">
        <f t="shared" si="11"/>
        <v>45945</v>
      </c>
      <c r="I132" s="758">
        <f t="shared" si="11"/>
        <v>45946</v>
      </c>
      <c r="J132" s="616">
        <f t="shared" si="24"/>
        <v>42</v>
      </c>
    </row>
    <row r="133" spans="1:14" s="146" customFormat="1" ht="20.100000000000001" customHeight="1">
      <c r="A133" s="1029" t="s">
        <v>2091</v>
      </c>
      <c r="B133" s="1167" t="s">
        <v>413</v>
      </c>
      <c r="C133" s="955" t="s">
        <v>2125</v>
      </c>
      <c r="D133" s="760">
        <v>45952</v>
      </c>
      <c r="E133" s="1068"/>
      <c r="F133" s="1109"/>
      <c r="G133" s="764"/>
      <c r="H133" s="758">
        <f>H132+7</f>
        <v>45952</v>
      </c>
      <c r="I133" s="758">
        <f>I132+7</f>
        <v>45953</v>
      </c>
      <c r="J133" s="616">
        <f t="shared" si="24"/>
        <v>43</v>
      </c>
    </row>
    <row r="134" spans="1:14" s="146" customFormat="1" ht="20.100000000000001" customHeight="1">
      <c r="A134" s="1029" t="s">
        <v>2105</v>
      </c>
      <c r="B134" s="1167" t="s">
        <v>413</v>
      </c>
      <c r="C134" s="955" t="s">
        <v>2126</v>
      </c>
      <c r="D134" s="803">
        <v>45959</v>
      </c>
      <c r="E134" s="841">
        <f t="shared" ref="E134:E138" si="26">D134+5</f>
        <v>45964</v>
      </c>
      <c r="F134" s="803">
        <f t="shared" si="25"/>
        <v>45967</v>
      </c>
      <c r="G134" s="801"/>
      <c r="H134" s="758">
        <f t="shared" si="11"/>
        <v>45959</v>
      </c>
      <c r="I134" s="758">
        <f t="shared" si="11"/>
        <v>45960</v>
      </c>
      <c r="J134" s="616">
        <f t="shared" si="24"/>
        <v>44</v>
      </c>
    </row>
    <row r="135" spans="1:14" s="146" customFormat="1" ht="20.100000000000001" customHeight="1">
      <c r="A135" s="1029"/>
      <c r="B135" s="978" t="s">
        <v>1784</v>
      </c>
      <c r="C135" s="955" t="s">
        <v>2127</v>
      </c>
      <c r="D135" s="953">
        <v>45966</v>
      </c>
      <c r="E135" s="840">
        <f t="shared" si="26"/>
        <v>45971</v>
      </c>
      <c r="F135" s="802">
        <f t="shared" si="25"/>
        <v>45974</v>
      </c>
      <c r="G135" s="801"/>
      <c r="H135" s="758">
        <f t="shared" si="11"/>
        <v>45966</v>
      </c>
      <c r="I135" s="758">
        <f t="shared" si="11"/>
        <v>45967</v>
      </c>
      <c r="J135" s="616">
        <f t="shared" si="24"/>
        <v>45</v>
      </c>
    </row>
    <row r="136" spans="1:14" s="146" customFormat="1" ht="20.100000000000001" customHeight="1">
      <c r="A136" s="1029"/>
      <c r="B136" s="978" t="s">
        <v>2055</v>
      </c>
      <c r="C136" s="955" t="s">
        <v>2128</v>
      </c>
      <c r="D136" s="953">
        <v>45973</v>
      </c>
      <c r="E136" s="840">
        <f t="shared" si="26"/>
        <v>45978</v>
      </c>
      <c r="F136" s="802">
        <f t="shared" si="25"/>
        <v>45981</v>
      </c>
      <c r="G136" s="801"/>
      <c r="H136" s="758">
        <f t="shared" si="11"/>
        <v>45973</v>
      </c>
      <c r="I136" s="758">
        <f t="shared" si="11"/>
        <v>45974</v>
      </c>
      <c r="J136" s="616">
        <f t="shared" si="24"/>
        <v>46</v>
      </c>
    </row>
    <row r="137" spans="1:14" s="146" customFormat="1" ht="20.100000000000001" customHeight="1">
      <c r="A137" s="1029" t="s">
        <v>2091</v>
      </c>
      <c r="B137" s="1167" t="s">
        <v>413</v>
      </c>
      <c r="C137" s="955" t="s">
        <v>2129</v>
      </c>
      <c r="D137" s="803">
        <v>45980</v>
      </c>
      <c r="E137" s="841">
        <f t="shared" si="26"/>
        <v>45985</v>
      </c>
      <c r="F137" s="803">
        <f t="shared" si="25"/>
        <v>45988</v>
      </c>
      <c r="G137" s="801"/>
      <c r="H137" s="758">
        <f t="shared" si="11"/>
        <v>45980</v>
      </c>
      <c r="I137" s="758">
        <f t="shared" si="11"/>
        <v>45981</v>
      </c>
      <c r="J137" s="616">
        <f t="shared" si="24"/>
        <v>47</v>
      </c>
    </row>
    <row r="138" spans="1:14" s="146" customFormat="1" ht="20.100000000000001" customHeight="1">
      <c r="A138" s="1029" t="s">
        <v>2130</v>
      </c>
      <c r="B138" s="1167" t="s">
        <v>413</v>
      </c>
      <c r="C138" s="955" t="s">
        <v>2131</v>
      </c>
      <c r="D138" s="803">
        <v>45987</v>
      </c>
      <c r="E138" s="841">
        <f t="shared" si="26"/>
        <v>45992</v>
      </c>
      <c r="F138" s="803">
        <f t="shared" si="25"/>
        <v>45995</v>
      </c>
      <c r="G138" s="801"/>
      <c r="H138" s="758">
        <f t="shared" si="11"/>
        <v>45987</v>
      </c>
      <c r="I138" s="758">
        <f t="shared" si="11"/>
        <v>45988</v>
      </c>
      <c r="J138" s="616">
        <f t="shared" si="24"/>
        <v>48</v>
      </c>
    </row>
    <row r="139" spans="1:14" s="146" customFormat="1" ht="18" customHeight="1">
      <c r="A139" s="1029"/>
      <c r="B139" s="147" t="s">
        <v>545</v>
      </c>
      <c r="C139" s="11"/>
      <c r="D139" s="11"/>
      <c r="E139" s="11"/>
      <c r="F139" s="11"/>
      <c r="G139" s="11"/>
      <c r="H139" s="2"/>
      <c r="I139" s="391"/>
      <c r="J139" s="391"/>
      <c r="K139" s="391"/>
      <c r="L139" s="2"/>
      <c r="M139" s="145"/>
      <c r="N139" s="159"/>
    </row>
    <row r="140" spans="1:14" s="146" customFormat="1" ht="18" customHeight="1">
      <c r="A140" s="1029"/>
      <c r="B140" s="147"/>
      <c r="C140" s="11"/>
      <c r="D140" s="11"/>
      <c r="E140" s="11"/>
      <c r="F140" s="11"/>
      <c r="G140" s="11"/>
      <c r="H140" s="2"/>
      <c r="I140" s="391"/>
      <c r="J140" s="391"/>
      <c r="K140" s="391"/>
      <c r="L140" s="2"/>
      <c r="M140" s="145"/>
      <c r="N140" s="159"/>
    </row>
    <row r="141" spans="1:14" s="146" customFormat="1" ht="18" customHeight="1">
      <c r="A141" s="1029"/>
      <c r="J141" s="391"/>
      <c r="K141" s="391"/>
      <c r="L141" s="2"/>
      <c r="M141" s="145"/>
      <c r="N141" s="159"/>
    </row>
    <row r="142" spans="1:14" s="146" customFormat="1" ht="18" customHeight="1">
      <c r="A142" s="1029"/>
      <c r="B142" s="1185" t="s">
        <v>1042</v>
      </c>
      <c r="C142" s="1185"/>
      <c r="D142" s="1185"/>
      <c r="E142" s="1185"/>
      <c r="F142" s="1185"/>
      <c r="G142" s="1185"/>
      <c r="H142" s="1185"/>
      <c r="I142" s="1185"/>
      <c r="J142" s="391"/>
      <c r="K142" s="391"/>
      <c r="L142" s="2"/>
      <c r="M142" s="147"/>
      <c r="N142" s="159"/>
    </row>
    <row r="143" spans="1:14" s="146" customFormat="1" ht="30" hidden="1" customHeight="1">
      <c r="A143" s="1029"/>
      <c r="B143" s="1219" t="s">
        <v>122</v>
      </c>
      <c r="C143" s="1219"/>
      <c r="D143" s="1189" t="s">
        <v>353</v>
      </c>
      <c r="E143" s="958" t="s">
        <v>2132</v>
      </c>
      <c r="F143" s="958" t="s">
        <v>340</v>
      </c>
      <c r="G143" s="958" t="s">
        <v>2133</v>
      </c>
      <c r="H143" s="958" t="s">
        <v>2134</v>
      </c>
      <c r="I143" s="958" t="s">
        <v>299</v>
      </c>
      <c r="J143" s="958" t="s">
        <v>215</v>
      </c>
      <c r="K143" s="958" t="s">
        <v>302</v>
      </c>
      <c r="L143" s="195"/>
      <c r="M143" s="883"/>
    </row>
    <row r="144" spans="1:14" s="146" customFormat="1" ht="18" hidden="1" customHeight="1">
      <c r="A144" s="1029"/>
      <c r="B144" s="1219"/>
      <c r="C144" s="1219"/>
      <c r="D144" s="1220"/>
      <c r="E144" s="959" t="s">
        <v>1732</v>
      </c>
      <c r="F144" s="960" t="s">
        <v>172</v>
      </c>
      <c r="G144" s="960" t="s">
        <v>209</v>
      </c>
      <c r="H144" s="959" t="s">
        <v>175</v>
      </c>
      <c r="I144" s="959" t="s">
        <v>441</v>
      </c>
      <c r="J144" s="959" t="s">
        <v>176</v>
      </c>
      <c r="K144" s="959" t="s">
        <v>177</v>
      </c>
      <c r="L144" s="195"/>
      <c r="M144" s="1049" t="s">
        <v>357</v>
      </c>
    </row>
    <row r="145" spans="1:13" s="146" customFormat="1" ht="24.6" hidden="1" customHeight="1">
      <c r="A145" s="1029"/>
      <c r="B145" s="1219"/>
      <c r="C145" s="1219"/>
      <c r="D145" s="1220"/>
      <c r="E145" s="823">
        <f t="shared" ref="E145:E151" si="27">D145+6</f>
        <v>6</v>
      </c>
      <c r="F145" s="824">
        <f>C145+12</f>
        <v>12</v>
      </c>
      <c r="G145" s="824">
        <f>D145+12</f>
        <v>12</v>
      </c>
      <c r="H145" s="825">
        <f>D145+14</f>
        <v>14</v>
      </c>
      <c r="I145" s="825" t="e">
        <f>#REF!+14</f>
        <v>#REF!</v>
      </c>
      <c r="J145" s="825">
        <f>E145+14</f>
        <v>20</v>
      </c>
      <c r="K145" s="820"/>
      <c r="L145" s="195"/>
      <c r="M145" s="843">
        <v>45099</v>
      </c>
    </row>
    <row r="146" spans="1:13" s="146" customFormat="1" ht="18" hidden="1" customHeight="1">
      <c r="A146" s="1029"/>
      <c r="B146" s="1219"/>
      <c r="C146" s="1219"/>
      <c r="D146" s="1220"/>
      <c r="E146" s="825">
        <f t="shared" si="27"/>
        <v>6</v>
      </c>
      <c r="F146" s="824">
        <v>45119</v>
      </c>
      <c r="G146" s="824">
        <v>45119</v>
      </c>
      <c r="H146" s="823">
        <v>45127</v>
      </c>
      <c r="I146" s="823">
        <v>45128</v>
      </c>
      <c r="J146" s="823">
        <v>45128</v>
      </c>
      <c r="K146" s="820"/>
      <c r="L146" s="195"/>
      <c r="M146" s="843" t="e">
        <v>#VALUE!</v>
      </c>
    </row>
    <row r="147" spans="1:13" s="146" customFormat="1" ht="18" hidden="1" customHeight="1">
      <c r="A147" s="1029" t="s">
        <v>2135</v>
      </c>
      <c r="B147" s="1219"/>
      <c r="C147" s="1219"/>
      <c r="D147" s="1220"/>
      <c r="E147" s="825">
        <f t="shared" si="27"/>
        <v>6</v>
      </c>
      <c r="F147" s="826">
        <f t="shared" ref="F147:G151" si="28">C147+12</f>
        <v>12</v>
      </c>
      <c r="G147" s="826">
        <f t="shared" si="28"/>
        <v>12</v>
      </c>
      <c r="H147" s="825">
        <f>D147+14</f>
        <v>14</v>
      </c>
      <c r="I147" s="825" t="e">
        <f>#REF!+14</f>
        <v>#REF!</v>
      </c>
      <c r="J147" s="825">
        <f t="shared" ref="J147:J151" si="29">E147+14</f>
        <v>20</v>
      </c>
      <c r="K147" s="820"/>
      <c r="L147" s="195"/>
      <c r="M147" s="843"/>
    </row>
    <row r="148" spans="1:13" s="146" customFormat="1" ht="18" hidden="1" customHeight="1">
      <c r="A148" s="1029"/>
      <c r="B148" s="1219"/>
      <c r="C148" s="1219"/>
      <c r="D148" s="1220"/>
      <c r="E148" s="823">
        <f t="shared" si="27"/>
        <v>6</v>
      </c>
      <c r="F148" s="824">
        <f t="shared" si="28"/>
        <v>12</v>
      </c>
      <c r="G148" s="824">
        <f t="shared" si="28"/>
        <v>12</v>
      </c>
      <c r="H148" s="823">
        <f>D148+14</f>
        <v>14</v>
      </c>
      <c r="I148" s="823" t="e">
        <f>#REF!+14</f>
        <v>#REF!</v>
      </c>
      <c r="J148" s="823">
        <f t="shared" si="29"/>
        <v>20</v>
      </c>
      <c r="K148" s="820"/>
      <c r="L148" s="195"/>
      <c r="M148" s="843"/>
    </row>
    <row r="149" spans="1:13" s="146" customFormat="1" ht="18" hidden="1" customHeight="1">
      <c r="A149" s="1029" t="s">
        <v>2136</v>
      </c>
      <c r="B149" s="1219"/>
      <c r="C149" s="1219"/>
      <c r="D149" s="1220"/>
      <c r="E149" s="823">
        <f t="shared" si="27"/>
        <v>6</v>
      </c>
      <c r="F149" s="824">
        <f t="shared" si="28"/>
        <v>12</v>
      </c>
      <c r="G149" s="824">
        <f t="shared" si="28"/>
        <v>12</v>
      </c>
      <c r="H149" s="823">
        <f>D149+14</f>
        <v>14</v>
      </c>
      <c r="I149" s="823" t="e">
        <f>#REF!+14</f>
        <v>#REF!</v>
      </c>
      <c r="J149" s="823">
        <f t="shared" si="29"/>
        <v>20</v>
      </c>
      <c r="K149" s="820"/>
      <c r="L149" s="195"/>
      <c r="M149" s="843">
        <v>45127</v>
      </c>
    </row>
    <row r="150" spans="1:13" s="146" customFormat="1" ht="17.45" hidden="1" customHeight="1">
      <c r="A150" s="1029" t="s">
        <v>1471</v>
      </c>
      <c r="B150" s="1219"/>
      <c r="C150" s="1219"/>
      <c r="D150" s="1220"/>
      <c r="E150" s="823">
        <f t="shared" si="27"/>
        <v>6</v>
      </c>
      <c r="F150" s="826">
        <f t="shared" si="28"/>
        <v>12</v>
      </c>
      <c r="G150" s="826">
        <f t="shared" si="28"/>
        <v>12</v>
      </c>
      <c r="H150" s="825">
        <f>D150+14</f>
        <v>14</v>
      </c>
      <c r="I150" s="825" t="e">
        <f>#REF!+14</f>
        <v>#REF!</v>
      </c>
      <c r="J150" s="825">
        <f t="shared" si="29"/>
        <v>20</v>
      </c>
      <c r="K150" s="820"/>
      <c r="L150" s="195"/>
      <c r="M150" s="843">
        <f>M149+7</f>
        <v>45134</v>
      </c>
    </row>
    <row r="151" spans="1:13" s="146" customFormat="1" ht="25.9" hidden="1" customHeight="1">
      <c r="A151" s="1029" t="s">
        <v>2137</v>
      </c>
      <c r="B151" s="1219"/>
      <c r="C151" s="1219"/>
      <c r="D151" s="1220"/>
      <c r="E151" s="825">
        <f t="shared" si="27"/>
        <v>6</v>
      </c>
      <c r="F151" s="826">
        <f t="shared" si="28"/>
        <v>12</v>
      </c>
      <c r="G151" s="826">
        <f t="shared" si="28"/>
        <v>12</v>
      </c>
      <c r="H151" s="825">
        <f>D151+14</f>
        <v>14</v>
      </c>
      <c r="I151" s="825" t="e">
        <f>#REF!+14</f>
        <v>#REF!</v>
      </c>
      <c r="J151" s="825">
        <f t="shared" si="29"/>
        <v>20</v>
      </c>
      <c r="K151" s="820"/>
      <c r="L151" s="195"/>
      <c r="M151" s="843">
        <f t="shared" ref="M151:M154" si="30">M150+7</f>
        <v>45141</v>
      </c>
    </row>
    <row r="152" spans="1:13" s="146" customFormat="1" ht="17.45" hidden="1" customHeight="1">
      <c r="A152" s="1029"/>
      <c r="B152" s="1219"/>
      <c r="C152" s="1219"/>
      <c r="D152" s="1220"/>
      <c r="E152" s="822">
        <v>45161</v>
      </c>
      <c r="F152" s="827">
        <v>45157</v>
      </c>
      <c r="G152" s="827">
        <v>45157</v>
      </c>
      <c r="H152" s="822">
        <v>45155</v>
      </c>
      <c r="I152" s="822">
        <v>45156</v>
      </c>
      <c r="J152" s="822">
        <v>45156</v>
      </c>
      <c r="K152" s="820"/>
      <c r="L152" s="195"/>
      <c r="M152" s="843">
        <f t="shared" si="30"/>
        <v>45148</v>
      </c>
    </row>
    <row r="153" spans="1:13" s="146" customFormat="1" ht="27" hidden="1" customHeight="1">
      <c r="A153" s="1029" t="s">
        <v>2138</v>
      </c>
      <c r="B153" s="1219"/>
      <c r="C153" s="1219"/>
      <c r="D153" s="1220"/>
      <c r="E153" s="823">
        <f>D153+6</f>
        <v>6</v>
      </c>
      <c r="F153" s="826">
        <f t="shared" ref="F153:G162" si="31">C153+12</f>
        <v>12</v>
      </c>
      <c r="G153" s="826">
        <f t="shared" si="31"/>
        <v>12</v>
      </c>
      <c r="H153" s="825">
        <f t="shared" ref="H153:H162" si="32">D153+14</f>
        <v>14</v>
      </c>
      <c r="I153" s="823" t="e">
        <f>#REF!+14</f>
        <v>#REF!</v>
      </c>
      <c r="J153" s="823">
        <f t="shared" ref="J153:J166" si="33">E153+14</f>
        <v>20</v>
      </c>
      <c r="K153" s="820"/>
      <c r="L153" s="195"/>
      <c r="M153" s="843">
        <f t="shared" si="30"/>
        <v>45155</v>
      </c>
    </row>
    <row r="154" spans="1:13" s="146" customFormat="1" ht="17.45" hidden="1" customHeight="1">
      <c r="A154" s="1029"/>
      <c r="B154" s="1219"/>
      <c r="C154" s="1219"/>
      <c r="D154" s="1220"/>
      <c r="E154" s="823">
        <f>D154+6</f>
        <v>6</v>
      </c>
      <c r="F154" s="824">
        <f t="shared" si="31"/>
        <v>12</v>
      </c>
      <c r="G154" s="824">
        <f t="shared" si="31"/>
        <v>12</v>
      </c>
      <c r="H154" s="823">
        <f t="shared" si="32"/>
        <v>14</v>
      </c>
      <c r="I154" s="823" t="e">
        <f>#REF!+14</f>
        <v>#REF!</v>
      </c>
      <c r="J154" s="823">
        <f t="shared" si="33"/>
        <v>20</v>
      </c>
      <c r="K154" s="820"/>
      <c r="L154" s="195"/>
      <c r="M154" s="843">
        <f t="shared" si="30"/>
        <v>45162</v>
      </c>
    </row>
    <row r="155" spans="1:13" s="146" customFormat="1" ht="21.6" hidden="1" customHeight="1">
      <c r="A155" s="1029" t="s">
        <v>1978</v>
      </c>
      <c r="B155" s="1219"/>
      <c r="C155" s="1219"/>
      <c r="D155" s="1220"/>
      <c r="E155" s="823">
        <f>D155+6</f>
        <v>6</v>
      </c>
      <c r="F155" s="824">
        <f t="shared" si="31"/>
        <v>12</v>
      </c>
      <c r="G155" s="824">
        <f t="shared" si="31"/>
        <v>12</v>
      </c>
      <c r="H155" s="823">
        <f t="shared" si="32"/>
        <v>14</v>
      </c>
      <c r="I155" s="823" t="e">
        <f>#REF!+14</f>
        <v>#REF!</v>
      </c>
      <c r="J155" s="823">
        <f t="shared" si="33"/>
        <v>20</v>
      </c>
      <c r="K155" s="820"/>
      <c r="L155" s="195"/>
      <c r="M155" s="843">
        <v>45162</v>
      </c>
    </row>
    <row r="156" spans="1:13" s="146" customFormat="1" ht="21.6" hidden="1" customHeight="1">
      <c r="A156" s="1029" t="s">
        <v>2139</v>
      </c>
      <c r="B156" s="1219"/>
      <c r="C156" s="1219"/>
      <c r="D156" s="1220"/>
      <c r="E156" s="823">
        <v>45180</v>
      </c>
      <c r="F156" s="826">
        <f t="shared" si="31"/>
        <v>12</v>
      </c>
      <c r="G156" s="826">
        <f t="shared" si="31"/>
        <v>12</v>
      </c>
      <c r="H156" s="823">
        <f t="shared" si="32"/>
        <v>14</v>
      </c>
      <c r="I156" s="823" t="e">
        <f>#REF!+14</f>
        <v>#REF!</v>
      </c>
      <c r="J156" s="823">
        <f t="shared" si="33"/>
        <v>45194</v>
      </c>
      <c r="K156" s="820"/>
      <c r="L156" s="195"/>
      <c r="M156" s="843">
        <v>45169</v>
      </c>
    </row>
    <row r="157" spans="1:13" s="146" customFormat="1" ht="21.6" hidden="1" customHeight="1">
      <c r="A157" s="1029" t="s">
        <v>2140</v>
      </c>
      <c r="B157" s="1219"/>
      <c r="C157" s="1219"/>
      <c r="D157" s="1220"/>
      <c r="E157" s="825">
        <f t="shared" ref="E157:E181" si="34">D157+6</f>
        <v>6</v>
      </c>
      <c r="F157" s="826">
        <f t="shared" si="31"/>
        <v>12</v>
      </c>
      <c r="G157" s="826">
        <f t="shared" si="31"/>
        <v>12</v>
      </c>
      <c r="H157" s="825">
        <f t="shared" si="32"/>
        <v>14</v>
      </c>
      <c r="I157" s="825" t="e">
        <f>#REF!+14</f>
        <v>#REF!</v>
      </c>
      <c r="J157" s="825">
        <f t="shared" si="33"/>
        <v>20</v>
      </c>
      <c r="K157" s="820"/>
      <c r="L157" s="195"/>
      <c r="M157" s="843">
        <v>45176</v>
      </c>
    </row>
    <row r="158" spans="1:13" s="146" customFormat="1" ht="21.6" hidden="1" customHeight="1">
      <c r="A158" s="1029"/>
      <c r="B158" s="1219"/>
      <c r="C158" s="1219"/>
      <c r="D158" s="1220"/>
      <c r="E158" s="825">
        <f t="shared" si="34"/>
        <v>6</v>
      </c>
      <c r="F158" s="824">
        <f t="shared" si="31"/>
        <v>12</v>
      </c>
      <c r="G158" s="824">
        <f t="shared" si="31"/>
        <v>12</v>
      </c>
      <c r="H158" s="823">
        <f t="shared" si="32"/>
        <v>14</v>
      </c>
      <c r="I158" s="823" t="e">
        <f>#REF!+14</f>
        <v>#REF!</v>
      </c>
      <c r="J158" s="823">
        <f t="shared" si="33"/>
        <v>20</v>
      </c>
      <c r="K158" s="820"/>
      <c r="L158" s="195"/>
      <c r="M158" s="843">
        <v>45183</v>
      </c>
    </row>
    <row r="159" spans="1:13" s="146" customFormat="1" ht="21.6" hidden="1" customHeight="1">
      <c r="A159" s="1029"/>
      <c r="B159" s="1219"/>
      <c r="C159" s="1219"/>
      <c r="D159" s="1220"/>
      <c r="E159" s="825">
        <f t="shared" si="34"/>
        <v>6</v>
      </c>
      <c r="F159" s="826">
        <f t="shared" si="31"/>
        <v>12</v>
      </c>
      <c r="G159" s="826">
        <f t="shared" si="31"/>
        <v>12</v>
      </c>
      <c r="H159" s="825">
        <f t="shared" si="32"/>
        <v>14</v>
      </c>
      <c r="I159" s="825" t="e">
        <f>#REF!+14</f>
        <v>#REF!</v>
      </c>
      <c r="J159" s="825">
        <f t="shared" si="33"/>
        <v>20</v>
      </c>
      <c r="K159" s="820"/>
      <c r="L159" s="195"/>
      <c r="M159" s="843">
        <v>45190</v>
      </c>
    </row>
    <row r="160" spans="1:13" s="146" customFormat="1" ht="21.6" hidden="1" customHeight="1">
      <c r="A160" s="1029"/>
      <c r="B160" s="1219"/>
      <c r="C160" s="1219"/>
      <c r="D160" s="1220"/>
      <c r="E160" s="825">
        <f t="shared" si="34"/>
        <v>6</v>
      </c>
      <c r="F160" s="826">
        <f t="shared" si="31"/>
        <v>12</v>
      </c>
      <c r="G160" s="826">
        <f t="shared" si="31"/>
        <v>12</v>
      </c>
      <c r="H160" s="825">
        <f t="shared" si="32"/>
        <v>14</v>
      </c>
      <c r="I160" s="825" t="e">
        <f>#REF!+14</f>
        <v>#REF!</v>
      </c>
      <c r="J160" s="825">
        <f t="shared" si="33"/>
        <v>20</v>
      </c>
      <c r="K160" s="820"/>
      <c r="L160" s="195"/>
      <c r="M160" s="843">
        <v>45197</v>
      </c>
    </row>
    <row r="161" spans="1:13" s="146" customFormat="1" ht="21.6" hidden="1" customHeight="1">
      <c r="A161" s="1029"/>
      <c r="B161" s="1219"/>
      <c r="C161" s="1219"/>
      <c r="D161" s="1220"/>
      <c r="E161" s="825">
        <f t="shared" si="34"/>
        <v>6</v>
      </c>
      <c r="F161" s="829">
        <f t="shared" si="31"/>
        <v>12</v>
      </c>
      <c r="G161" s="829">
        <f t="shared" si="31"/>
        <v>12</v>
      </c>
      <c r="H161" s="828">
        <f t="shared" si="32"/>
        <v>14</v>
      </c>
      <c r="I161" s="823" t="e">
        <f>#REF!+14</f>
        <v>#REF!</v>
      </c>
      <c r="J161" s="823">
        <f t="shared" si="33"/>
        <v>20</v>
      </c>
      <c r="K161" s="820"/>
      <c r="L161" s="195"/>
      <c r="M161" s="843">
        <f>M160+7</f>
        <v>45204</v>
      </c>
    </row>
    <row r="162" spans="1:13" s="146" customFormat="1" ht="21.6" hidden="1" customHeight="1">
      <c r="A162" s="1029"/>
      <c r="B162" s="1219"/>
      <c r="C162" s="1219"/>
      <c r="D162" s="1220"/>
      <c r="E162" s="825">
        <f t="shared" si="34"/>
        <v>6</v>
      </c>
      <c r="F162" s="824">
        <f t="shared" si="31"/>
        <v>12</v>
      </c>
      <c r="G162" s="824">
        <f t="shared" si="31"/>
        <v>12</v>
      </c>
      <c r="H162" s="823">
        <f t="shared" si="32"/>
        <v>14</v>
      </c>
      <c r="I162" s="823" t="e">
        <f>#REF!+14</f>
        <v>#REF!</v>
      </c>
      <c r="J162" s="823">
        <f t="shared" si="33"/>
        <v>20</v>
      </c>
      <c r="K162" s="820"/>
      <c r="L162" s="195"/>
      <c r="M162" s="843">
        <f t="shared" ref="M162:M207" si="35">M161+7</f>
        <v>45211</v>
      </c>
    </row>
    <row r="163" spans="1:13" s="146" customFormat="1" ht="21.6" hidden="1" customHeight="1">
      <c r="A163" s="1029"/>
      <c r="B163" s="1219"/>
      <c r="C163" s="1219"/>
      <c r="D163" s="1220"/>
      <c r="E163" s="825">
        <f t="shared" si="34"/>
        <v>6</v>
      </c>
      <c r="F163" s="826"/>
      <c r="G163" s="826"/>
      <c r="H163" s="825"/>
      <c r="I163" s="825" t="e">
        <f>#REF!+14</f>
        <v>#REF!</v>
      </c>
      <c r="J163" s="825">
        <f t="shared" si="33"/>
        <v>20</v>
      </c>
      <c r="K163" s="820"/>
      <c r="L163" s="195"/>
      <c r="M163" s="817">
        <f>M162+7</f>
        <v>45218</v>
      </c>
    </row>
    <row r="164" spans="1:13" s="146" customFormat="1" ht="21" hidden="1" customHeight="1">
      <c r="A164" s="1029"/>
      <c r="B164" s="1219"/>
      <c r="C164" s="1219"/>
      <c r="D164" s="1220"/>
      <c r="E164" s="825">
        <f t="shared" si="34"/>
        <v>6</v>
      </c>
      <c r="F164" s="826">
        <f t="shared" ref="F164:G166" si="36">C164+12</f>
        <v>12</v>
      </c>
      <c r="G164" s="826">
        <f t="shared" si="36"/>
        <v>12</v>
      </c>
      <c r="H164" s="823">
        <f>D164+14</f>
        <v>14</v>
      </c>
      <c r="I164" s="823" t="e">
        <f>#REF!+14</f>
        <v>#REF!</v>
      </c>
      <c r="J164" s="823">
        <f t="shared" si="33"/>
        <v>20</v>
      </c>
      <c r="K164" s="820"/>
      <c r="L164" s="195"/>
      <c r="M164" s="843">
        <v>45226</v>
      </c>
    </row>
    <row r="165" spans="1:13" s="146" customFormat="1" ht="21.6" hidden="1" customHeight="1">
      <c r="A165" s="1029"/>
      <c r="B165" s="1219"/>
      <c r="C165" s="1219"/>
      <c r="D165" s="1220"/>
      <c r="E165" s="825">
        <f t="shared" si="34"/>
        <v>6</v>
      </c>
      <c r="F165" s="826">
        <f t="shared" si="36"/>
        <v>12</v>
      </c>
      <c r="G165" s="826">
        <f t="shared" si="36"/>
        <v>12</v>
      </c>
      <c r="H165" s="823">
        <f>D165+14</f>
        <v>14</v>
      </c>
      <c r="I165" s="823" t="e">
        <f>#REF!+14</f>
        <v>#REF!</v>
      </c>
      <c r="J165" s="823">
        <f t="shared" si="33"/>
        <v>20</v>
      </c>
      <c r="K165" s="820"/>
      <c r="L165" s="195"/>
      <c r="M165" s="843">
        <v>45225</v>
      </c>
    </row>
    <row r="166" spans="1:13" s="146" customFormat="1" ht="21" hidden="1" customHeight="1">
      <c r="A166" s="1029"/>
      <c r="B166" s="1219"/>
      <c r="C166" s="1219"/>
      <c r="D166" s="1220"/>
      <c r="E166" s="825">
        <f t="shared" si="34"/>
        <v>6</v>
      </c>
      <c r="F166" s="826">
        <f t="shared" si="36"/>
        <v>12</v>
      </c>
      <c r="G166" s="826">
        <f t="shared" si="36"/>
        <v>12</v>
      </c>
      <c r="H166" s="825">
        <f>D166+14</f>
        <v>14</v>
      </c>
      <c r="I166" s="825" t="e">
        <f>#REF!+14</f>
        <v>#REF!</v>
      </c>
      <c r="J166" s="825">
        <f t="shared" si="33"/>
        <v>20</v>
      </c>
      <c r="K166" s="820"/>
      <c r="L166" s="195"/>
      <c r="M166" s="843">
        <v>45232</v>
      </c>
    </row>
    <row r="167" spans="1:13" s="146" customFormat="1" ht="20.25" hidden="1" customHeight="1">
      <c r="A167" s="1029" t="s">
        <v>2141</v>
      </c>
      <c r="B167" s="1219"/>
      <c r="C167" s="1219"/>
      <c r="D167" s="1220"/>
      <c r="E167" s="825">
        <f t="shared" si="34"/>
        <v>6</v>
      </c>
      <c r="F167" s="831">
        <v>45246</v>
      </c>
      <c r="G167" s="831">
        <v>45246</v>
      </c>
      <c r="H167" s="832">
        <v>45248</v>
      </c>
      <c r="I167" s="832">
        <v>45249</v>
      </c>
      <c r="J167" s="832">
        <v>45249</v>
      </c>
      <c r="K167" s="820"/>
      <c r="L167" s="195"/>
      <c r="M167" s="843">
        <f>M165+7</f>
        <v>45232</v>
      </c>
    </row>
    <row r="168" spans="1:13" s="146" customFormat="1" ht="21.6" hidden="1" customHeight="1">
      <c r="A168" s="1029" t="s">
        <v>2026</v>
      </c>
      <c r="B168" s="1219"/>
      <c r="C168" s="1219"/>
      <c r="D168" s="1220"/>
      <c r="E168" s="825">
        <f t="shared" si="34"/>
        <v>6</v>
      </c>
      <c r="F168" s="826">
        <f t="shared" ref="F168:G175" si="37">C168+12</f>
        <v>12</v>
      </c>
      <c r="G168" s="826">
        <f t="shared" si="37"/>
        <v>12</v>
      </c>
      <c r="H168" s="823">
        <f t="shared" ref="H168:H178" si="38">D168+14</f>
        <v>14</v>
      </c>
      <c r="I168" s="823" t="e">
        <f>#REF!+14</f>
        <v>#REF!</v>
      </c>
      <c r="J168" s="823">
        <f t="shared" ref="J168:J175" si="39">E168+14</f>
        <v>20</v>
      </c>
      <c r="K168" s="820"/>
      <c r="L168" s="195"/>
      <c r="M168" s="843">
        <f t="shared" si="35"/>
        <v>45239</v>
      </c>
    </row>
    <row r="169" spans="1:13" s="146" customFormat="1" ht="21.6" hidden="1" customHeight="1">
      <c r="A169" s="1029"/>
      <c r="B169" s="1219"/>
      <c r="C169" s="1219"/>
      <c r="D169" s="1220"/>
      <c r="E169" s="823">
        <f t="shared" si="34"/>
        <v>6</v>
      </c>
      <c r="F169" s="824">
        <f t="shared" si="37"/>
        <v>12</v>
      </c>
      <c r="G169" s="824">
        <f t="shared" si="37"/>
        <v>12</v>
      </c>
      <c r="H169" s="823">
        <f t="shared" si="38"/>
        <v>14</v>
      </c>
      <c r="I169" s="823" t="e">
        <f>#REF!+14</f>
        <v>#REF!</v>
      </c>
      <c r="J169" s="823">
        <f t="shared" si="39"/>
        <v>20</v>
      </c>
      <c r="K169" s="820"/>
      <c r="L169" s="195"/>
      <c r="M169" s="843">
        <f t="shared" si="35"/>
        <v>45246</v>
      </c>
    </row>
    <row r="170" spans="1:13" s="146" customFormat="1" ht="21.6" hidden="1" customHeight="1">
      <c r="A170" s="1029"/>
      <c r="B170" s="1219"/>
      <c r="C170" s="1219"/>
      <c r="D170" s="1220"/>
      <c r="E170" s="823">
        <f t="shared" si="34"/>
        <v>6</v>
      </c>
      <c r="F170" s="826">
        <f t="shared" si="37"/>
        <v>12</v>
      </c>
      <c r="G170" s="826">
        <f t="shared" si="37"/>
        <v>12</v>
      </c>
      <c r="H170" s="823">
        <f t="shared" si="38"/>
        <v>14</v>
      </c>
      <c r="I170" s="823" t="e">
        <f>#REF!+14</f>
        <v>#REF!</v>
      </c>
      <c r="J170" s="823">
        <f t="shared" si="39"/>
        <v>20</v>
      </c>
      <c r="K170" s="820"/>
      <c r="L170" s="195"/>
      <c r="M170" s="843">
        <f t="shared" si="35"/>
        <v>45253</v>
      </c>
    </row>
    <row r="171" spans="1:13" s="146" customFormat="1" ht="21.6" hidden="1" customHeight="1">
      <c r="A171" s="1029"/>
      <c r="B171" s="1219"/>
      <c r="C171" s="1219"/>
      <c r="D171" s="1220"/>
      <c r="E171" s="823">
        <f t="shared" si="34"/>
        <v>6</v>
      </c>
      <c r="F171" s="824">
        <f t="shared" si="37"/>
        <v>12</v>
      </c>
      <c r="G171" s="824">
        <f t="shared" si="37"/>
        <v>12</v>
      </c>
      <c r="H171" s="823">
        <f t="shared" si="38"/>
        <v>14</v>
      </c>
      <c r="I171" s="823" t="e">
        <f>#REF!+14</f>
        <v>#REF!</v>
      </c>
      <c r="J171" s="823">
        <f t="shared" si="39"/>
        <v>20</v>
      </c>
      <c r="K171" s="820"/>
      <c r="L171" s="195"/>
      <c r="M171" s="843">
        <f t="shared" si="35"/>
        <v>45260</v>
      </c>
    </row>
    <row r="172" spans="1:13" s="146" customFormat="1" ht="21.6" hidden="1" customHeight="1">
      <c r="A172" s="1029"/>
      <c r="B172" s="1219"/>
      <c r="C172" s="1219"/>
      <c r="D172" s="1220"/>
      <c r="E172" s="823">
        <f t="shared" si="34"/>
        <v>6</v>
      </c>
      <c r="F172" s="824">
        <f t="shared" si="37"/>
        <v>12</v>
      </c>
      <c r="G172" s="824">
        <f t="shared" si="37"/>
        <v>12</v>
      </c>
      <c r="H172" s="823">
        <f t="shared" si="38"/>
        <v>14</v>
      </c>
      <c r="I172" s="823" t="e">
        <f>#REF!+14</f>
        <v>#REF!</v>
      </c>
      <c r="J172" s="823">
        <f t="shared" si="39"/>
        <v>20</v>
      </c>
      <c r="K172" s="820"/>
      <c r="L172" s="195"/>
      <c r="M172" s="843">
        <f t="shared" si="35"/>
        <v>45267</v>
      </c>
    </row>
    <row r="173" spans="1:13" s="146" customFormat="1" ht="21.6" hidden="1" customHeight="1">
      <c r="A173" s="1029"/>
      <c r="B173" s="1219"/>
      <c r="C173" s="1219"/>
      <c r="D173" s="1220"/>
      <c r="E173" s="823">
        <f t="shared" si="34"/>
        <v>6</v>
      </c>
      <c r="F173" s="833">
        <f t="shared" si="37"/>
        <v>12</v>
      </c>
      <c r="G173" s="833">
        <f t="shared" si="37"/>
        <v>12</v>
      </c>
      <c r="H173" s="823">
        <f t="shared" si="38"/>
        <v>14</v>
      </c>
      <c r="I173" s="823" t="e">
        <f>#REF!+14</f>
        <v>#REF!</v>
      </c>
      <c r="J173" s="823">
        <f t="shared" si="39"/>
        <v>20</v>
      </c>
      <c r="K173" s="820"/>
      <c r="L173" s="195"/>
      <c r="M173" s="843">
        <f t="shared" si="35"/>
        <v>45274</v>
      </c>
    </row>
    <row r="174" spans="1:13" s="146" customFormat="1" ht="21.6" hidden="1" customHeight="1">
      <c r="A174" s="1029"/>
      <c r="B174" s="1219"/>
      <c r="C174" s="1219"/>
      <c r="D174" s="1220"/>
      <c r="E174" s="823">
        <f t="shared" si="34"/>
        <v>6</v>
      </c>
      <c r="F174" s="824">
        <f t="shared" si="37"/>
        <v>12</v>
      </c>
      <c r="G174" s="824">
        <f t="shared" si="37"/>
        <v>12</v>
      </c>
      <c r="H174" s="823">
        <f t="shared" si="38"/>
        <v>14</v>
      </c>
      <c r="I174" s="823" t="e">
        <f>#REF!+14</f>
        <v>#REF!</v>
      </c>
      <c r="J174" s="823">
        <f t="shared" si="39"/>
        <v>20</v>
      </c>
      <c r="K174" s="820"/>
      <c r="L174" s="195"/>
      <c r="M174" s="843">
        <f t="shared" si="35"/>
        <v>45281</v>
      </c>
    </row>
    <row r="175" spans="1:13" s="146" customFormat="1" ht="21.6" hidden="1" customHeight="1">
      <c r="A175" s="1029"/>
      <c r="B175" s="1219"/>
      <c r="C175" s="1219"/>
      <c r="D175" s="1220"/>
      <c r="E175" s="834">
        <f t="shared" si="34"/>
        <v>6</v>
      </c>
      <c r="F175" s="835">
        <f t="shared" si="37"/>
        <v>12</v>
      </c>
      <c r="G175" s="835">
        <f t="shared" si="37"/>
        <v>12</v>
      </c>
      <c r="H175" s="834">
        <f t="shared" si="38"/>
        <v>14</v>
      </c>
      <c r="I175" s="834" t="e">
        <f>#REF!+14</f>
        <v>#REF!</v>
      </c>
      <c r="J175" s="834">
        <f t="shared" si="39"/>
        <v>20</v>
      </c>
      <c r="K175" s="820"/>
      <c r="L175" s="195"/>
      <c r="M175" s="843">
        <f t="shared" si="35"/>
        <v>45288</v>
      </c>
    </row>
    <row r="176" spans="1:13" s="146" customFormat="1" ht="21.6" hidden="1" customHeight="1">
      <c r="A176" s="1029"/>
      <c r="B176" s="1219"/>
      <c r="C176" s="1219"/>
      <c r="D176" s="1220"/>
      <c r="E176" s="823">
        <f t="shared" si="34"/>
        <v>6</v>
      </c>
      <c r="F176" s="823">
        <f>D176+11</f>
        <v>11</v>
      </c>
      <c r="G176" s="823">
        <f>D176+12</f>
        <v>12</v>
      </c>
      <c r="H176" s="823">
        <f t="shared" si="38"/>
        <v>14</v>
      </c>
      <c r="I176" s="823">
        <f>D176+15</f>
        <v>15</v>
      </c>
      <c r="J176" s="823">
        <f>D176+16</f>
        <v>16</v>
      </c>
      <c r="K176" s="823">
        <f>D176+17</f>
        <v>17</v>
      </c>
      <c r="L176" s="195"/>
      <c r="M176" s="843">
        <f t="shared" si="35"/>
        <v>45295</v>
      </c>
    </row>
    <row r="177" spans="1:13" s="146" customFormat="1" ht="21.6" hidden="1" customHeight="1">
      <c r="A177" s="1029"/>
      <c r="B177" s="1219"/>
      <c r="C177" s="1219"/>
      <c r="D177" s="1220"/>
      <c r="E177" s="823">
        <f t="shared" si="34"/>
        <v>6</v>
      </c>
      <c r="F177" s="823">
        <f>D177+11</f>
        <v>11</v>
      </c>
      <c r="G177" s="823">
        <f>D177+12</f>
        <v>12</v>
      </c>
      <c r="H177" s="823">
        <f t="shared" si="38"/>
        <v>14</v>
      </c>
      <c r="I177" s="823">
        <f>D177+15</f>
        <v>15</v>
      </c>
      <c r="J177" s="823">
        <f>D177+16</f>
        <v>16</v>
      </c>
      <c r="K177" s="823">
        <f>D177+17</f>
        <v>17</v>
      </c>
      <c r="L177" s="195"/>
      <c r="M177" s="843">
        <f t="shared" si="35"/>
        <v>45302</v>
      </c>
    </row>
    <row r="178" spans="1:13" s="146" customFormat="1" ht="21.6" hidden="1" customHeight="1">
      <c r="A178" s="1029"/>
      <c r="B178" s="1219"/>
      <c r="C178" s="1219"/>
      <c r="D178" s="1220"/>
      <c r="E178" s="823">
        <f t="shared" si="34"/>
        <v>6</v>
      </c>
      <c r="F178" s="823">
        <f>D178+11</f>
        <v>11</v>
      </c>
      <c r="G178" s="823">
        <f>D178+12</f>
        <v>12</v>
      </c>
      <c r="H178" s="823">
        <f t="shared" si="38"/>
        <v>14</v>
      </c>
      <c r="I178" s="823">
        <f>D178+15</f>
        <v>15</v>
      </c>
      <c r="J178" s="823">
        <f>D178+16</f>
        <v>16</v>
      </c>
      <c r="K178" s="823">
        <f>D178+17</f>
        <v>17</v>
      </c>
      <c r="L178" s="195"/>
      <c r="M178" s="843">
        <f t="shared" si="35"/>
        <v>45309</v>
      </c>
    </row>
    <row r="179" spans="1:13" s="146" customFormat="1" ht="21.6" hidden="1" customHeight="1">
      <c r="A179" s="1029"/>
      <c r="B179" s="1219"/>
      <c r="C179" s="1219"/>
      <c r="D179" s="1220"/>
      <c r="E179" s="825">
        <f t="shared" si="34"/>
        <v>6</v>
      </c>
      <c r="F179" s="836">
        <v>45335</v>
      </c>
      <c r="G179" s="836">
        <v>45329</v>
      </c>
      <c r="H179" s="837">
        <v>45331</v>
      </c>
      <c r="I179" s="837">
        <v>45332</v>
      </c>
      <c r="J179" s="837">
        <v>45333</v>
      </c>
      <c r="K179" s="837">
        <v>45334</v>
      </c>
      <c r="L179" s="195"/>
      <c r="M179" s="843">
        <f t="shared" si="35"/>
        <v>45316</v>
      </c>
    </row>
    <row r="180" spans="1:13" s="146" customFormat="1" ht="21.6" hidden="1" customHeight="1">
      <c r="A180" s="1029"/>
      <c r="B180" s="1219"/>
      <c r="C180" s="1219"/>
      <c r="D180" s="1220"/>
      <c r="E180" s="823">
        <f t="shared" si="34"/>
        <v>6</v>
      </c>
      <c r="F180" s="823">
        <f>D180+11</f>
        <v>11</v>
      </c>
      <c r="G180" s="825">
        <f>D180+12</f>
        <v>12</v>
      </c>
      <c r="H180" s="825">
        <f>D180+14</f>
        <v>14</v>
      </c>
      <c r="I180" s="825" t="e">
        <f>#REF!+14</f>
        <v>#REF!</v>
      </c>
      <c r="J180" s="825">
        <f t="shared" ref="J180:K181" si="40">J179+7</f>
        <v>45340</v>
      </c>
      <c r="K180" s="825">
        <f t="shared" si="40"/>
        <v>45341</v>
      </c>
      <c r="L180" s="195"/>
      <c r="M180" s="843">
        <f t="shared" si="35"/>
        <v>45323</v>
      </c>
    </row>
    <row r="181" spans="1:13" s="146" customFormat="1" ht="20.25" hidden="1" customHeight="1">
      <c r="A181" s="1029"/>
      <c r="B181" s="1219"/>
      <c r="C181" s="1219"/>
      <c r="D181" s="1220"/>
      <c r="E181" s="825">
        <f t="shared" si="34"/>
        <v>6</v>
      </c>
      <c r="F181" s="825">
        <f>D181+11</f>
        <v>11</v>
      </c>
      <c r="G181" s="825">
        <f>D181+12</f>
        <v>12</v>
      </c>
      <c r="H181" s="825">
        <f>D181+14</f>
        <v>14</v>
      </c>
      <c r="I181" s="825" t="e">
        <f>#REF!+14</f>
        <v>#REF!</v>
      </c>
      <c r="J181" s="825">
        <f t="shared" si="40"/>
        <v>45347</v>
      </c>
      <c r="K181" s="825">
        <f t="shared" si="40"/>
        <v>45348</v>
      </c>
      <c r="L181" s="195"/>
      <c r="M181" s="843">
        <v>45330</v>
      </c>
    </row>
    <row r="182" spans="1:13" s="146" customFormat="1" ht="20.25" hidden="1" customHeight="1">
      <c r="A182" s="1029"/>
      <c r="B182" s="1219"/>
      <c r="C182" s="1219"/>
      <c r="D182" s="1220"/>
      <c r="E182" s="838"/>
      <c r="F182" s="825"/>
      <c r="G182" s="838"/>
      <c r="H182" s="838"/>
      <c r="I182" s="838"/>
      <c r="J182" s="838"/>
      <c r="K182" s="838"/>
      <c r="L182" s="195"/>
      <c r="M182" s="843">
        <f t="shared" si="35"/>
        <v>45337</v>
      </c>
    </row>
    <row r="183" spans="1:13" s="146" customFormat="1" ht="20.25" hidden="1" customHeight="1">
      <c r="A183" s="1029"/>
      <c r="B183" s="1219"/>
      <c r="C183" s="1219"/>
      <c r="D183" s="1220"/>
      <c r="E183" s="823">
        <f>D183+6</f>
        <v>6</v>
      </c>
      <c r="F183" s="823">
        <f>D183+11</f>
        <v>11</v>
      </c>
      <c r="G183" s="823">
        <f t="shared" ref="G183:G192" si="41">D183+12</f>
        <v>12</v>
      </c>
      <c r="H183" s="823">
        <f t="shared" ref="H183:H192" si="42">D183+14</f>
        <v>14</v>
      </c>
      <c r="I183" s="823">
        <f t="shared" ref="I183:I200" si="43">D183+15</f>
        <v>15</v>
      </c>
      <c r="J183" s="823">
        <f t="shared" ref="J183:J200" si="44">D183+16</f>
        <v>16</v>
      </c>
      <c r="K183" s="823">
        <f t="shared" ref="K183:K200" si="45">D183+17</f>
        <v>17</v>
      </c>
      <c r="L183" s="195"/>
      <c r="M183" s="843">
        <f t="shared" si="35"/>
        <v>45344</v>
      </c>
    </row>
    <row r="184" spans="1:13" s="146" customFormat="1" ht="20.25" hidden="1" customHeight="1">
      <c r="A184" s="1029"/>
      <c r="B184" s="1219"/>
      <c r="C184" s="1219"/>
      <c r="D184" s="1220"/>
      <c r="E184" s="823">
        <f>D184+6</f>
        <v>6</v>
      </c>
      <c r="F184" s="823">
        <f>D184+11</f>
        <v>11</v>
      </c>
      <c r="G184" s="823">
        <f t="shared" si="41"/>
        <v>12</v>
      </c>
      <c r="H184" s="823">
        <f t="shared" si="42"/>
        <v>14</v>
      </c>
      <c r="I184" s="823">
        <f t="shared" si="43"/>
        <v>15</v>
      </c>
      <c r="J184" s="823">
        <f t="shared" si="44"/>
        <v>16</v>
      </c>
      <c r="K184" s="823">
        <f t="shared" si="45"/>
        <v>17</v>
      </c>
      <c r="L184" s="195"/>
      <c r="M184" s="843">
        <f t="shared" si="35"/>
        <v>45351</v>
      </c>
    </row>
    <row r="185" spans="1:13" s="146" customFormat="1" ht="20.25" hidden="1" customHeight="1">
      <c r="A185" s="1029"/>
      <c r="B185" s="1219"/>
      <c r="C185" s="1219"/>
      <c r="D185" s="1220"/>
      <c r="E185" s="963" t="s">
        <v>389</v>
      </c>
      <c r="F185" s="823">
        <f>D185+11</f>
        <v>11</v>
      </c>
      <c r="G185" s="823">
        <f t="shared" si="41"/>
        <v>12</v>
      </c>
      <c r="H185" s="823">
        <f t="shared" si="42"/>
        <v>14</v>
      </c>
      <c r="I185" s="823">
        <f t="shared" si="43"/>
        <v>15</v>
      </c>
      <c r="J185" s="823">
        <f t="shared" si="44"/>
        <v>16</v>
      </c>
      <c r="K185" s="823">
        <f t="shared" si="45"/>
        <v>17</v>
      </c>
      <c r="L185" s="195"/>
      <c r="M185" s="758">
        <v>45358</v>
      </c>
    </row>
    <row r="186" spans="1:13" s="146" customFormat="1" ht="20.25" hidden="1" customHeight="1">
      <c r="A186" s="1029"/>
      <c r="B186" s="1219"/>
      <c r="C186" s="1219"/>
      <c r="D186" s="1220"/>
      <c r="E186" s="823">
        <f>D186+6</f>
        <v>6</v>
      </c>
      <c r="F186" s="823">
        <f>D186+11</f>
        <v>11</v>
      </c>
      <c r="G186" s="823">
        <f t="shared" si="41"/>
        <v>12</v>
      </c>
      <c r="H186" s="823">
        <f t="shared" si="42"/>
        <v>14</v>
      </c>
      <c r="I186" s="823">
        <f t="shared" si="43"/>
        <v>15</v>
      </c>
      <c r="J186" s="823">
        <f t="shared" si="44"/>
        <v>16</v>
      </c>
      <c r="K186" s="823">
        <f t="shared" si="45"/>
        <v>17</v>
      </c>
      <c r="L186" s="195"/>
      <c r="M186" s="758">
        <f t="shared" si="35"/>
        <v>45365</v>
      </c>
    </row>
    <row r="187" spans="1:13" s="146" customFormat="1" ht="20.25" hidden="1" customHeight="1">
      <c r="A187" s="1029" t="s">
        <v>2026</v>
      </c>
      <c r="B187" s="1219"/>
      <c r="C187" s="1219"/>
      <c r="D187" s="1220"/>
      <c r="E187" s="963" t="s">
        <v>389</v>
      </c>
      <c r="F187" s="963" t="s">
        <v>389</v>
      </c>
      <c r="G187" s="823">
        <f t="shared" si="41"/>
        <v>12</v>
      </c>
      <c r="H187" s="823">
        <f t="shared" si="42"/>
        <v>14</v>
      </c>
      <c r="I187" s="823">
        <f t="shared" si="43"/>
        <v>15</v>
      </c>
      <c r="J187" s="823">
        <f t="shared" si="44"/>
        <v>16</v>
      </c>
      <c r="K187" s="823">
        <f t="shared" si="45"/>
        <v>17</v>
      </c>
      <c r="L187" s="195"/>
      <c r="M187" s="758">
        <f t="shared" si="35"/>
        <v>45372</v>
      </c>
    </row>
    <row r="188" spans="1:13" s="146" customFormat="1" ht="20.25" hidden="1" customHeight="1">
      <c r="A188" s="1029"/>
      <c r="B188" s="1219"/>
      <c r="C188" s="1219"/>
      <c r="D188" s="1220"/>
      <c r="E188" s="823">
        <f>D188+6</f>
        <v>6</v>
      </c>
      <c r="F188" s="823">
        <f>D188+11</f>
        <v>11</v>
      </c>
      <c r="G188" s="823">
        <f t="shared" si="41"/>
        <v>12</v>
      </c>
      <c r="H188" s="823">
        <f t="shared" si="42"/>
        <v>14</v>
      </c>
      <c r="I188" s="823">
        <f t="shared" si="43"/>
        <v>15</v>
      </c>
      <c r="J188" s="823">
        <f t="shared" si="44"/>
        <v>16</v>
      </c>
      <c r="K188" s="823">
        <f t="shared" si="45"/>
        <v>17</v>
      </c>
      <c r="L188" s="195"/>
      <c r="M188" s="758">
        <f t="shared" si="35"/>
        <v>45379</v>
      </c>
    </row>
    <row r="189" spans="1:13" s="146" customFormat="1" ht="20.25" hidden="1" customHeight="1">
      <c r="A189" s="1029"/>
      <c r="B189" s="1219"/>
      <c r="C189" s="1219"/>
      <c r="D189" s="1220"/>
      <c r="E189" s="823">
        <f>D189+6</f>
        <v>6</v>
      </c>
      <c r="F189" s="823">
        <f>D189+11</f>
        <v>11</v>
      </c>
      <c r="G189" s="823">
        <f t="shared" si="41"/>
        <v>12</v>
      </c>
      <c r="H189" s="823">
        <f t="shared" si="42"/>
        <v>14</v>
      </c>
      <c r="I189" s="823">
        <f t="shared" si="43"/>
        <v>15</v>
      </c>
      <c r="J189" s="823">
        <f t="shared" si="44"/>
        <v>16</v>
      </c>
      <c r="K189" s="823">
        <f t="shared" si="45"/>
        <v>17</v>
      </c>
      <c r="L189" s="195"/>
      <c r="M189" s="758">
        <f t="shared" si="35"/>
        <v>45386</v>
      </c>
    </row>
    <row r="190" spans="1:13" s="146" customFormat="1" ht="20.25" hidden="1" customHeight="1">
      <c r="A190" s="1029"/>
      <c r="B190" s="1219"/>
      <c r="C190" s="1219"/>
      <c r="D190" s="1220"/>
      <c r="E190" s="823">
        <f>D190+6</f>
        <v>6</v>
      </c>
      <c r="F190" s="823">
        <f>D190+11</f>
        <v>11</v>
      </c>
      <c r="G190" s="823">
        <f t="shared" si="41"/>
        <v>12</v>
      </c>
      <c r="H190" s="823">
        <f t="shared" si="42"/>
        <v>14</v>
      </c>
      <c r="I190" s="823">
        <f t="shared" si="43"/>
        <v>15</v>
      </c>
      <c r="J190" s="823">
        <f t="shared" si="44"/>
        <v>16</v>
      </c>
      <c r="K190" s="823">
        <f t="shared" si="45"/>
        <v>17</v>
      </c>
      <c r="L190" s="195"/>
      <c r="M190" s="758">
        <f t="shared" si="35"/>
        <v>45393</v>
      </c>
    </row>
    <row r="191" spans="1:13" s="146" customFormat="1" ht="20.25" hidden="1" customHeight="1">
      <c r="A191" s="1029"/>
      <c r="B191" s="1219"/>
      <c r="C191" s="1219"/>
      <c r="D191" s="1220"/>
      <c r="E191" s="823">
        <f>D191+6</f>
        <v>6</v>
      </c>
      <c r="F191" s="823">
        <f>D191+11</f>
        <v>11</v>
      </c>
      <c r="G191" s="823">
        <f t="shared" si="41"/>
        <v>12</v>
      </c>
      <c r="H191" s="823">
        <f t="shared" si="42"/>
        <v>14</v>
      </c>
      <c r="I191" s="823">
        <f t="shared" si="43"/>
        <v>15</v>
      </c>
      <c r="J191" s="823">
        <f t="shared" si="44"/>
        <v>16</v>
      </c>
      <c r="K191" s="823">
        <f t="shared" si="45"/>
        <v>17</v>
      </c>
      <c r="L191" s="195"/>
      <c r="M191" s="758">
        <f t="shared" si="35"/>
        <v>45400</v>
      </c>
    </row>
    <row r="192" spans="1:13" s="146" customFormat="1" ht="20.25" hidden="1" customHeight="1">
      <c r="A192" s="1029"/>
      <c r="B192" s="1219"/>
      <c r="C192" s="1219"/>
      <c r="D192" s="1220"/>
      <c r="E192" s="823">
        <f>D192+6</f>
        <v>6</v>
      </c>
      <c r="F192" s="823">
        <f>D192+11</f>
        <v>11</v>
      </c>
      <c r="G192" s="823">
        <f t="shared" si="41"/>
        <v>12</v>
      </c>
      <c r="H192" s="823">
        <f t="shared" si="42"/>
        <v>14</v>
      </c>
      <c r="I192" s="823">
        <f t="shared" si="43"/>
        <v>15</v>
      </c>
      <c r="J192" s="823">
        <f t="shared" si="44"/>
        <v>16</v>
      </c>
      <c r="K192" s="823">
        <f t="shared" si="45"/>
        <v>17</v>
      </c>
      <c r="L192" s="195"/>
      <c r="M192" s="758">
        <f t="shared" si="35"/>
        <v>45407</v>
      </c>
    </row>
    <row r="193" spans="1:13" s="146" customFormat="1" ht="20.25" hidden="1" customHeight="1">
      <c r="A193" s="1029"/>
      <c r="B193" s="1219"/>
      <c r="C193" s="1219"/>
      <c r="D193" s="1220"/>
      <c r="E193" s="1036" t="s">
        <v>389</v>
      </c>
      <c r="F193" s="1036" t="s">
        <v>389</v>
      </c>
      <c r="G193" s="1036" t="s">
        <v>389</v>
      </c>
      <c r="H193" s="1036" t="s">
        <v>389</v>
      </c>
      <c r="I193" s="823">
        <f t="shared" si="43"/>
        <v>15</v>
      </c>
      <c r="J193" s="823">
        <f t="shared" si="44"/>
        <v>16</v>
      </c>
      <c r="K193" s="823">
        <f t="shared" si="45"/>
        <v>17</v>
      </c>
      <c r="L193" s="195"/>
      <c r="M193" s="758">
        <f t="shared" si="35"/>
        <v>45414</v>
      </c>
    </row>
    <row r="194" spans="1:13" s="146" customFormat="1" ht="20.25" hidden="1" customHeight="1">
      <c r="A194" s="1029" t="s">
        <v>1996</v>
      </c>
      <c r="B194" s="1219"/>
      <c r="C194" s="1219"/>
      <c r="D194" s="1220"/>
      <c r="E194" s="823">
        <f>D194+6</f>
        <v>6</v>
      </c>
      <c r="F194" s="823">
        <f>D194+11</f>
        <v>11</v>
      </c>
      <c r="G194" s="823">
        <f>D194+12</f>
        <v>12</v>
      </c>
      <c r="H194" s="823">
        <f t="shared" ref="H194:H200" si="46">D194+14</f>
        <v>14</v>
      </c>
      <c r="I194" s="823">
        <f t="shared" si="43"/>
        <v>15</v>
      </c>
      <c r="J194" s="823">
        <f t="shared" si="44"/>
        <v>16</v>
      </c>
      <c r="K194" s="823">
        <f t="shared" si="45"/>
        <v>17</v>
      </c>
      <c r="L194" s="195"/>
      <c r="M194" s="758">
        <f>M193+7</f>
        <v>45421</v>
      </c>
    </row>
    <row r="195" spans="1:13" s="146" customFormat="1" ht="20.25" hidden="1" customHeight="1">
      <c r="A195" s="1029" t="s">
        <v>2036</v>
      </c>
      <c r="B195" s="1219"/>
      <c r="C195" s="1219"/>
      <c r="D195" s="1220"/>
      <c r="E195" s="1036" t="s">
        <v>389</v>
      </c>
      <c r="F195" s="1036" t="s">
        <v>389</v>
      </c>
      <c r="G195" s="823">
        <f>D195+12</f>
        <v>12</v>
      </c>
      <c r="H195" s="823">
        <f t="shared" si="46"/>
        <v>14</v>
      </c>
      <c r="I195" s="823">
        <f t="shared" si="43"/>
        <v>15</v>
      </c>
      <c r="J195" s="823">
        <f t="shared" si="44"/>
        <v>16</v>
      </c>
      <c r="K195" s="823">
        <f t="shared" si="45"/>
        <v>17</v>
      </c>
      <c r="L195" s="195"/>
      <c r="M195" s="758">
        <f t="shared" si="35"/>
        <v>45428</v>
      </c>
    </row>
    <row r="196" spans="1:13" s="146" customFormat="1" ht="20.25" hidden="1" customHeight="1">
      <c r="A196" s="1029"/>
      <c r="B196" s="1219"/>
      <c r="C196" s="1219"/>
      <c r="D196" s="1220"/>
      <c r="E196" s="823">
        <f>D196+6</f>
        <v>6</v>
      </c>
      <c r="F196" s="823">
        <f>D196+11</f>
        <v>11</v>
      </c>
      <c r="G196" s="823">
        <f>D196+12</f>
        <v>12</v>
      </c>
      <c r="H196" s="823">
        <f t="shared" si="46"/>
        <v>14</v>
      </c>
      <c r="I196" s="823">
        <f t="shared" si="43"/>
        <v>15</v>
      </c>
      <c r="J196" s="823">
        <f t="shared" si="44"/>
        <v>16</v>
      </c>
      <c r="K196" s="823">
        <f t="shared" si="45"/>
        <v>17</v>
      </c>
      <c r="L196" s="195"/>
      <c r="M196" s="758">
        <f t="shared" si="35"/>
        <v>45435</v>
      </c>
    </row>
    <row r="197" spans="1:13" s="146" customFormat="1" ht="20.25" hidden="1" customHeight="1">
      <c r="A197" s="1029" t="s">
        <v>2039</v>
      </c>
      <c r="B197" s="1219"/>
      <c r="C197" s="1219"/>
      <c r="D197" s="1220"/>
      <c r="E197" s="823">
        <f>D197+6</f>
        <v>6</v>
      </c>
      <c r="F197" s="823">
        <f>D197+11</f>
        <v>11</v>
      </c>
      <c r="G197" s="823">
        <f>D197+12</f>
        <v>12</v>
      </c>
      <c r="H197" s="823">
        <f t="shared" si="46"/>
        <v>14</v>
      </c>
      <c r="I197" s="823">
        <f t="shared" si="43"/>
        <v>15</v>
      </c>
      <c r="J197" s="823">
        <f t="shared" si="44"/>
        <v>16</v>
      </c>
      <c r="K197" s="823">
        <f t="shared" si="45"/>
        <v>17</v>
      </c>
      <c r="L197" s="195"/>
      <c r="M197" s="758">
        <f t="shared" si="35"/>
        <v>45442</v>
      </c>
    </row>
    <row r="198" spans="1:13" s="146" customFormat="1" ht="20.25" hidden="1" customHeight="1">
      <c r="A198" s="1029" t="s">
        <v>2142</v>
      </c>
      <c r="B198" s="1219"/>
      <c r="C198" s="1219"/>
      <c r="D198" s="1220"/>
      <c r="E198" s="1036" t="s">
        <v>389</v>
      </c>
      <c r="F198" s="1036" t="s">
        <v>389</v>
      </c>
      <c r="G198" s="1036" t="s">
        <v>389</v>
      </c>
      <c r="H198" s="823">
        <f t="shared" si="46"/>
        <v>14</v>
      </c>
      <c r="I198" s="823">
        <f t="shared" si="43"/>
        <v>15</v>
      </c>
      <c r="J198" s="823">
        <f t="shared" si="44"/>
        <v>16</v>
      </c>
      <c r="K198" s="823">
        <f t="shared" si="45"/>
        <v>17</v>
      </c>
      <c r="L198" s="195"/>
      <c r="M198" s="758">
        <f t="shared" si="35"/>
        <v>45449</v>
      </c>
    </row>
    <row r="199" spans="1:13" s="146" customFormat="1" ht="20.25" hidden="1" customHeight="1">
      <c r="A199" s="1029" t="s">
        <v>1996</v>
      </c>
      <c r="B199" s="1219"/>
      <c r="C199" s="1219"/>
      <c r="D199" s="1220"/>
      <c r="E199" s="823">
        <f>D199+6</f>
        <v>6</v>
      </c>
      <c r="F199" s="823">
        <f>D199+11</f>
        <v>11</v>
      </c>
      <c r="G199" s="823">
        <f>D199+12</f>
        <v>12</v>
      </c>
      <c r="H199" s="823">
        <f t="shared" si="46"/>
        <v>14</v>
      </c>
      <c r="I199" s="823">
        <f t="shared" si="43"/>
        <v>15</v>
      </c>
      <c r="J199" s="823">
        <f t="shared" si="44"/>
        <v>16</v>
      </c>
      <c r="K199" s="823">
        <f t="shared" si="45"/>
        <v>17</v>
      </c>
      <c r="L199" s="195"/>
      <c r="M199" s="758">
        <f>M198+7</f>
        <v>45456</v>
      </c>
    </row>
    <row r="200" spans="1:13" s="146" customFormat="1" ht="20.25" hidden="1" customHeight="1">
      <c r="A200" s="1029" t="s">
        <v>2143</v>
      </c>
      <c r="B200" s="1219"/>
      <c r="C200" s="1219"/>
      <c r="D200" s="1220"/>
      <c r="E200" s="1063" t="s">
        <v>389</v>
      </c>
      <c r="F200" s="1063" t="s">
        <v>389</v>
      </c>
      <c r="G200" s="1063" t="s">
        <v>389</v>
      </c>
      <c r="H200" s="1062">
        <f t="shared" si="46"/>
        <v>14</v>
      </c>
      <c r="I200" s="1062">
        <f t="shared" si="43"/>
        <v>15</v>
      </c>
      <c r="J200" s="1062">
        <f t="shared" si="44"/>
        <v>16</v>
      </c>
      <c r="K200" s="1062">
        <f t="shared" si="45"/>
        <v>17</v>
      </c>
      <c r="L200" s="195"/>
      <c r="M200" s="758">
        <f t="shared" si="35"/>
        <v>45463</v>
      </c>
    </row>
    <row r="201" spans="1:13" s="146" customFormat="1" ht="20.25" hidden="1" customHeight="1">
      <c r="A201" s="1029" t="s">
        <v>1976</v>
      </c>
      <c r="B201" s="1219"/>
      <c r="C201" s="1219"/>
      <c r="D201" s="1220"/>
      <c r="E201" s="823">
        <f>D201+6</f>
        <v>6</v>
      </c>
      <c r="F201" s="823">
        <f>D201+11</f>
        <v>11</v>
      </c>
      <c r="G201" s="823">
        <f>D201+12</f>
        <v>12</v>
      </c>
      <c r="H201" s="880" t="s">
        <v>389</v>
      </c>
      <c r="I201" s="880" t="s">
        <v>389</v>
      </c>
      <c r="J201" s="880" t="s">
        <v>389</v>
      </c>
      <c r="K201" s="880" t="s">
        <v>389</v>
      </c>
      <c r="L201" s="195"/>
      <c r="M201" s="758">
        <f t="shared" si="35"/>
        <v>45470</v>
      </c>
    </row>
    <row r="202" spans="1:13" s="146" customFormat="1" ht="20.25" hidden="1" customHeight="1">
      <c r="A202" s="1029" t="s">
        <v>2003</v>
      </c>
      <c r="B202" s="1219"/>
      <c r="C202" s="1219"/>
      <c r="D202" s="1220"/>
      <c r="E202" s="823">
        <f>D202+6</f>
        <v>6</v>
      </c>
      <c r="F202" s="823">
        <f>D202+11</f>
        <v>11</v>
      </c>
      <c r="G202" s="823">
        <f>D202+12</f>
        <v>12</v>
      </c>
      <c r="H202" s="823">
        <f>D202+14</f>
        <v>14</v>
      </c>
      <c r="I202" s="823">
        <f>D202+15</f>
        <v>15</v>
      </c>
      <c r="J202" s="823">
        <f>D202+16</f>
        <v>16</v>
      </c>
      <c r="K202" s="823">
        <f>D202+17</f>
        <v>17</v>
      </c>
      <c r="L202" s="195"/>
      <c r="M202" s="758">
        <f t="shared" si="35"/>
        <v>45477</v>
      </c>
    </row>
    <row r="203" spans="1:13" s="146" customFormat="1" ht="20.25" hidden="1" customHeight="1">
      <c r="A203" s="1029" t="s">
        <v>1524</v>
      </c>
      <c r="B203" s="1219"/>
      <c r="C203" s="1219"/>
      <c r="D203" s="1220"/>
      <c r="E203" s="823">
        <f>D203+6</f>
        <v>6</v>
      </c>
      <c r="F203" s="823">
        <f>D203+11</f>
        <v>11</v>
      </c>
      <c r="G203" s="823">
        <f>D203+12</f>
        <v>12</v>
      </c>
      <c r="H203" s="823">
        <f>D203+14</f>
        <v>14</v>
      </c>
      <c r="I203" s="823">
        <f>D203+15</f>
        <v>15</v>
      </c>
      <c r="J203" s="823">
        <f>D203+16</f>
        <v>16</v>
      </c>
      <c r="K203" s="823">
        <f>D203+17</f>
        <v>17</v>
      </c>
      <c r="L203" s="195"/>
      <c r="M203" s="758">
        <f>M202+7</f>
        <v>45484</v>
      </c>
    </row>
    <row r="204" spans="1:13" s="146" customFormat="1" ht="20.25" hidden="1" customHeight="1">
      <c r="A204" s="1029"/>
      <c r="B204" s="1219"/>
      <c r="C204" s="1219"/>
      <c r="D204" s="1220"/>
      <c r="E204" s="838">
        <f>D204+6</f>
        <v>6</v>
      </c>
      <c r="F204" s="838">
        <f>D204+11</f>
        <v>11</v>
      </c>
      <c r="G204" s="838">
        <f>D204+12</f>
        <v>12</v>
      </c>
      <c r="H204" s="838">
        <f>D204+14</f>
        <v>14</v>
      </c>
      <c r="I204" s="838">
        <f>D204+15</f>
        <v>15</v>
      </c>
      <c r="J204" s="838">
        <f>D204+16</f>
        <v>16</v>
      </c>
      <c r="K204" s="838">
        <f>D204+17</f>
        <v>17</v>
      </c>
      <c r="L204" s="195"/>
      <c r="M204" s="758">
        <f t="shared" si="35"/>
        <v>45491</v>
      </c>
    </row>
    <row r="205" spans="1:13" s="146" customFormat="1" ht="20.25" hidden="1" customHeight="1">
      <c r="A205" s="1029"/>
      <c r="B205" s="1219"/>
      <c r="C205" s="1219"/>
      <c r="D205" s="1220"/>
      <c r="E205" s="838">
        <f>D205+6</f>
        <v>6</v>
      </c>
      <c r="F205" s="838">
        <f>D205+11</f>
        <v>11</v>
      </c>
      <c r="G205" s="838">
        <f>D205+12</f>
        <v>12</v>
      </c>
      <c r="H205" s="838">
        <f>D205+14</f>
        <v>14</v>
      </c>
      <c r="I205" s="838">
        <f>D205+15</f>
        <v>15</v>
      </c>
      <c r="J205" s="838">
        <f>D205+16</f>
        <v>16</v>
      </c>
      <c r="K205" s="838">
        <f>D205+17</f>
        <v>17</v>
      </c>
      <c r="L205" s="195"/>
      <c r="M205" s="758">
        <f t="shared" si="35"/>
        <v>45498</v>
      </c>
    </row>
    <row r="206" spans="1:13" s="146" customFormat="1" ht="20.25" hidden="1" customHeight="1">
      <c r="A206" s="1029" t="s">
        <v>1976</v>
      </c>
      <c r="B206" s="1219"/>
      <c r="C206" s="1219"/>
      <c r="D206" s="1220"/>
      <c r="E206" s="823">
        <v>45514</v>
      </c>
      <c r="F206" s="823">
        <f>E206+5</f>
        <v>45519</v>
      </c>
      <c r="G206" s="823">
        <f>F206+1</f>
        <v>45520</v>
      </c>
      <c r="H206" s="823">
        <f>G206+2</f>
        <v>45522</v>
      </c>
      <c r="I206" s="823">
        <f t="shared" ref="I206:K207" si="47">H206+1</f>
        <v>45523</v>
      </c>
      <c r="J206" s="823">
        <f t="shared" si="47"/>
        <v>45524</v>
      </c>
      <c r="K206" s="823">
        <f t="shared" si="47"/>
        <v>45525</v>
      </c>
      <c r="L206" s="195"/>
      <c r="M206" s="758">
        <f t="shared" si="35"/>
        <v>45505</v>
      </c>
    </row>
    <row r="207" spans="1:13" s="146" customFormat="1" ht="20.25" hidden="1" customHeight="1">
      <c r="A207" s="1029" t="s">
        <v>2003</v>
      </c>
      <c r="B207" s="1219"/>
      <c r="C207" s="1219"/>
      <c r="D207" s="1220"/>
      <c r="E207" s="823">
        <v>45518</v>
      </c>
      <c r="F207" s="823">
        <f>E207+5</f>
        <v>45523</v>
      </c>
      <c r="G207" s="823">
        <f>F207+1</f>
        <v>45524</v>
      </c>
      <c r="H207" s="823">
        <f>G207+2</f>
        <v>45526</v>
      </c>
      <c r="I207" s="823">
        <f t="shared" si="47"/>
        <v>45527</v>
      </c>
      <c r="J207" s="823">
        <f t="shared" si="47"/>
        <v>45528</v>
      </c>
      <c r="K207" s="823">
        <f t="shared" si="47"/>
        <v>45529</v>
      </c>
      <c r="L207" s="195"/>
      <c r="M207" s="758">
        <f t="shared" si="35"/>
        <v>45512</v>
      </c>
    </row>
    <row r="208" spans="1:13" s="146" customFormat="1" ht="20.25" hidden="1" customHeight="1">
      <c r="A208" s="1029" t="s">
        <v>1524</v>
      </c>
      <c r="B208" s="1219"/>
      <c r="C208" s="1219"/>
      <c r="D208" s="1220"/>
      <c r="E208" s="823">
        <f>D208+6</f>
        <v>6</v>
      </c>
      <c r="F208" s="823">
        <f>D208+11</f>
        <v>11</v>
      </c>
      <c r="G208" s="823">
        <f>D208+12</f>
        <v>12</v>
      </c>
      <c r="H208" s="823">
        <f>D208+14</f>
        <v>14</v>
      </c>
      <c r="I208" s="823">
        <f>D208+15</f>
        <v>15</v>
      </c>
      <c r="J208" s="823">
        <f>D208+16</f>
        <v>16</v>
      </c>
      <c r="K208" s="823">
        <f>D208+17</f>
        <v>17</v>
      </c>
      <c r="L208" s="195"/>
      <c r="M208" s="758">
        <f>M207+7</f>
        <v>45519</v>
      </c>
    </row>
    <row r="209" spans="1:13" s="146" customFormat="1" ht="18.75" hidden="1" customHeight="1">
      <c r="A209" s="1029"/>
      <c r="B209" s="1219"/>
      <c r="C209" s="1219"/>
      <c r="D209" s="1190"/>
      <c r="E209" s="1070" t="s">
        <v>1732</v>
      </c>
      <c r="F209" s="1070" t="s">
        <v>209</v>
      </c>
      <c r="G209" s="1070" t="s">
        <v>248</v>
      </c>
      <c r="H209" s="1070" t="s">
        <v>193</v>
      </c>
      <c r="I209" s="1070" t="s">
        <v>442</v>
      </c>
      <c r="J209" s="1070" t="s">
        <v>264</v>
      </c>
      <c r="K209" s="1070" t="s">
        <v>234</v>
      </c>
      <c r="L209" s="195"/>
      <c r="M209" s="1049" t="s">
        <v>357</v>
      </c>
    </row>
    <row r="210" spans="1:13" s="146" customFormat="1" ht="20.25" hidden="1" customHeight="1">
      <c r="A210" s="1029"/>
      <c r="B210" s="978" t="s">
        <v>2003</v>
      </c>
      <c r="C210" s="964" t="s">
        <v>2144</v>
      </c>
      <c r="D210" s="1075">
        <v>45530</v>
      </c>
      <c r="E210" s="823">
        <f>D210+6</f>
        <v>45536</v>
      </c>
      <c r="F210" s="823">
        <f>D210+11</f>
        <v>45541</v>
      </c>
      <c r="G210" s="823">
        <f>D210+12</f>
        <v>45542</v>
      </c>
      <c r="H210" s="823">
        <f>D210+14</f>
        <v>45544</v>
      </c>
      <c r="I210" s="823">
        <f>D210+15</f>
        <v>45545</v>
      </c>
      <c r="J210" s="823">
        <f>D210+16</f>
        <v>45546</v>
      </c>
      <c r="K210" s="823">
        <f t="shared" ref="K210:K220" si="48">D210+17</f>
        <v>45547</v>
      </c>
      <c r="L210" s="195"/>
      <c r="M210" s="758">
        <f>M208+7</f>
        <v>45526</v>
      </c>
    </row>
    <row r="211" spans="1:13" s="146" customFormat="1" ht="20.25" hidden="1" customHeight="1">
      <c r="A211" s="1029"/>
      <c r="B211" s="978" t="s">
        <v>2059</v>
      </c>
      <c r="C211" s="964" t="s">
        <v>2145</v>
      </c>
      <c r="D211" s="961">
        <v>45538</v>
      </c>
      <c r="E211" s="823">
        <f>D211+6</f>
        <v>45544</v>
      </c>
      <c r="F211" s="823">
        <f>D211+11</f>
        <v>45549</v>
      </c>
      <c r="G211" s="823">
        <f>D211+12</f>
        <v>45550</v>
      </c>
      <c r="H211" s="823">
        <f>D211+14</f>
        <v>45552</v>
      </c>
      <c r="I211" s="823">
        <f>D211+15</f>
        <v>45553</v>
      </c>
      <c r="J211" s="823">
        <f>D211+16</f>
        <v>45554</v>
      </c>
      <c r="K211" s="823">
        <f t="shared" si="48"/>
        <v>45555</v>
      </c>
      <c r="L211" s="195"/>
      <c r="M211" s="758">
        <f>M210+7</f>
        <v>45533</v>
      </c>
    </row>
    <row r="212" spans="1:13" s="146" customFormat="1" ht="20.25" hidden="1" customHeight="1">
      <c r="A212" s="1029" t="s">
        <v>1976</v>
      </c>
      <c r="B212" s="978" t="s">
        <v>1524</v>
      </c>
      <c r="C212" s="964" t="s">
        <v>2146</v>
      </c>
      <c r="D212" s="964">
        <v>45553</v>
      </c>
      <c r="E212" s="823">
        <f>D212+6</f>
        <v>45559</v>
      </c>
      <c r="F212" s="823">
        <f>E212+5</f>
        <v>45564</v>
      </c>
      <c r="G212" s="823">
        <f>F212+1</f>
        <v>45565</v>
      </c>
      <c r="H212" s="1036" t="s">
        <v>389</v>
      </c>
      <c r="I212" s="1036" t="s">
        <v>389</v>
      </c>
      <c r="J212" s="1036" t="s">
        <v>389</v>
      </c>
      <c r="K212" s="823">
        <f t="shared" si="48"/>
        <v>45570</v>
      </c>
      <c r="L212" s="195"/>
      <c r="M212" s="758">
        <f t="shared" ref="M212:M213" si="49">M211+7</f>
        <v>45540</v>
      </c>
    </row>
    <row r="213" spans="1:13" s="146" customFormat="1" ht="20.25" hidden="1" customHeight="1">
      <c r="A213" s="1029" t="s">
        <v>2003</v>
      </c>
      <c r="B213" s="978" t="s">
        <v>1976</v>
      </c>
      <c r="C213" s="964" t="s">
        <v>2147</v>
      </c>
      <c r="D213" s="961">
        <v>45552</v>
      </c>
      <c r="E213" s="1036" t="s">
        <v>389</v>
      </c>
      <c r="F213" s="1036" t="s">
        <v>389</v>
      </c>
      <c r="G213" s="823">
        <f>D213+12</f>
        <v>45564</v>
      </c>
      <c r="H213" s="823">
        <f t="shared" ref="H213:H220" si="50">D213+14</f>
        <v>45566</v>
      </c>
      <c r="I213" s="823">
        <f t="shared" ref="I213:I220" si="51">D213+15</f>
        <v>45567</v>
      </c>
      <c r="J213" s="823">
        <f t="shared" ref="J213:J220" si="52">D213+16</f>
        <v>45568</v>
      </c>
      <c r="K213" s="823">
        <f t="shared" si="48"/>
        <v>45569</v>
      </c>
      <c r="L213" s="195"/>
      <c r="M213" s="758">
        <f t="shared" si="49"/>
        <v>45547</v>
      </c>
    </row>
    <row r="214" spans="1:13" s="146" customFormat="1" ht="20.25" hidden="1" customHeight="1">
      <c r="A214" s="1029" t="s">
        <v>1524</v>
      </c>
      <c r="B214" s="978" t="s">
        <v>2055</v>
      </c>
      <c r="C214" s="964" t="s">
        <v>2148</v>
      </c>
      <c r="D214" s="961">
        <v>45562</v>
      </c>
      <c r="E214" s="1221" t="s">
        <v>389</v>
      </c>
      <c r="F214" s="1222"/>
      <c r="G214" s="1223"/>
      <c r="H214" s="823">
        <f t="shared" si="50"/>
        <v>45576</v>
      </c>
      <c r="I214" s="823">
        <f t="shared" si="51"/>
        <v>45577</v>
      </c>
      <c r="J214" s="823">
        <f t="shared" si="52"/>
        <v>45578</v>
      </c>
      <c r="K214" s="823">
        <f t="shared" si="48"/>
        <v>45579</v>
      </c>
      <c r="L214" s="195"/>
      <c r="M214" s="758">
        <f>M213+7</f>
        <v>45554</v>
      </c>
    </row>
    <row r="215" spans="1:13" s="146" customFormat="1" ht="20.25" hidden="1" customHeight="1">
      <c r="A215" s="1029"/>
      <c r="B215" s="978" t="s">
        <v>2003</v>
      </c>
      <c r="C215" s="964" t="s">
        <v>2149</v>
      </c>
      <c r="D215" s="961">
        <v>45565</v>
      </c>
      <c r="E215" s="823">
        <f t="shared" ref="E215:E220" si="53">D215+6</f>
        <v>45571</v>
      </c>
      <c r="F215" s="823">
        <f t="shared" ref="F215:F220" si="54">D215+11</f>
        <v>45576</v>
      </c>
      <c r="G215" s="823">
        <f t="shared" ref="G215:G220" si="55">D215+12</f>
        <v>45577</v>
      </c>
      <c r="H215" s="823">
        <f t="shared" si="50"/>
        <v>45579</v>
      </c>
      <c r="I215" s="823">
        <f t="shared" si="51"/>
        <v>45580</v>
      </c>
      <c r="J215" s="823">
        <f t="shared" si="52"/>
        <v>45581</v>
      </c>
      <c r="K215" s="823">
        <f t="shared" si="48"/>
        <v>45582</v>
      </c>
      <c r="L215" s="195"/>
      <c r="M215" s="758">
        <f>M214+7</f>
        <v>45561</v>
      </c>
    </row>
    <row r="216" spans="1:13" s="146" customFormat="1" ht="20.25" hidden="1" customHeight="1">
      <c r="A216" s="1029"/>
      <c r="B216" s="978" t="s">
        <v>2059</v>
      </c>
      <c r="C216" s="964" t="s">
        <v>2150</v>
      </c>
      <c r="D216" s="961">
        <v>45573</v>
      </c>
      <c r="E216" s="823">
        <f t="shared" si="53"/>
        <v>45579</v>
      </c>
      <c r="F216" s="823">
        <f t="shared" si="54"/>
        <v>45584</v>
      </c>
      <c r="G216" s="823">
        <f t="shared" si="55"/>
        <v>45585</v>
      </c>
      <c r="H216" s="823">
        <f t="shared" si="50"/>
        <v>45587</v>
      </c>
      <c r="I216" s="823">
        <f t="shared" si="51"/>
        <v>45588</v>
      </c>
      <c r="J216" s="823">
        <f t="shared" si="52"/>
        <v>45589</v>
      </c>
      <c r="K216" s="823">
        <f t="shared" si="48"/>
        <v>45590</v>
      </c>
      <c r="L216" s="195"/>
      <c r="M216" s="758">
        <f>M215+7</f>
        <v>45568</v>
      </c>
    </row>
    <row r="217" spans="1:13" s="146" customFormat="1" ht="20.25" hidden="1" customHeight="1">
      <c r="A217" s="1029"/>
      <c r="B217" s="978" t="s">
        <v>1524</v>
      </c>
      <c r="C217" s="964" t="s">
        <v>2151</v>
      </c>
      <c r="D217" s="961">
        <v>45577</v>
      </c>
      <c r="E217" s="823">
        <f t="shared" si="53"/>
        <v>45583</v>
      </c>
      <c r="F217" s="823">
        <f t="shared" si="54"/>
        <v>45588</v>
      </c>
      <c r="G217" s="823">
        <f t="shared" si="55"/>
        <v>45589</v>
      </c>
      <c r="H217" s="823">
        <f t="shared" si="50"/>
        <v>45591</v>
      </c>
      <c r="I217" s="823">
        <f t="shared" si="51"/>
        <v>45592</v>
      </c>
      <c r="J217" s="823">
        <f t="shared" si="52"/>
        <v>45593</v>
      </c>
      <c r="K217" s="823">
        <f t="shared" si="48"/>
        <v>45594</v>
      </c>
      <c r="L217" s="195"/>
      <c r="M217" s="758">
        <f t="shared" ref="M217:M218" si="56">M216+7</f>
        <v>45575</v>
      </c>
    </row>
    <row r="218" spans="1:13" s="146" customFormat="1" ht="20.25" hidden="1" customHeight="1">
      <c r="A218" s="1029"/>
      <c r="B218" s="978" t="s">
        <v>1976</v>
      </c>
      <c r="C218" s="964" t="s">
        <v>2152</v>
      </c>
      <c r="D218" s="961">
        <v>45587</v>
      </c>
      <c r="E218" s="823">
        <f t="shared" si="53"/>
        <v>45593</v>
      </c>
      <c r="F218" s="823">
        <f t="shared" si="54"/>
        <v>45598</v>
      </c>
      <c r="G218" s="823">
        <f t="shared" si="55"/>
        <v>45599</v>
      </c>
      <c r="H218" s="823">
        <f t="shared" si="50"/>
        <v>45601</v>
      </c>
      <c r="I218" s="823">
        <f t="shared" si="51"/>
        <v>45602</v>
      </c>
      <c r="J218" s="823">
        <f t="shared" si="52"/>
        <v>45603</v>
      </c>
      <c r="K218" s="823">
        <f t="shared" si="48"/>
        <v>45604</v>
      </c>
      <c r="L218" s="195"/>
      <c r="M218" s="758">
        <f t="shared" si="56"/>
        <v>45582</v>
      </c>
    </row>
    <row r="219" spans="1:13" s="146" customFormat="1" ht="20.25" hidden="1" customHeight="1">
      <c r="A219" s="1029"/>
      <c r="B219" s="978" t="s">
        <v>2055</v>
      </c>
      <c r="C219" s="964" t="s">
        <v>2153</v>
      </c>
      <c r="D219" s="961">
        <v>45590</v>
      </c>
      <c r="E219" s="823">
        <f t="shared" si="53"/>
        <v>45596</v>
      </c>
      <c r="F219" s="823">
        <f t="shared" si="54"/>
        <v>45601</v>
      </c>
      <c r="G219" s="823">
        <f t="shared" si="55"/>
        <v>45602</v>
      </c>
      <c r="H219" s="823">
        <f t="shared" si="50"/>
        <v>45604</v>
      </c>
      <c r="I219" s="823">
        <f t="shared" si="51"/>
        <v>45605</v>
      </c>
      <c r="J219" s="823">
        <f t="shared" si="52"/>
        <v>45606</v>
      </c>
      <c r="K219" s="823">
        <f t="shared" si="48"/>
        <v>45607</v>
      </c>
      <c r="L219" s="195"/>
      <c r="M219" s="758">
        <f>M218+7</f>
        <v>45589</v>
      </c>
    </row>
    <row r="220" spans="1:13" s="146" customFormat="1" ht="20.25" hidden="1" customHeight="1">
      <c r="A220" s="1029"/>
      <c r="B220" s="978" t="s">
        <v>2003</v>
      </c>
      <c r="C220" s="964" t="s">
        <v>2154</v>
      </c>
      <c r="D220" s="961">
        <v>45600</v>
      </c>
      <c r="E220" s="823">
        <f t="shared" si="53"/>
        <v>45606</v>
      </c>
      <c r="F220" s="823">
        <f t="shared" si="54"/>
        <v>45611</v>
      </c>
      <c r="G220" s="823">
        <f t="shared" si="55"/>
        <v>45612</v>
      </c>
      <c r="H220" s="823">
        <f t="shared" si="50"/>
        <v>45614</v>
      </c>
      <c r="I220" s="823">
        <f t="shared" si="51"/>
        <v>45615</v>
      </c>
      <c r="J220" s="823">
        <f t="shared" si="52"/>
        <v>45616</v>
      </c>
      <c r="K220" s="823">
        <f t="shared" si="48"/>
        <v>45617</v>
      </c>
      <c r="L220" s="195"/>
      <c r="M220" s="758">
        <f>M219+7</f>
        <v>45596</v>
      </c>
    </row>
    <row r="221" spans="1:13" s="146" customFormat="1" ht="20.25" hidden="1" customHeight="1">
      <c r="A221" s="1029"/>
      <c r="B221" s="978" t="s">
        <v>2059</v>
      </c>
      <c r="C221" s="964" t="s">
        <v>2155</v>
      </c>
      <c r="D221" s="961">
        <v>45606</v>
      </c>
      <c r="E221" s="1073"/>
      <c r="F221" s="1073"/>
      <c r="G221" s="1073"/>
      <c r="H221" s="838"/>
      <c r="I221" s="838"/>
      <c r="J221" s="838"/>
      <c r="K221" s="838"/>
      <c r="L221" s="195"/>
      <c r="M221" s="758">
        <f>M220+7</f>
        <v>45603</v>
      </c>
    </row>
    <row r="222" spans="1:13" s="146" customFormat="1" ht="20.25" hidden="1" customHeight="1">
      <c r="A222" s="1029" t="s">
        <v>1524</v>
      </c>
      <c r="B222" s="1076" t="s">
        <v>413</v>
      </c>
      <c r="C222" s="964" t="s">
        <v>2156</v>
      </c>
      <c r="D222" s="838">
        <v>45610</v>
      </c>
      <c r="E222" s="838">
        <f>D222+6</f>
        <v>45616</v>
      </c>
      <c r="F222" s="838">
        <f>D222+11</f>
        <v>45621</v>
      </c>
      <c r="G222" s="838">
        <f>D222+12</f>
        <v>45622</v>
      </c>
      <c r="H222" s="838">
        <f>D222+14</f>
        <v>45624</v>
      </c>
      <c r="I222" s="838">
        <f>D222+15</f>
        <v>45625</v>
      </c>
      <c r="J222" s="838">
        <f>D222+16</f>
        <v>45626</v>
      </c>
      <c r="K222" s="838">
        <f>D222+17</f>
        <v>45627</v>
      </c>
      <c r="L222" s="195"/>
      <c r="M222" s="758">
        <f t="shared" ref="M222:M223" si="57">M221+7</f>
        <v>45610</v>
      </c>
    </row>
    <row r="223" spans="1:13" s="146" customFormat="1" ht="20.100000000000001" hidden="1" customHeight="1">
      <c r="A223" s="1029"/>
      <c r="B223" s="978" t="s">
        <v>1976</v>
      </c>
      <c r="C223" s="964" t="s">
        <v>2157</v>
      </c>
      <c r="D223" s="961">
        <v>45624</v>
      </c>
      <c r="E223" s="1036" t="s">
        <v>389</v>
      </c>
      <c r="F223" s="1036" t="s">
        <v>389</v>
      </c>
      <c r="G223" s="1036" t="s">
        <v>389</v>
      </c>
      <c r="H223" s="823">
        <f>D223+14</f>
        <v>45638</v>
      </c>
      <c r="I223" s="823">
        <f>D223+15</f>
        <v>45639</v>
      </c>
      <c r="J223" s="823">
        <f>D223+16</f>
        <v>45640</v>
      </c>
      <c r="K223" s="823">
        <f>D223+17</f>
        <v>45641</v>
      </c>
      <c r="L223" s="195"/>
      <c r="M223" s="758">
        <f t="shared" si="57"/>
        <v>45617</v>
      </c>
    </row>
    <row r="224" spans="1:13" s="146" customFormat="1" ht="20.100000000000001" hidden="1" customHeight="1">
      <c r="A224" s="1029"/>
      <c r="B224" s="978" t="s">
        <v>2055</v>
      </c>
      <c r="C224" s="964" t="s">
        <v>2158</v>
      </c>
      <c r="D224" s="961">
        <v>45626</v>
      </c>
      <c r="E224" s="823">
        <f>D224+6</f>
        <v>45632</v>
      </c>
      <c r="F224" s="823">
        <f>D224+11</f>
        <v>45637</v>
      </c>
      <c r="G224" s="823">
        <f>D224+12</f>
        <v>45638</v>
      </c>
      <c r="H224" s="823">
        <f>D224+14</f>
        <v>45640</v>
      </c>
      <c r="I224" s="823">
        <f>D224+15</f>
        <v>45641</v>
      </c>
      <c r="J224" s="823">
        <f>D224+16</f>
        <v>45642</v>
      </c>
      <c r="K224" s="823">
        <f>D224+17</f>
        <v>45643</v>
      </c>
      <c r="L224" s="195"/>
      <c r="M224" s="758">
        <f>M223+7</f>
        <v>45624</v>
      </c>
    </row>
    <row r="225" spans="1:13" s="146" customFormat="1" ht="20.100000000000001" hidden="1" customHeight="1">
      <c r="A225" s="1029"/>
      <c r="B225" s="978" t="s">
        <v>2003</v>
      </c>
      <c r="C225" s="964" t="s">
        <v>2159</v>
      </c>
      <c r="D225" s="880" t="s">
        <v>389</v>
      </c>
      <c r="E225" s="838"/>
      <c r="F225" s="838"/>
      <c r="G225" s="838"/>
      <c r="H225" s="838"/>
      <c r="I225" s="838"/>
      <c r="J225" s="838"/>
      <c r="K225" s="838"/>
      <c r="L225" s="195"/>
      <c r="M225" s="758">
        <f>M224+7</f>
        <v>45631</v>
      </c>
    </row>
    <row r="226" spans="1:13" s="146" customFormat="1" ht="20.100000000000001" hidden="1" customHeight="1">
      <c r="A226" s="1029"/>
      <c r="B226" s="978" t="s">
        <v>1832</v>
      </c>
      <c r="C226" s="964" t="s">
        <v>2160</v>
      </c>
      <c r="D226" s="961">
        <v>45641</v>
      </c>
      <c r="E226" s="823">
        <f>D226+6</f>
        <v>45647</v>
      </c>
      <c r="F226" s="823">
        <f>D226+11</f>
        <v>45652</v>
      </c>
      <c r="G226" s="823">
        <f>D226+12</f>
        <v>45653</v>
      </c>
      <c r="H226" s="823">
        <f t="shared" ref="H226:H231" si="58">D226+14</f>
        <v>45655</v>
      </c>
      <c r="I226" s="823">
        <f>D226+15</f>
        <v>45656</v>
      </c>
      <c r="J226" s="823">
        <f t="shared" ref="J226:J232" si="59">D226+16</f>
        <v>45657</v>
      </c>
      <c r="K226" s="823">
        <f t="shared" ref="K226:K231" si="60">D226+17</f>
        <v>45658</v>
      </c>
      <c r="L226" s="195"/>
      <c r="M226" s="758">
        <f>M225+7</f>
        <v>45638</v>
      </c>
    </row>
    <row r="227" spans="1:13" s="146" customFormat="1" ht="20.100000000000001" hidden="1" customHeight="1">
      <c r="A227" s="1029"/>
      <c r="B227" s="978" t="s">
        <v>1524</v>
      </c>
      <c r="C227" s="964" t="s">
        <v>2161</v>
      </c>
      <c r="D227" s="961">
        <v>45647</v>
      </c>
      <c r="E227" s="823">
        <f>D227+6</f>
        <v>45653</v>
      </c>
      <c r="F227" s="823">
        <f>D227+11</f>
        <v>45658</v>
      </c>
      <c r="G227" s="823">
        <f>D227+12</f>
        <v>45659</v>
      </c>
      <c r="H227" s="823">
        <f t="shared" si="58"/>
        <v>45661</v>
      </c>
      <c r="I227" s="823">
        <f>D227+15</f>
        <v>45662</v>
      </c>
      <c r="J227" s="823">
        <f t="shared" si="59"/>
        <v>45663</v>
      </c>
      <c r="K227" s="823">
        <f t="shared" si="60"/>
        <v>45664</v>
      </c>
      <c r="L227" s="195"/>
      <c r="M227" s="758">
        <f t="shared" ref="M227:M228" si="61">M226+7</f>
        <v>45645</v>
      </c>
    </row>
    <row r="228" spans="1:13" s="146" customFormat="1" ht="20.100000000000001" hidden="1" customHeight="1">
      <c r="A228" s="1029"/>
      <c r="B228" s="978" t="s">
        <v>1976</v>
      </c>
      <c r="C228" s="964" t="s">
        <v>2162</v>
      </c>
      <c r="D228" s="961">
        <v>45655</v>
      </c>
      <c r="E228" s="823">
        <f>D228+6</f>
        <v>45661</v>
      </c>
      <c r="F228" s="823">
        <f>D228+11</f>
        <v>45666</v>
      </c>
      <c r="G228" s="823">
        <f>D228+12</f>
        <v>45667</v>
      </c>
      <c r="H228" s="823">
        <f t="shared" si="58"/>
        <v>45669</v>
      </c>
      <c r="I228" s="823">
        <f>D228+15</f>
        <v>45670</v>
      </c>
      <c r="J228" s="823">
        <f t="shared" si="59"/>
        <v>45671</v>
      </c>
      <c r="K228" s="823">
        <f t="shared" si="60"/>
        <v>45672</v>
      </c>
      <c r="L228" s="195"/>
      <c r="M228" s="758">
        <f t="shared" si="61"/>
        <v>45652</v>
      </c>
    </row>
    <row r="229" spans="1:13" s="146" customFormat="1" ht="20.100000000000001" hidden="1" customHeight="1">
      <c r="A229" s="1029"/>
      <c r="B229" s="978" t="s">
        <v>2055</v>
      </c>
      <c r="C229" s="964" t="s">
        <v>2163</v>
      </c>
      <c r="D229" s="961">
        <v>45664</v>
      </c>
      <c r="E229" s="823">
        <f>D229+6</f>
        <v>45670</v>
      </c>
      <c r="F229" s="823">
        <f>D229+11</f>
        <v>45675</v>
      </c>
      <c r="G229" s="823">
        <f>D229+12</f>
        <v>45676</v>
      </c>
      <c r="H229" s="823">
        <f t="shared" si="58"/>
        <v>45678</v>
      </c>
      <c r="I229" s="823">
        <f>D229+15</f>
        <v>45679</v>
      </c>
      <c r="J229" s="823">
        <f t="shared" si="59"/>
        <v>45680</v>
      </c>
      <c r="K229" s="823">
        <f t="shared" si="60"/>
        <v>45681</v>
      </c>
      <c r="L229" s="195"/>
      <c r="M229" s="758">
        <f>M228+7</f>
        <v>45659</v>
      </c>
    </row>
    <row r="230" spans="1:13" s="146" customFormat="1" ht="20.100000000000001" hidden="1" customHeight="1">
      <c r="A230" s="1029"/>
      <c r="B230" s="978" t="s">
        <v>2003</v>
      </c>
      <c r="C230" s="964" t="s">
        <v>2164</v>
      </c>
      <c r="D230" s="961">
        <v>45668</v>
      </c>
      <c r="E230" s="823">
        <f>D230+6</f>
        <v>45674</v>
      </c>
      <c r="F230" s="823">
        <f>D230+11</f>
        <v>45679</v>
      </c>
      <c r="G230" s="823">
        <f>D230+12</f>
        <v>45680</v>
      </c>
      <c r="H230" s="823">
        <f t="shared" si="58"/>
        <v>45682</v>
      </c>
      <c r="I230" s="823">
        <f>D230+15</f>
        <v>45683</v>
      </c>
      <c r="J230" s="823">
        <f t="shared" si="59"/>
        <v>45684</v>
      </c>
      <c r="K230" s="823">
        <f t="shared" si="60"/>
        <v>45685</v>
      </c>
      <c r="L230" s="195"/>
      <c r="M230" s="758">
        <f>M229+7</f>
        <v>45666</v>
      </c>
    </row>
    <row r="231" spans="1:13" s="146" customFormat="1" ht="20.100000000000001" hidden="1" customHeight="1">
      <c r="A231" s="1029"/>
      <c r="B231" s="978" t="s">
        <v>1832</v>
      </c>
      <c r="C231" s="964" t="s">
        <v>2165</v>
      </c>
      <c r="D231" s="961">
        <v>45681</v>
      </c>
      <c r="E231" s="880" t="s">
        <v>389</v>
      </c>
      <c r="F231" s="880" t="s">
        <v>389</v>
      </c>
      <c r="G231" s="880" t="s">
        <v>389</v>
      </c>
      <c r="H231" s="823">
        <f t="shared" si="58"/>
        <v>45695</v>
      </c>
      <c r="I231" s="880" t="s">
        <v>389</v>
      </c>
      <c r="J231" s="823">
        <f t="shared" si="59"/>
        <v>45697</v>
      </c>
      <c r="K231" s="823">
        <f t="shared" si="60"/>
        <v>45698</v>
      </c>
      <c r="L231" s="195"/>
      <c r="M231" s="758">
        <f>M230+7</f>
        <v>45673</v>
      </c>
    </row>
    <row r="232" spans="1:13" s="146" customFormat="1" ht="20.100000000000001" hidden="1" customHeight="1">
      <c r="A232" s="1029"/>
      <c r="B232" s="978" t="s">
        <v>1524</v>
      </c>
      <c r="C232" s="964" t="s">
        <v>2166</v>
      </c>
      <c r="D232" s="961">
        <v>45682</v>
      </c>
      <c r="E232" s="823">
        <f>D232+6</f>
        <v>45688</v>
      </c>
      <c r="F232" s="823">
        <f>D232+11</f>
        <v>45693</v>
      </c>
      <c r="G232" s="823">
        <f>D232+12</f>
        <v>45694</v>
      </c>
      <c r="H232" s="880" t="s">
        <v>389</v>
      </c>
      <c r="I232" s="823">
        <f>D232+15</f>
        <v>45697</v>
      </c>
      <c r="J232" s="823">
        <f t="shared" si="59"/>
        <v>45698</v>
      </c>
      <c r="K232" s="880" t="s">
        <v>389</v>
      </c>
      <c r="L232" s="195"/>
      <c r="M232" s="758">
        <f t="shared" ref="M232:M233" si="62">M231+7</f>
        <v>45680</v>
      </c>
    </row>
    <row r="233" spans="1:13" s="146" customFormat="1" ht="20.100000000000001" hidden="1" customHeight="1">
      <c r="A233" s="1029"/>
      <c r="B233" s="978" t="s">
        <v>1976</v>
      </c>
      <c r="C233" s="964" t="s">
        <v>2167</v>
      </c>
      <c r="D233" s="961">
        <v>45688</v>
      </c>
      <c r="E233" s="880" t="s">
        <v>389</v>
      </c>
      <c r="F233" s="880" t="s">
        <v>389</v>
      </c>
      <c r="G233" s="880" t="s">
        <v>389</v>
      </c>
      <c r="H233" s="880" t="s">
        <v>389</v>
      </c>
      <c r="I233" s="880" t="s">
        <v>389</v>
      </c>
      <c r="J233" s="880" t="s">
        <v>389</v>
      </c>
      <c r="K233" s="880" t="s">
        <v>389</v>
      </c>
      <c r="L233" s="195"/>
      <c r="M233" s="758">
        <f t="shared" si="62"/>
        <v>45687</v>
      </c>
    </row>
    <row r="234" spans="1:13" s="146" customFormat="1" ht="20.100000000000001" hidden="1" customHeight="1">
      <c r="A234" s="1029"/>
      <c r="B234" s="978" t="s">
        <v>2055</v>
      </c>
      <c r="C234" s="964" t="s">
        <v>2168</v>
      </c>
      <c r="D234" s="880" t="s">
        <v>389</v>
      </c>
      <c r="E234" s="823">
        <v>45700</v>
      </c>
      <c r="F234" s="823">
        <f>E234+5</f>
        <v>45705</v>
      </c>
      <c r="G234" s="823">
        <f>+F234+1</f>
        <v>45706</v>
      </c>
      <c r="H234" s="823">
        <f>G234+2</f>
        <v>45708</v>
      </c>
      <c r="I234" s="823">
        <f t="shared" ref="I234:K234" si="63">H234+1</f>
        <v>45709</v>
      </c>
      <c r="J234" s="823">
        <f t="shared" si="63"/>
        <v>45710</v>
      </c>
      <c r="K234" s="823">
        <f t="shared" si="63"/>
        <v>45711</v>
      </c>
      <c r="L234" s="195"/>
      <c r="M234" s="758">
        <f>M233+7</f>
        <v>45694</v>
      </c>
    </row>
    <row r="235" spans="1:13" s="146" customFormat="1" ht="20.100000000000001" hidden="1" customHeight="1">
      <c r="A235" s="1029"/>
      <c r="B235" s="978" t="s">
        <v>2003</v>
      </c>
      <c r="C235" s="964" t="s">
        <v>2169</v>
      </c>
      <c r="D235" s="880" t="s">
        <v>389</v>
      </c>
      <c r="E235" s="880" t="s">
        <v>389</v>
      </c>
      <c r="F235" s="880" t="s">
        <v>389</v>
      </c>
      <c r="G235" s="880" t="s">
        <v>389</v>
      </c>
      <c r="H235" s="823">
        <v>45715</v>
      </c>
      <c r="I235" s="823">
        <f>H235+1</f>
        <v>45716</v>
      </c>
      <c r="J235" s="823">
        <f>I235+1</f>
        <v>45717</v>
      </c>
      <c r="K235" s="823">
        <f>J235+1</f>
        <v>45718</v>
      </c>
      <c r="L235" s="195"/>
      <c r="M235" s="758">
        <f>M234+7</f>
        <v>45701</v>
      </c>
    </row>
    <row r="236" spans="1:13" s="146" customFormat="1" ht="20.100000000000001" hidden="1" customHeight="1">
      <c r="A236" s="1029"/>
      <c r="B236" s="978" t="s">
        <v>1832</v>
      </c>
      <c r="C236" s="964" t="s">
        <v>2170</v>
      </c>
      <c r="D236" s="961">
        <v>45716</v>
      </c>
      <c r="E236" s="823">
        <f t="shared" ref="E236:F236" si="64">D236+6</f>
        <v>45722</v>
      </c>
      <c r="F236" s="823">
        <f t="shared" si="64"/>
        <v>45728</v>
      </c>
      <c r="G236" s="823">
        <f t="shared" ref="G236:G237" si="65">F236+1</f>
        <v>45729</v>
      </c>
      <c r="H236" s="823">
        <f t="shared" ref="H236:H245" si="66">G236+6</f>
        <v>45735</v>
      </c>
      <c r="I236" s="823">
        <f t="shared" ref="I236:I245" si="67">H236+1</f>
        <v>45736</v>
      </c>
      <c r="J236" s="823">
        <f t="shared" ref="J236:J245" si="68">I236+2</f>
        <v>45738</v>
      </c>
      <c r="K236" s="823">
        <f t="shared" ref="K236:K245" si="69">J236+1</f>
        <v>45739</v>
      </c>
      <c r="L236" s="195"/>
      <c r="M236" s="758">
        <f>M235+7</f>
        <v>45708</v>
      </c>
    </row>
    <row r="237" spans="1:13" s="146" customFormat="1" ht="20.100000000000001" hidden="1" customHeight="1">
      <c r="A237" s="1029"/>
      <c r="B237" s="978" t="s">
        <v>1524</v>
      </c>
      <c r="C237" s="964" t="s">
        <v>2171</v>
      </c>
      <c r="D237" s="961">
        <v>45721</v>
      </c>
      <c r="E237" s="972" t="s">
        <v>389</v>
      </c>
      <c r="F237" s="823">
        <v>45728</v>
      </c>
      <c r="G237" s="823">
        <f t="shared" si="65"/>
        <v>45729</v>
      </c>
      <c r="H237" s="823">
        <f t="shared" si="66"/>
        <v>45735</v>
      </c>
      <c r="I237" s="823">
        <f t="shared" si="67"/>
        <v>45736</v>
      </c>
      <c r="J237" s="823">
        <f t="shared" si="68"/>
        <v>45738</v>
      </c>
      <c r="K237" s="823">
        <f t="shared" si="69"/>
        <v>45739</v>
      </c>
      <c r="L237" s="195"/>
      <c r="M237" s="758">
        <f t="shared" ref="M237" si="70">M236+7</f>
        <v>45715</v>
      </c>
    </row>
    <row r="238" spans="1:13" s="146" customFormat="1" ht="20.100000000000001" hidden="1" customHeight="1">
      <c r="A238" s="1029" t="s">
        <v>1976</v>
      </c>
      <c r="B238" s="978" t="s">
        <v>1784</v>
      </c>
      <c r="C238" s="964" t="s">
        <v>2172</v>
      </c>
      <c r="D238" s="961">
        <v>45725</v>
      </c>
      <c r="E238" s="880" t="s">
        <v>389</v>
      </c>
      <c r="F238" s="880" t="s">
        <v>389</v>
      </c>
      <c r="G238" s="823">
        <v>45736</v>
      </c>
      <c r="H238" s="823">
        <f t="shared" si="66"/>
        <v>45742</v>
      </c>
      <c r="I238" s="823">
        <f t="shared" si="67"/>
        <v>45743</v>
      </c>
      <c r="J238" s="823">
        <f t="shared" si="68"/>
        <v>45745</v>
      </c>
      <c r="K238" s="823">
        <f t="shared" si="69"/>
        <v>45746</v>
      </c>
      <c r="L238" s="195"/>
      <c r="M238" s="758">
        <v>45724</v>
      </c>
    </row>
    <row r="239" spans="1:13" s="146" customFormat="1" ht="20.100000000000001" hidden="1" customHeight="1">
      <c r="A239" s="1029"/>
      <c r="B239" s="978" t="s">
        <v>2055</v>
      </c>
      <c r="C239" s="964" t="s">
        <v>2173</v>
      </c>
      <c r="D239" s="961">
        <v>45735</v>
      </c>
      <c r="E239" s="972" t="s">
        <v>389</v>
      </c>
      <c r="F239" s="972" t="s">
        <v>389</v>
      </c>
      <c r="G239" s="823">
        <v>45747</v>
      </c>
      <c r="H239" s="823">
        <f t="shared" si="66"/>
        <v>45753</v>
      </c>
      <c r="I239" s="823">
        <f t="shared" si="67"/>
        <v>45754</v>
      </c>
      <c r="J239" s="823">
        <f t="shared" si="68"/>
        <v>45756</v>
      </c>
      <c r="K239" s="823">
        <f t="shared" si="69"/>
        <v>45757</v>
      </c>
      <c r="L239" s="195"/>
      <c r="M239" s="758">
        <f>M238+7</f>
        <v>45731</v>
      </c>
    </row>
    <row r="240" spans="1:13" s="146" customFormat="1" ht="20.100000000000001" hidden="1" customHeight="1">
      <c r="A240" s="1029"/>
      <c r="B240" s="978" t="s">
        <v>2003</v>
      </c>
      <c r="C240" s="964" t="s">
        <v>2174</v>
      </c>
      <c r="D240" s="961">
        <v>45742</v>
      </c>
      <c r="E240" s="972" t="s">
        <v>389</v>
      </c>
      <c r="F240" s="972" t="s">
        <v>389</v>
      </c>
      <c r="G240" s="823">
        <v>45752</v>
      </c>
      <c r="H240" s="823">
        <f t="shared" si="66"/>
        <v>45758</v>
      </c>
      <c r="I240" s="823">
        <f t="shared" si="67"/>
        <v>45759</v>
      </c>
      <c r="J240" s="823">
        <f t="shared" si="68"/>
        <v>45761</v>
      </c>
      <c r="K240" s="823">
        <f t="shared" si="69"/>
        <v>45762</v>
      </c>
      <c r="L240" s="195"/>
      <c r="M240" s="758">
        <f>M239+7</f>
        <v>45738</v>
      </c>
    </row>
    <row r="241" spans="1:14" s="146" customFormat="1" ht="20.100000000000001" hidden="1" customHeight="1">
      <c r="A241" s="1029"/>
      <c r="B241" s="978" t="s">
        <v>2091</v>
      </c>
      <c r="C241" s="1108" t="s">
        <v>2175</v>
      </c>
      <c r="D241" s="961">
        <v>45756</v>
      </c>
      <c r="E241" s="972" t="s">
        <v>389</v>
      </c>
      <c r="F241" s="972" t="s">
        <v>389</v>
      </c>
      <c r="G241" s="823">
        <v>45757</v>
      </c>
      <c r="H241" s="823">
        <f t="shared" si="66"/>
        <v>45763</v>
      </c>
      <c r="I241" s="823">
        <f t="shared" si="67"/>
        <v>45764</v>
      </c>
      <c r="J241" s="823">
        <f t="shared" si="68"/>
        <v>45766</v>
      </c>
      <c r="K241" s="823">
        <f t="shared" si="69"/>
        <v>45767</v>
      </c>
      <c r="L241" s="195"/>
      <c r="M241" s="758">
        <f>M240+7</f>
        <v>45745</v>
      </c>
    </row>
    <row r="242" spans="1:14" s="146" customFormat="1" ht="20.100000000000001" hidden="1" customHeight="1">
      <c r="A242" s="1029"/>
      <c r="B242" s="1107" t="s">
        <v>413</v>
      </c>
      <c r="C242" s="964" t="s">
        <v>2176</v>
      </c>
      <c r="D242" s="961">
        <v>45751</v>
      </c>
      <c r="E242" s="1109"/>
      <c r="F242" s="1109"/>
      <c r="G242" s="838"/>
      <c r="H242" s="838"/>
      <c r="I242" s="838"/>
      <c r="J242" s="838"/>
      <c r="K242" s="838"/>
      <c r="L242" s="195"/>
      <c r="M242" s="758">
        <f>M241+7</f>
        <v>45752</v>
      </c>
    </row>
    <row r="243" spans="1:14" s="146" customFormat="1" ht="20.100000000000001" hidden="1" customHeight="1">
      <c r="A243" s="1029"/>
      <c r="B243" s="978" t="s">
        <v>1524</v>
      </c>
      <c r="C243" s="964" t="s">
        <v>2177</v>
      </c>
      <c r="D243" s="961">
        <v>45760</v>
      </c>
      <c r="E243" s="972" t="s">
        <v>389</v>
      </c>
      <c r="F243" s="972" t="s">
        <v>389</v>
      </c>
      <c r="G243" s="823">
        <v>45771</v>
      </c>
      <c r="H243" s="823">
        <f t="shared" si="66"/>
        <v>45777</v>
      </c>
      <c r="I243" s="823">
        <f t="shared" si="67"/>
        <v>45778</v>
      </c>
      <c r="J243" s="823">
        <f t="shared" si="68"/>
        <v>45780</v>
      </c>
      <c r="K243" s="823">
        <f t="shared" si="69"/>
        <v>45781</v>
      </c>
      <c r="L243" s="195"/>
      <c r="M243" s="758">
        <f t="shared" ref="M243:M244" si="71">M242+7</f>
        <v>45759</v>
      </c>
    </row>
    <row r="244" spans="1:14" s="146" customFormat="1" ht="20.100000000000001" hidden="1" customHeight="1">
      <c r="A244" s="1029"/>
      <c r="B244" s="978" t="s">
        <v>1784</v>
      </c>
      <c r="C244" s="964" t="s">
        <v>2178</v>
      </c>
      <c r="D244" s="961">
        <v>45765</v>
      </c>
      <c r="E244" s="972" t="s">
        <v>389</v>
      </c>
      <c r="F244" s="972" t="s">
        <v>389</v>
      </c>
      <c r="G244" s="823">
        <v>45778</v>
      </c>
      <c r="H244" s="823">
        <f t="shared" si="66"/>
        <v>45784</v>
      </c>
      <c r="I244" s="823">
        <f t="shared" si="67"/>
        <v>45785</v>
      </c>
      <c r="J244" s="823">
        <f t="shared" si="68"/>
        <v>45787</v>
      </c>
      <c r="K244" s="823">
        <f t="shared" si="69"/>
        <v>45788</v>
      </c>
      <c r="L244" s="195"/>
      <c r="M244" s="758">
        <f t="shared" si="71"/>
        <v>45766</v>
      </c>
    </row>
    <row r="245" spans="1:14" s="146" customFormat="1" ht="20.100000000000001" hidden="1" customHeight="1">
      <c r="A245" s="1029"/>
      <c r="B245" s="978" t="s">
        <v>2055</v>
      </c>
      <c r="C245" s="964" t="s">
        <v>2179</v>
      </c>
      <c r="D245" s="961">
        <v>45772</v>
      </c>
      <c r="E245" s="972" t="s">
        <v>389</v>
      </c>
      <c r="F245" s="972" t="s">
        <v>389</v>
      </c>
      <c r="G245" s="823">
        <v>45785</v>
      </c>
      <c r="H245" s="823">
        <f t="shared" si="66"/>
        <v>45791</v>
      </c>
      <c r="I245" s="823">
        <f t="shared" si="67"/>
        <v>45792</v>
      </c>
      <c r="J245" s="823">
        <f t="shared" si="68"/>
        <v>45794</v>
      </c>
      <c r="K245" s="823">
        <f t="shared" si="69"/>
        <v>45795</v>
      </c>
      <c r="L245" s="195"/>
      <c r="M245" s="758">
        <f>M244+7</f>
        <v>45773</v>
      </c>
    </row>
    <row r="246" spans="1:14" s="146" customFormat="1" ht="18" hidden="1" customHeight="1">
      <c r="A246" s="1029"/>
      <c r="B246" s="147" t="s">
        <v>545</v>
      </c>
      <c r="C246" s="801"/>
      <c r="D246" s="801"/>
      <c r="E246" s="801"/>
      <c r="F246" s="801"/>
      <c r="G246" s="801"/>
      <c r="H246" s="801"/>
      <c r="I246" s="423"/>
      <c r="J246" s="801"/>
      <c r="K246" s="801"/>
      <c r="L246" s="820"/>
      <c r="M246" s="768"/>
      <c r="N246" s="193"/>
    </row>
    <row r="247" spans="1:14" s="146" customFormat="1" ht="18" hidden="1" customHeight="1">
      <c r="A247" s="1029"/>
      <c r="B247" s="147"/>
      <c r="C247" s="801"/>
      <c r="D247" s="801"/>
      <c r="E247" s="801"/>
      <c r="F247" s="801"/>
      <c r="G247" s="801"/>
      <c r="H247" s="801"/>
      <c r="I247" s="423"/>
      <c r="J247" s="801"/>
      <c r="K247" s="801"/>
      <c r="L247" s="820"/>
      <c r="M247" s="768"/>
      <c r="N247" s="193"/>
    </row>
    <row r="248" spans="1:14" s="146" customFormat="1" ht="18" customHeight="1">
      <c r="A248" s="1029"/>
      <c r="B248" s="957"/>
      <c r="C248" s="9"/>
      <c r="D248" s="9"/>
      <c r="E248" s="9"/>
      <c r="F248" s="9"/>
      <c r="G248" s="9"/>
      <c r="H248" s="9"/>
      <c r="I248" s="635"/>
      <c r="J248" s="9"/>
      <c r="K248" s="9"/>
      <c r="L248" s="634"/>
      <c r="M248" s="435"/>
      <c r="N248" s="159"/>
    </row>
    <row r="249" spans="1:14" s="146" customFormat="1" ht="30" customHeight="1">
      <c r="A249" s="1029"/>
      <c r="B249" s="1187" t="s">
        <v>122</v>
      </c>
      <c r="C249" s="1188"/>
      <c r="D249" s="1189" t="s">
        <v>353</v>
      </c>
      <c r="E249" s="958" t="s">
        <v>289</v>
      </c>
      <c r="F249" s="958" t="s">
        <v>215</v>
      </c>
      <c r="G249" s="958" t="s">
        <v>207</v>
      </c>
      <c r="H249" s="958" t="s">
        <v>299</v>
      </c>
      <c r="I249" s="958" t="s">
        <v>302</v>
      </c>
      <c r="J249" s="958" t="s">
        <v>340</v>
      </c>
      <c r="K249" s="195"/>
      <c r="L249" s="883"/>
    </row>
    <row r="250" spans="1:14" s="146" customFormat="1" ht="18" hidden="1" customHeight="1">
      <c r="A250" s="1029"/>
      <c r="B250" s="944" t="s">
        <v>355</v>
      </c>
      <c r="C250" s="944" t="s">
        <v>356</v>
      </c>
      <c r="D250" s="1220"/>
      <c r="E250" s="960" t="s">
        <v>209</v>
      </c>
      <c r="F250" s="959" t="s">
        <v>175</v>
      </c>
      <c r="G250" s="959" t="s">
        <v>441</v>
      </c>
      <c r="H250" s="959" t="s">
        <v>176</v>
      </c>
      <c r="I250" s="959" t="s">
        <v>177</v>
      </c>
      <c r="J250" s="959" t="s">
        <v>177</v>
      </c>
      <c r="K250" s="195"/>
      <c r="L250" s="1049" t="s">
        <v>357</v>
      </c>
    </row>
    <row r="251" spans="1:14" s="146" customFormat="1" ht="24.6" hidden="1" customHeight="1">
      <c r="A251" s="1029"/>
      <c r="B251" s="1168"/>
      <c r="C251" s="1168"/>
      <c r="D251" s="1220"/>
      <c r="E251" s="824">
        <f>D251+12</f>
        <v>12</v>
      </c>
      <c r="F251" s="825">
        <f>D251+14</f>
        <v>14</v>
      </c>
      <c r="G251" s="825" t="e">
        <f>#REF!+14</f>
        <v>#REF!</v>
      </c>
      <c r="H251" s="825" t="e">
        <f>#REF!+14</f>
        <v>#REF!</v>
      </c>
      <c r="I251" s="820"/>
      <c r="J251" s="820"/>
      <c r="K251" s="195"/>
      <c r="L251" s="843">
        <v>45099</v>
      </c>
    </row>
    <row r="252" spans="1:14" s="146" customFormat="1" ht="18" hidden="1" customHeight="1">
      <c r="A252" s="1029"/>
      <c r="B252" s="1168"/>
      <c r="C252" s="1168"/>
      <c r="D252" s="1220"/>
      <c r="E252" s="824">
        <v>45119</v>
      </c>
      <c r="F252" s="823">
        <v>45127</v>
      </c>
      <c r="G252" s="823">
        <v>45128</v>
      </c>
      <c r="H252" s="823">
        <v>45128</v>
      </c>
      <c r="I252" s="820"/>
      <c r="J252" s="820"/>
      <c r="K252" s="195"/>
      <c r="L252" s="843" t="e">
        <v>#VALUE!</v>
      </c>
    </row>
    <row r="253" spans="1:14" s="146" customFormat="1" ht="18" hidden="1" customHeight="1">
      <c r="A253" s="1029" t="s">
        <v>2135</v>
      </c>
      <c r="B253" s="1168"/>
      <c r="C253" s="1168"/>
      <c r="D253" s="1220"/>
      <c r="E253" s="826">
        <f>D253+12</f>
        <v>12</v>
      </c>
      <c r="F253" s="825">
        <f>D253+14</f>
        <v>14</v>
      </c>
      <c r="G253" s="825" t="e">
        <f>#REF!+14</f>
        <v>#REF!</v>
      </c>
      <c r="H253" s="825" t="e">
        <f>#REF!+14</f>
        <v>#REF!</v>
      </c>
      <c r="I253" s="820"/>
      <c r="J253" s="820"/>
      <c r="K253" s="195"/>
      <c r="L253" s="843"/>
    </row>
    <row r="254" spans="1:14" s="146" customFormat="1" ht="18" hidden="1" customHeight="1">
      <c r="A254" s="1029"/>
      <c r="B254" s="1168"/>
      <c r="C254" s="1168"/>
      <c r="D254" s="1220"/>
      <c r="E254" s="824">
        <f>D254+12</f>
        <v>12</v>
      </c>
      <c r="F254" s="823">
        <f>D254+14</f>
        <v>14</v>
      </c>
      <c r="G254" s="823" t="e">
        <f>#REF!+14</f>
        <v>#REF!</v>
      </c>
      <c r="H254" s="823" t="e">
        <f>#REF!+14</f>
        <v>#REF!</v>
      </c>
      <c r="I254" s="820"/>
      <c r="J254" s="820"/>
      <c r="K254" s="195"/>
      <c r="L254" s="843"/>
    </row>
    <row r="255" spans="1:14" s="146" customFormat="1" ht="18" hidden="1" customHeight="1">
      <c r="A255" s="1029" t="s">
        <v>2136</v>
      </c>
      <c r="B255" s="1168"/>
      <c r="C255" s="1168"/>
      <c r="D255" s="1220"/>
      <c r="E255" s="824">
        <f>D255+12</f>
        <v>12</v>
      </c>
      <c r="F255" s="823">
        <f>D255+14</f>
        <v>14</v>
      </c>
      <c r="G255" s="823" t="e">
        <f>#REF!+14</f>
        <v>#REF!</v>
      </c>
      <c r="H255" s="823" t="e">
        <f>#REF!+14</f>
        <v>#REF!</v>
      </c>
      <c r="I255" s="820"/>
      <c r="J255" s="820"/>
      <c r="K255" s="195"/>
      <c r="L255" s="843">
        <v>45127</v>
      </c>
    </row>
    <row r="256" spans="1:14" s="146" customFormat="1" ht="17.45" hidden="1" customHeight="1">
      <c r="A256" s="1029" t="s">
        <v>1471</v>
      </c>
      <c r="B256" s="1168"/>
      <c r="C256" s="1168"/>
      <c r="D256" s="1220"/>
      <c r="E256" s="826">
        <f>D256+12</f>
        <v>12</v>
      </c>
      <c r="F256" s="825">
        <f>D256+14</f>
        <v>14</v>
      </c>
      <c r="G256" s="825" t="e">
        <f>#REF!+14</f>
        <v>#REF!</v>
      </c>
      <c r="H256" s="825" t="e">
        <f>#REF!+14</f>
        <v>#REF!</v>
      </c>
      <c r="I256" s="820"/>
      <c r="J256" s="820"/>
      <c r="K256" s="195"/>
      <c r="L256" s="843">
        <f>L255+7</f>
        <v>45134</v>
      </c>
    </row>
    <row r="257" spans="1:12" s="146" customFormat="1" ht="25.9" hidden="1" customHeight="1">
      <c r="A257" s="1029" t="s">
        <v>2137</v>
      </c>
      <c r="B257" s="1168"/>
      <c r="C257" s="1168"/>
      <c r="D257" s="1220"/>
      <c r="E257" s="826">
        <f>D257+12</f>
        <v>12</v>
      </c>
      <c r="F257" s="825">
        <f>D257+14</f>
        <v>14</v>
      </c>
      <c r="G257" s="825" t="e">
        <f>#REF!+14</f>
        <v>#REF!</v>
      </c>
      <c r="H257" s="825" t="e">
        <f>#REF!+14</f>
        <v>#REF!</v>
      </c>
      <c r="I257" s="820"/>
      <c r="J257" s="820"/>
      <c r="K257" s="195"/>
      <c r="L257" s="843">
        <f t="shared" ref="L257:L260" si="72">L256+7</f>
        <v>45141</v>
      </c>
    </row>
    <row r="258" spans="1:12" s="146" customFormat="1" ht="17.45" hidden="1" customHeight="1">
      <c r="A258" s="1029"/>
      <c r="B258" s="1168"/>
      <c r="C258" s="1168"/>
      <c r="D258" s="1220"/>
      <c r="E258" s="827">
        <v>45157</v>
      </c>
      <c r="F258" s="822">
        <v>45155</v>
      </c>
      <c r="G258" s="822">
        <v>45156</v>
      </c>
      <c r="H258" s="822">
        <v>45156</v>
      </c>
      <c r="I258" s="820"/>
      <c r="J258" s="820"/>
      <c r="K258" s="195"/>
      <c r="L258" s="843">
        <f t="shared" si="72"/>
        <v>45148</v>
      </c>
    </row>
    <row r="259" spans="1:12" s="146" customFormat="1" ht="27" hidden="1" customHeight="1">
      <c r="A259" s="1029" t="s">
        <v>2138</v>
      </c>
      <c r="B259" s="1168"/>
      <c r="C259" s="1168"/>
      <c r="D259" s="1220"/>
      <c r="E259" s="826">
        <f t="shared" ref="E259:E268" si="73">D259+12</f>
        <v>12</v>
      </c>
      <c r="F259" s="825">
        <f t="shared" ref="F259:F268" si="74">D259+14</f>
        <v>14</v>
      </c>
      <c r="G259" s="823" t="e">
        <f>#REF!+14</f>
        <v>#REF!</v>
      </c>
      <c r="H259" s="823" t="e">
        <f>#REF!+14</f>
        <v>#REF!</v>
      </c>
      <c r="I259" s="820"/>
      <c r="J259" s="820"/>
      <c r="K259" s="195"/>
      <c r="L259" s="843">
        <f t="shared" si="72"/>
        <v>45155</v>
      </c>
    </row>
    <row r="260" spans="1:12" s="146" customFormat="1" ht="17.45" hidden="1" customHeight="1">
      <c r="A260" s="1029"/>
      <c r="B260" s="1168"/>
      <c r="C260" s="1168"/>
      <c r="D260" s="1220"/>
      <c r="E260" s="824">
        <f t="shared" si="73"/>
        <v>12</v>
      </c>
      <c r="F260" s="823">
        <f t="shared" si="74"/>
        <v>14</v>
      </c>
      <c r="G260" s="823" t="e">
        <f>#REF!+14</f>
        <v>#REF!</v>
      </c>
      <c r="H260" s="823" t="e">
        <f>#REF!+14</f>
        <v>#REF!</v>
      </c>
      <c r="I260" s="820"/>
      <c r="J260" s="820"/>
      <c r="K260" s="195"/>
      <c r="L260" s="843">
        <f t="shared" si="72"/>
        <v>45162</v>
      </c>
    </row>
    <row r="261" spans="1:12" s="146" customFormat="1" ht="21.6" hidden="1" customHeight="1">
      <c r="A261" s="1029" t="s">
        <v>1978</v>
      </c>
      <c r="B261" s="1168"/>
      <c r="C261" s="1168"/>
      <c r="D261" s="1220"/>
      <c r="E261" s="824">
        <f t="shared" si="73"/>
        <v>12</v>
      </c>
      <c r="F261" s="823">
        <f t="shared" si="74"/>
        <v>14</v>
      </c>
      <c r="G261" s="823" t="e">
        <f>#REF!+14</f>
        <v>#REF!</v>
      </c>
      <c r="H261" s="823" t="e">
        <f>#REF!+14</f>
        <v>#REF!</v>
      </c>
      <c r="I261" s="820"/>
      <c r="J261" s="820"/>
      <c r="K261" s="195"/>
      <c r="L261" s="843">
        <v>45162</v>
      </c>
    </row>
    <row r="262" spans="1:12" s="146" customFormat="1" ht="21.6" hidden="1" customHeight="1">
      <c r="A262" s="1029" t="s">
        <v>2139</v>
      </c>
      <c r="B262" s="1168"/>
      <c r="C262" s="1168"/>
      <c r="D262" s="1220"/>
      <c r="E262" s="826">
        <f t="shared" si="73"/>
        <v>12</v>
      </c>
      <c r="F262" s="823">
        <f t="shared" si="74"/>
        <v>14</v>
      </c>
      <c r="G262" s="823" t="e">
        <f>#REF!+14</f>
        <v>#REF!</v>
      </c>
      <c r="H262" s="823" t="e">
        <f>#REF!+14</f>
        <v>#REF!</v>
      </c>
      <c r="I262" s="820"/>
      <c r="J262" s="820"/>
      <c r="K262" s="195"/>
      <c r="L262" s="843">
        <v>45169</v>
      </c>
    </row>
    <row r="263" spans="1:12" s="146" customFormat="1" ht="21.6" hidden="1" customHeight="1">
      <c r="A263" s="1029" t="s">
        <v>2140</v>
      </c>
      <c r="B263" s="1168"/>
      <c r="C263" s="1168"/>
      <c r="D263" s="1220"/>
      <c r="E263" s="826">
        <f t="shared" si="73"/>
        <v>12</v>
      </c>
      <c r="F263" s="825">
        <f t="shared" si="74"/>
        <v>14</v>
      </c>
      <c r="G263" s="825" t="e">
        <f>#REF!+14</f>
        <v>#REF!</v>
      </c>
      <c r="H263" s="825" t="e">
        <f>#REF!+14</f>
        <v>#REF!</v>
      </c>
      <c r="I263" s="820"/>
      <c r="J263" s="820"/>
      <c r="K263" s="195"/>
      <c r="L263" s="843">
        <v>45176</v>
      </c>
    </row>
    <row r="264" spans="1:12" s="146" customFormat="1" ht="21.6" hidden="1" customHeight="1">
      <c r="A264" s="1029"/>
      <c r="B264" s="1168"/>
      <c r="C264" s="1168"/>
      <c r="D264" s="1220"/>
      <c r="E264" s="824">
        <f t="shared" si="73"/>
        <v>12</v>
      </c>
      <c r="F264" s="823">
        <f t="shared" si="74"/>
        <v>14</v>
      </c>
      <c r="G264" s="823" t="e">
        <f>#REF!+14</f>
        <v>#REF!</v>
      </c>
      <c r="H264" s="823" t="e">
        <f>#REF!+14</f>
        <v>#REF!</v>
      </c>
      <c r="I264" s="820"/>
      <c r="J264" s="820"/>
      <c r="K264" s="195"/>
      <c r="L264" s="843">
        <v>45183</v>
      </c>
    </row>
    <row r="265" spans="1:12" s="146" customFormat="1" ht="21.6" hidden="1" customHeight="1">
      <c r="A265" s="1029"/>
      <c r="B265" s="1168"/>
      <c r="C265" s="1168"/>
      <c r="D265" s="1220"/>
      <c r="E265" s="826">
        <f t="shared" si="73"/>
        <v>12</v>
      </c>
      <c r="F265" s="825">
        <f t="shared" si="74"/>
        <v>14</v>
      </c>
      <c r="G265" s="825" t="e">
        <f>#REF!+14</f>
        <v>#REF!</v>
      </c>
      <c r="H265" s="825" t="e">
        <f>#REF!+14</f>
        <v>#REF!</v>
      </c>
      <c r="I265" s="820"/>
      <c r="J265" s="820"/>
      <c r="K265" s="195"/>
      <c r="L265" s="843">
        <v>45190</v>
      </c>
    </row>
    <row r="266" spans="1:12" s="146" customFormat="1" ht="21.6" hidden="1" customHeight="1">
      <c r="A266" s="1029"/>
      <c r="B266" s="1168"/>
      <c r="C266" s="1168"/>
      <c r="D266" s="1220"/>
      <c r="E266" s="826">
        <f t="shared" si="73"/>
        <v>12</v>
      </c>
      <c r="F266" s="825">
        <f t="shared" si="74"/>
        <v>14</v>
      </c>
      <c r="G266" s="825" t="e">
        <f>#REF!+14</f>
        <v>#REF!</v>
      </c>
      <c r="H266" s="825" t="e">
        <f>#REF!+14</f>
        <v>#REF!</v>
      </c>
      <c r="I266" s="820"/>
      <c r="J266" s="820"/>
      <c r="K266" s="195"/>
      <c r="L266" s="843">
        <v>45197</v>
      </c>
    </row>
    <row r="267" spans="1:12" s="146" customFormat="1" ht="21.6" hidden="1" customHeight="1">
      <c r="A267" s="1029"/>
      <c r="B267" s="1168"/>
      <c r="C267" s="1168"/>
      <c r="D267" s="1220"/>
      <c r="E267" s="829">
        <f t="shared" si="73"/>
        <v>12</v>
      </c>
      <c r="F267" s="828">
        <f t="shared" si="74"/>
        <v>14</v>
      </c>
      <c r="G267" s="823" t="e">
        <f>#REF!+14</f>
        <v>#REF!</v>
      </c>
      <c r="H267" s="823" t="e">
        <f>#REF!+14</f>
        <v>#REF!</v>
      </c>
      <c r="I267" s="820"/>
      <c r="J267" s="820"/>
      <c r="K267" s="195"/>
      <c r="L267" s="843">
        <f>L266+7</f>
        <v>45204</v>
      </c>
    </row>
    <row r="268" spans="1:12" s="146" customFormat="1" ht="21.6" hidden="1" customHeight="1">
      <c r="A268" s="1029"/>
      <c r="B268" s="1168"/>
      <c r="C268" s="1168"/>
      <c r="D268" s="1220"/>
      <c r="E268" s="824">
        <f t="shared" si="73"/>
        <v>12</v>
      </c>
      <c r="F268" s="823">
        <f t="shared" si="74"/>
        <v>14</v>
      </c>
      <c r="G268" s="823" t="e">
        <f>#REF!+14</f>
        <v>#REF!</v>
      </c>
      <c r="H268" s="823" t="e">
        <f>#REF!+14</f>
        <v>#REF!</v>
      </c>
      <c r="I268" s="820"/>
      <c r="J268" s="820"/>
      <c r="K268" s="195"/>
      <c r="L268" s="843">
        <f t="shared" ref="L268:L313" si="75">L267+7</f>
        <v>45211</v>
      </c>
    </row>
    <row r="269" spans="1:12" s="146" customFormat="1" ht="21.6" hidden="1" customHeight="1">
      <c r="A269" s="1029"/>
      <c r="B269" s="1168"/>
      <c r="C269" s="1168"/>
      <c r="D269" s="1220"/>
      <c r="E269" s="826"/>
      <c r="F269" s="825"/>
      <c r="G269" s="825" t="e">
        <f>#REF!+14</f>
        <v>#REF!</v>
      </c>
      <c r="H269" s="825" t="e">
        <f>#REF!+14</f>
        <v>#REF!</v>
      </c>
      <c r="I269" s="820"/>
      <c r="J269" s="820"/>
      <c r="K269" s="195"/>
      <c r="L269" s="817">
        <f>L268+7</f>
        <v>45218</v>
      </c>
    </row>
    <row r="270" spans="1:12" s="146" customFormat="1" ht="21" hidden="1" customHeight="1">
      <c r="A270" s="1029"/>
      <c r="B270" s="1168"/>
      <c r="C270" s="1168"/>
      <c r="D270" s="1220"/>
      <c r="E270" s="826">
        <f>D270+12</f>
        <v>12</v>
      </c>
      <c r="F270" s="823">
        <f>D270+14</f>
        <v>14</v>
      </c>
      <c r="G270" s="823" t="e">
        <f>#REF!+14</f>
        <v>#REF!</v>
      </c>
      <c r="H270" s="823" t="e">
        <f>#REF!+14</f>
        <v>#REF!</v>
      </c>
      <c r="I270" s="820"/>
      <c r="J270" s="820"/>
      <c r="K270" s="195"/>
      <c r="L270" s="843">
        <v>45226</v>
      </c>
    </row>
    <row r="271" spans="1:12" s="146" customFormat="1" ht="21.6" hidden="1" customHeight="1">
      <c r="A271" s="1029"/>
      <c r="B271" s="1168"/>
      <c r="C271" s="1168"/>
      <c r="D271" s="1220"/>
      <c r="E271" s="826">
        <f>D271+12</f>
        <v>12</v>
      </c>
      <c r="F271" s="823">
        <f>D271+14</f>
        <v>14</v>
      </c>
      <c r="G271" s="823" t="e">
        <f>#REF!+14</f>
        <v>#REF!</v>
      </c>
      <c r="H271" s="823" t="e">
        <f>#REF!+14</f>
        <v>#REF!</v>
      </c>
      <c r="I271" s="820"/>
      <c r="J271" s="820"/>
      <c r="K271" s="195"/>
      <c r="L271" s="843">
        <v>45225</v>
      </c>
    </row>
    <row r="272" spans="1:12" s="146" customFormat="1" ht="21" hidden="1" customHeight="1">
      <c r="A272" s="1029"/>
      <c r="B272" s="1168"/>
      <c r="C272" s="1168"/>
      <c r="D272" s="1220"/>
      <c r="E272" s="826">
        <f>D272+12</f>
        <v>12</v>
      </c>
      <c r="F272" s="825">
        <f>D272+14</f>
        <v>14</v>
      </c>
      <c r="G272" s="825" t="e">
        <f>#REF!+14</f>
        <v>#REF!</v>
      </c>
      <c r="H272" s="825" t="e">
        <f>#REF!+14</f>
        <v>#REF!</v>
      </c>
      <c r="I272" s="820"/>
      <c r="J272" s="820"/>
      <c r="K272" s="195"/>
      <c r="L272" s="843">
        <v>45232</v>
      </c>
    </row>
    <row r="273" spans="1:12" s="146" customFormat="1" ht="20.25" hidden="1" customHeight="1">
      <c r="A273" s="1029" t="s">
        <v>2141</v>
      </c>
      <c r="B273" s="1168"/>
      <c r="C273" s="1168"/>
      <c r="D273" s="1220"/>
      <c r="E273" s="831">
        <v>45246</v>
      </c>
      <c r="F273" s="832">
        <v>45248</v>
      </c>
      <c r="G273" s="832">
        <v>45249</v>
      </c>
      <c r="H273" s="832">
        <v>45249</v>
      </c>
      <c r="I273" s="820"/>
      <c r="J273" s="820"/>
      <c r="K273" s="195"/>
      <c r="L273" s="843">
        <f>L271+7</f>
        <v>45232</v>
      </c>
    </row>
    <row r="274" spans="1:12" s="146" customFormat="1" ht="21.6" hidden="1" customHeight="1">
      <c r="A274" s="1029" t="s">
        <v>2026</v>
      </c>
      <c r="B274" s="1168"/>
      <c r="C274" s="1168"/>
      <c r="D274" s="1220"/>
      <c r="E274" s="826">
        <f t="shared" ref="E274:E284" si="76">D274+12</f>
        <v>12</v>
      </c>
      <c r="F274" s="823">
        <f t="shared" ref="F274:F284" si="77">D274+14</f>
        <v>14</v>
      </c>
      <c r="G274" s="823" t="e">
        <f>#REF!+14</f>
        <v>#REF!</v>
      </c>
      <c r="H274" s="823" t="e">
        <f>#REF!+14</f>
        <v>#REF!</v>
      </c>
      <c r="I274" s="820"/>
      <c r="J274" s="820"/>
      <c r="K274" s="195"/>
      <c r="L274" s="843">
        <f t="shared" si="75"/>
        <v>45239</v>
      </c>
    </row>
    <row r="275" spans="1:12" s="146" customFormat="1" ht="21.6" hidden="1" customHeight="1">
      <c r="A275" s="1029"/>
      <c r="B275" s="1168"/>
      <c r="C275" s="1168"/>
      <c r="D275" s="1220"/>
      <c r="E275" s="824">
        <f t="shared" si="76"/>
        <v>12</v>
      </c>
      <c r="F275" s="823">
        <f t="shared" si="77"/>
        <v>14</v>
      </c>
      <c r="G275" s="823" t="e">
        <f>#REF!+14</f>
        <v>#REF!</v>
      </c>
      <c r="H275" s="823" t="e">
        <f>#REF!+14</f>
        <v>#REF!</v>
      </c>
      <c r="I275" s="820"/>
      <c r="J275" s="820"/>
      <c r="K275" s="195"/>
      <c r="L275" s="843">
        <f t="shared" si="75"/>
        <v>45246</v>
      </c>
    </row>
    <row r="276" spans="1:12" s="146" customFormat="1" ht="21.6" hidden="1" customHeight="1">
      <c r="A276" s="1029"/>
      <c r="B276" s="1168"/>
      <c r="C276" s="1168"/>
      <c r="D276" s="1220"/>
      <c r="E276" s="826">
        <f t="shared" si="76"/>
        <v>12</v>
      </c>
      <c r="F276" s="823">
        <f t="shared" si="77"/>
        <v>14</v>
      </c>
      <c r="G276" s="823" t="e">
        <f>#REF!+14</f>
        <v>#REF!</v>
      </c>
      <c r="H276" s="823" t="e">
        <f>#REF!+14</f>
        <v>#REF!</v>
      </c>
      <c r="I276" s="820"/>
      <c r="J276" s="820"/>
      <c r="K276" s="195"/>
      <c r="L276" s="843">
        <f t="shared" si="75"/>
        <v>45253</v>
      </c>
    </row>
    <row r="277" spans="1:12" s="146" customFormat="1" ht="21.6" hidden="1" customHeight="1">
      <c r="A277" s="1029"/>
      <c r="B277" s="1168"/>
      <c r="C277" s="1168"/>
      <c r="D277" s="1220"/>
      <c r="E277" s="824">
        <f t="shared" si="76"/>
        <v>12</v>
      </c>
      <c r="F277" s="823">
        <f t="shared" si="77"/>
        <v>14</v>
      </c>
      <c r="G277" s="823" t="e">
        <f>#REF!+14</f>
        <v>#REF!</v>
      </c>
      <c r="H277" s="823" t="e">
        <f>#REF!+14</f>
        <v>#REF!</v>
      </c>
      <c r="I277" s="820"/>
      <c r="J277" s="820"/>
      <c r="K277" s="195"/>
      <c r="L277" s="843">
        <f t="shared" si="75"/>
        <v>45260</v>
      </c>
    </row>
    <row r="278" spans="1:12" s="146" customFormat="1" ht="21.6" hidden="1" customHeight="1">
      <c r="A278" s="1029"/>
      <c r="B278" s="1168"/>
      <c r="C278" s="1168"/>
      <c r="D278" s="1220"/>
      <c r="E278" s="824">
        <f t="shared" si="76"/>
        <v>12</v>
      </c>
      <c r="F278" s="823">
        <f t="shared" si="77"/>
        <v>14</v>
      </c>
      <c r="G278" s="823" t="e">
        <f>#REF!+14</f>
        <v>#REF!</v>
      </c>
      <c r="H278" s="823" t="e">
        <f>#REF!+14</f>
        <v>#REF!</v>
      </c>
      <c r="I278" s="820"/>
      <c r="J278" s="820"/>
      <c r="K278" s="195"/>
      <c r="L278" s="843">
        <f t="shared" si="75"/>
        <v>45267</v>
      </c>
    </row>
    <row r="279" spans="1:12" s="146" customFormat="1" ht="21.6" hidden="1" customHeight="1">
      <c r="A279" s="1029"/>
      <c r="B279" s="1168"/>
      <c r="C279" s="1168"/>
      <c r="D279" s="1220"/>
      <c r="E279" s="833">
        <f t="shared" si="76"/>
        <v>12</v>
      </c>
      <c r="F279" s="823">
        <f t="shared" si="77"/>
        <v>14</v>
      </c>
      <c r="G279" s="823" t="e">
        <f>#REF!+14</f>
        <v>#REF!</v>
      </c>
      <c r="H279" s="823" t="e">
        <f>#REF!+14</f>
        <v>#REF!</v>
      </c>
      <c r="I279" s="820"/>
      <c r="J279" s="820"/>
      <c r="K279" s="195"/>
      <c r="L279" s="843">
        <f t="shared" si="75"/>
        <v>45274</v>
      </c>
    </row>
    <row r="280" spans="1:12" s="146" customFormat="1" ht="21.6" hidden="1" customHeight="1">
      <c r="A280" s="1029"/>
      <c r="B280" s="1168"/>
      <c r="C280" s="1168"/>
      <c r="D280" s="1220"/>
      <c r="E280" s="824">
        <f t="shared" si="76"/>
        <v>12</v>
      </c>
      <c r="F280" s="823">
        <f t="shared" si="77"/>
        <v>14</v>
      </c>
      <c r="G280" s="823" t="e">
        <f>#REF!+14</f>
        <v>#REF!</v>
      </c>
      <c r="H280" s="823" t="e">
        <f>#REF!+14</f>
        <v>#REF!</v>
      </c>
      <c r="I280" s="820"/>
      <c r="J280" s="820"/>
      <c r="K280" s="195"/>
      <c r="L280" s="843">
        <f t="shared" si="75"/>
        <v>45281</v>
      </c>
    </row>
    <row r="281" spans="1:12" s="146" customFormat="1" ht="21.6" hidden="1" customHeight="1">
      <c r="A281" s="1029"/>
      <c r="B281" s="1168"/>
      <c r="C281" s="1168"/>
      <c r="D281" s="1220"/>
      <c r="E281" s="835">
        <f t="shared" si="76"/>
        <v>12</v>
      </c>
      <c r="F281" s="834">
        <f t="shared" si="77"/>
        <v>14</v>
      </c>
      <c r="G281" s="834" t="e">
        <f>#REF!+14</f>
        <v>#REF!</v>
      </c>
      <c r="H281" s="834" t="e">
        <f>#REF!+14</f>
        <v>#REF!</v>
      </c>
      <c r="I281" s="820"/>
      <c r="J281" s="820"/>
      <c r="K281" s="195"/>
      <c r="L281" s="843">
        <f t="shared" si="75"/>
        <v>45288</v>
      </c>
    </row>
    <row r="282" spans="1:12" s="146" customFormat="1" ht="21.6" hidden="1" customHeight="1">
      <c r="A282" s="1029"/>
      <c r="B282" s="1168"/>
      <c r="C282" s="1168"/>
      <c r="D282" s="1220"/>
      <c r="E282" s="823">
        <f t="shared" si="76"/>
        <v>12</v>
      </c>
      <c r="F282" s="823">
        <f t="shared" si="77"/>
        <v>14</v>
      </c>
      <c r="G282" s="823">
        <f>D282+15</f>
        <v>15</v>
      </c>
      <c r="H282" s="823">
        <f>D282+16</f>
        <v>16</v>
      </c>
      <c r="I282" s="823">
        <f t="shared" ref="I282:J284" si="78">E282+17</f>
        <v>29</v>
      </c>
      <c r="J282" s="823">
        <f t="shared" si="78"/>
        <v>31</v>
      </c>
      <c r="K282" s="195"/>
      <c r="L282" s="843">
        <f t="shared" si="75"/>
        <v>45295</v>
      </c>
    </row>
    <row r="283" spans="1:12" s="146" customFormat="1" ht="21.6" hidden="1" customHeight="1">
      <c r="A283" s="1029"/>
      <c r="B283" s="1168"/>
      <c r="C283" s="1168"/>
      <c r="D283" s="1220"/>
      <c r="E283" s="823">
        <f t="shared" si="76"/>
        <v>12</v>
      </c>
      <c r="F283" s="823">
        <f t="shared" si="77"/>
        <v>14</v>
      </c>
      <c r="G283" s="823">
        <f>D283+15</f>
        <v>15</v>
      </c>
      <c r="H283" s="823">
        <f>D283+16</f>
        <v>16</v>
      </c>
      <c r="I283" s="823">
        <f t="shared" si="78"/>
        <v>29</v>
      </c>
      <c r="J283" s="823">
        <f t="shared" si="78"/>
        <v>31</v>
      </c>
      <c r="K283" s="195"/>
      <c r="L283" s="843">
        <f t="shared" si="75"/>
        <v>45302</v>
      </c>
    </row>
    <row r="284" spans="1:12" s="146" customFormat="1" ht="21.6" hidden="1" customHeight="1">
      <c r="A284" s="1029"/>
      <c r="B284" s="1168"/>
      <c r="C284" s="1168"/>
      <c r="D284" s="1220"/>
      <c r="E284" s="823">
        <f t="shared" si="76"/>
        <v>12</v>
      </c>
      <c r="F284" s="823">
        <f t="shared" si="77"/>
        <v>14</v>
      </c>
      <c r="G284" s="823">
        <f>D284+15</f>
        <v>15</v>
      </c>
      <c r="H284" s="823">
        <f>D284+16</f>
        <v>16</v>
      </c>
      <c r="I284" s="823">
        <f t="shared" si="78"/>
        <v>29</v>
      </c>
      <c r="J284" s="823">
        <f t="shared" si="78"/>
        <v>31</v>
      </c>
      <c r="K284" s="195"/>
      <c r="L284" s="843">
        <f t="shared" si="75"/>
        <v>45309</v>
      </c>
    </row>
    <row r="285" spans="1:12" s="146" customFormat="1" ht="21.6" hidden="1" customHeight="1">
      <c r="A285" s="1029"/>
      <c r="B285" s="1168"/>
      <c r="C285" s="1168"/>
      <c r="D285" s="1220"/>
      <c r="E285" s="836">
        <v>45329</v>
      </c>
      <c r="F285" s="837">
        <v>45331</v>
      </c>
      <c r="G285" s="837">
        <v>45332</v>
      </c>
      <c r="H285" s="837">
        <v>45333</v>
      </c>
      <c r="I285" s="837">
        <v>45334</v>
      </c>
      <c r="J285" s="837">
        <v>45334</v>
      </c>
      <c r="K285" s="195"/>
      <c r="L285" s="843">
        <f t="shared" si="75"/>
        <v>45316</v>
      </c>
    </row>
    <row r="286" spans="1:12" s="146" customFormat="1" ht="21.6" hidden="1" customHeight="1">
      <c r="A286" s="1029"/>
      <c r="B286" s="1168"/>
      <c r="C286" s="1168"/>
      <c r="D286" s="1220"/>
      <c r="E286" s="825">
        <f>D286+12</f>
        <v>12</v>
      </c>
      <c r="F286" s="825">
        <f>D286+14</f>
        <v>14</v>
      </c>
      <c r="G286" s="825" t="e">
        <f>#REF!+14</f>
        <v>#REF!</v>
      </c>
      <c r="H286" s="825">
        <f t="shared" ref="H286:J287" si="79">H285+7</f>
        <v>45340</v>
      </c>
      <c r="I286" s="825">
        <f t="shared" si="79"/>
        <v>45341</v>
      </c>
      <c r="J286" s="825">
        <f t="shared" si="79"/>
        <v>45341</v>
      </c>
      <c r="K286" s="195"/>
      <c r="L286" s="843">
        <f t="shared" si="75"/>
        <v>45323</v>
      </c>
    </row>
    <row r="287" spans="1:12" s="146" customFormat="1" ht="20.25" hidden="1" customHeight="1">
      <c r="A287" s="1029"/>
      <c r="B287" s="1168"/>
      <c r="C287" s="1168"/>
      <c r="D287" s="1220"/>
      <c r="E287" s="825">
        <f>D287+12</f>
        <v>12</v>
      </c>
      <c r="F287" s="825">
        <f>D287+14</f>
        <v>14</v>
      </c>
      <c r="G287" s="825" t="e">
        <f>#REF!+14</f>
        <v>#REF!</v>
      </c>
      <c r="H287" s="825">
        <f t="shared" si="79"/>
        <v>45347</v>
      </c>
      <c r="I287" s="825">
        <f t="shared" si="79"/>
        <v>45348</v>
      </c>
      <c r="J287" s="825">
        <f t="shared" si="79"/>
        <v>45348</v>
      </c>
      <c r="K287" s="195"/>
      <c r="L287" s="843">
        <v>45330</v>
      </c>
    </row>
    <row r="288" spans="1:12" s="146" customFormat="1" ht="20.25" hidden="1" customHeight="1">
      <c r="A288" s="1029"/>
      <c r="B288" s="1168"/>
      <c r="C288" s="1168"/>
      <c r="D288" s="1220"/>
      <c r="E288" s="838"/>
      <c r="F288" s="838"/>
      <c r="G288" s="838"/>
      <c r="H288" s="838"/>
      <c r="I288" s="838"/>
      <c r="J288" s="838"/>
      <c r="K288" s="195"/>
      <c r="L288" s="843">
        <f t="shared" si="75"/>
        <v>45337</v>
      </c>
    </row>
    <row r="289" spans="1:12" s="146" customFormat="1" ht="20.25" hidden="1" customHeight="1">
      <c r="A289" s="1029"/>
      <c r="B289" s="1168"/>
      <c r="C289" s="1168"/>
      <c r="D289" s="1220"/>
      <c r="E289" s="823">
        <f t="shared" ref="E289:E298" si="80">D289+12</f>
        <v>12</v>
      </c>
      <c r="F289" s="823">
        <f t="shared" ref="F289:F298" si="81">D289+14</f>
        <v>14</v>
      </c>
      <c r="G289" s="823">
        <f t="shared" ref="G289:G306" si="82">D289+15</f>
        <v>15</v>
      </c>
      <c r="H289" s="823">
        <f t="shared" ref="H289:H306" si="83">D289+16</f>
        <v>16</v>
      </c>
      <c r="I289" s="823">
        <f t="shared" ref="I289:J306" si="84">E289+17</f>
        <v>29</v>
      </c>
      <c r="J289" s="823">
        <f t="shared" si="84"/>
        <v>31</v>
      </c>
      <c r="K289" s="195"/>
      <c r="L289" s="843">
        <f t="shared" si="75"/>
        <v>45344</v>
      </c>
    </row>
    <row r="290" spans="1:12" s="146" customFormat="1" ht="20.25" hidden="1" customHeight="1">
      <c r="A290" s="1029"/>
      <c r="B290" s="1168"/>
      <c r="C290" s="1168"/>
      <c r="D290" s="1220"/>
      <c r="E290" s="823">
        <f t="shared" si="80"/>
        <v>12</v>
      </c>
      <c r="F290" s="823">
        <f t="shared" si="81"/>
        <v>14</v>
      </c>
      <c r="G290" s="823">
        <f t="shared" si="82"/>
        <v>15</v>
      </c>
      <c r="H290" s="823">
        <f t="shared" si="83"/>
        <v>16</v>
      </c>
      <c r="I290" s="823">
        <f t="shared" si="84"/>
        <v>29</v>
      </c>
      <c r="J290" s="823">
        <f t="shared" si="84"/>
        <v>31</v>
      </c>
      <c r="K290" s="195"/>
      <c r="L290" s="843">
        <f t="shared" si="75"/>
        <v>45351</v>
      </c>
    </row>
    <row r="291" spans="1:12" s="146" customFormat="1" ht="20.25" hidden="1" customHeight="1">
      <c r="A291" s="1029"/>
      <c r="B291" s="1168"/>
      <c r="C291" s="1168"/>
      <c r="D291" s="1220"/>
      <c r="E291" s="823">
        <f t="shared" si="80"/>
        <v>12</v>
      </c>
      <c r="F291" s="823">
        <f t="shared" si="81"/>
        <v>14</v>
      </c>
      <c r="G291" s="823">
        <f t="shared" si="82"/>
        <v>15</v>
      </c>
      <c r="H291" s="823">
        <f t="shared" si="83"/>
        <v>16</v>
      </c>
      <c r="I291" s="823">
        <f t="shared" si="84"/>
        <v>29</v>
      </c>
      <c r="J291" s="823">
        <f t="shared" si="84"/>
        <v>31</v>
      </c>
      <c r="K291" s="195"/>
      <c r="L291" s="758">
        <v>45358</v>
      </c>
    </row>
    <row r="292" spans="1:12" s="146" customFormat="1" ht="20.25" hidden="1" customHeight="1">
      <c r="A292" s="1029"/>
      <c r="B292" s="1168"/>
      <c r="C292" s="1168"/>
      <c r="D292" s="1220"/>
      <c r="E292" s="823">
        <f t="shared" si="80"/>
        <v>12</v>
      </c>
      <c r="F292" s="823">
        <f t="shared" si="81"/>
        <v>14</v>
      </c>
      <c r="G292" s="823">
        <f t="shared" si="82"/>
        <v>15</v>
      </c>
      <c r="H292" s="823">
        <f t="shared" si="83"/>
        <v>16</v>
      </c>
      <c r="I292" s="823">
        <f t="shared" si="84"/>
        <v>29</v>
      </c>
      <c r="J292" s="823">
        <f t="shared" si="84"/>
        <v>31</v>
      </c>
      <c r="K292" s="195"/>
      <c r="L292" s="758">
        <f t="shared" si="75"/>
        <v>45365</v>
      </c>
    </row>
    <row r="293" spans="1:12" s="146" customFormat="1" ht="20.25" hidden="1" customHeight="1">
      <c r="A293" s="1029" t="s">
        <v>2026</v>
      </c>
      <c r="B293" s="1168"/>
      <c r="C293" s="1168"/>
      <c r="D293" s="1220"/>
      <c r="E293" s="823">
        <f t="shared" si="80"/>
        <v>12</v>
      </c>
      <c r="F293" s="823">
        <f t="shared" si="81"/>
        <v>14</v>
      </c>
      <c r="G293" s="823">
        <f t="shared" si="82"/>
        <v>15</v>
      </c>
      <c r="H293" s="823">
        <f t="shared" si="83"/>
        <v>16</v>
      </c>
      <c r="I293" s="823">
        <f t="shared" si="84"/>
        <v>29</v>
      </c>
      <c r="J293" s="823">
        <f t="shared" si="84"/>
        <v>31</v>
      </c>
      <c r="K293" s="195"/>
      <c r="L293" s="758">
        <f t="shared" si="75"/>
        <v>45372</v>
      </c>
    </row>
    <row r="294" spans="1:12" s="146" customFormat="1" ht="20.25" hidden="1" customHeight="1">
      <c r="A294" s="1029"/>
      <c r="B294" s="1168"/>
      <c r="C294" s="1168"/>
      <c r="D294" s="1220"/>
      <c r="E294" s="823">
        <f t="shared" si="80"/>
        <v>12</v>
      </c>
      <c r="F294" s="823">
        <f t="shared" si="81"/>
        <v>14</v>
      </c>
      <c r="G294" s="823">
        <f t="shared" si="82"/>
        <v>15</v>
      </c>
      <c r="H294" s="823">
        <f t="shared" si="83"/>
        <v>16</v>
      </c>
      <c r="I294" s="823">
        <f t="shared" si="84"/>
        <v>29</v>
      </c>
      <c r="J294" s="823">
        <f t="shared" si="84"/>
        <v>31</v>
      </c>
      <c r="K294" s="195"/>
      <c r="L294" s="758">
        <f t="shared" si="75"/>
        <v>45379</v>
      </c>
    </row>
    <row r="295" spans="1:12" s="146" customFormat="1" ht="20.25" hidden="1" customHeight="1">
      <c r="A295" s="1029"/>
      <c r="B295" s="1168"/>
      <c r="C295" s="1168"/>
      <c r="D295" s="1220"/>
      <c r="E295" s="823">
        <f t="shared" si="80"/>
        <v>12</v>
      </c>
      <c r="F295" s="823">
        <f t="shared" si="81"/>
        <v>14</v>
      </c>
      <c r="G295" s="823">
        <f t="shared" si="82"/>
        <v>15</v>
      </c>
      <c r="H295" s="823">
        <f t="shared" si="83"/>
        <v>16</v>
      </c>
      <c r="I295" s="823">
        <f t="shared" si="84"/>
        <v>29</v>
      </c>
      <c r="J295" s="823">
        <f t="shared" si="84"/>
        <v>31</v>
      </c>
      <c r="K295" s="195"/>
      <c r="L295" s="758">
        <f t="shared" si="75"/>
        <v>45386</v>
      </c>
    </row>
    <row r="296" spans="1:12" s="146" customFormat="1" ht="20.25" hidden="1" customHeight="1">
      <c r="A296" s="1029"/>
      <c r="B296" s="1168"/>
      <c r="C296" s="1168"/>
      <c r="D296" s="1220"/>
      <c r="E296" s="823">
        <f t="shared" si="80"/>
        <v>12</v>
      </c>
      <c r="F296" s="823">
        <f t="shared" si="81"/>
        <v>14</v>
      </c>
      <c r="G296" s="823">
        <f t="shared" si="82"/>
        <v>15</v>
      </c>
      <c r="H296" s="823">
        <f t="shared" si="83"/>
        <v>16</v>
      </c>
      <c r="I296" s="823">
        <f t="shared" si="84"/>
        <v>29</v>
      </c>
      <c r="J296" s="823">
        <f t="shared" si="84"/>
        <v>31</v>
      </c>
      <c r="K296" s="195"/>
      <c r="L296" s="758">
        <f t="shared" si="75"/>
        <v>45393</v>
      </c>
    </row>
    <row r="297" spans="1:12" s="146" customFormat="1" ht="20.25" hidden="1" customHeight="1">
      <c r="A297" s="1029"/>
      <c r="B297" s="1168"/>
      <c r="C297" s="1168"/>
      <c r="D297" s="1220"/>
      <c r="E297" s="823">
        <f t="shared" si="80"/>
        <v>12</v>
      </c>
      <c r="F297" s="823">
        <f t="shared" si="81"/>
        <v>14</v>
      </c>
      <c r="G297" s="823">
        <f t="shared" si="82"/>
        <v>15</v>
      </c>
      <c r="H297" s="823">
        <f t="shared" si="83"/>
        <v>16</v>
      </c>
      <c r="I297" s="823">
        <f t="shared" si="84"/>
        <v>29</v>
      </c>
      <c r="J297" s="823">
        <f t="shared" si="84"/>
        <v>31</v>
      </c>
      <c r="K297" s="195"/>
      <c r="L297" s="758">
        <f t="shared" si="75"/>
        <v>45400</v>
      </c>
    </row>
    <row r="298" spans="1:12" s="146" customFormat="1" ht="20.25" hidden="1" customHeight="1">
      <c r="A298" s="1029"/>
      <c r="B298" s="1168"/>
      <c r="C298" s="1168"/>
      <c r="D298" s="1220"/>
      <c r="E298" s="823">
        <f t="shared" si="80"/>
        <v>12</v>
      </c>
      <c r="F298" s="823">
        <f t="shared" si="81"/>
        <v>14</v>
      </c>
      <c r="G298" s="823">
        <f t="shared" si="82"/>
        <v>15</v>
      </c>
      <c r="H298" s="823">
        <f t="shared" si="83"/>
        <v>16</v>
      </c>
      <c r="I298" s="823">
        <f t="shared" si="84"/>
        <v>29</v>
      </c>
      <c r="J298" s="823">
        <f t="shared" si="84"/>
        <v>31</v>
      </c>
      <c r="K298" s="195"/>
      <c r="L298" s="758">
        <f t="shared" si="75"/>
        <v>45407</v>
      </c>
    </row>
    <row r="299" spans="1:12" s="146" customFormat="1" ht="20.25" hidden="1" customHeight="1">
      <c r="A299" s="1029"/>
      <c r="B299" s="1168"/>
      <c r="C299" s="1168"/>
      <c r="D299" s="1220"/>
      <c r="E299" s="1036" t="s">
        <v>389</v>
      </c>
      <c r="F299" s="1036" t="s">
        <v>389</v>
      </c>
      <c r="G299" s="823">
        <f t="shared" si="82"/>
        <v>15</v>
      </c>
      <c r="H299" s="823">
        <f t="shared" si="83"/>
        <v>16</v>
      </c>
      <c r="I299" s="823" t="e">
        <f t="shared" si="84"/>
        <v>#VALUE!</v>
      </c>
      <c r="J299" s="823" t="e">
        <f t="shared" si="84"/>
        <v>#VALUE!</v>
      </c>
      <c r="K299" s="195"/>
      <c r="L299" s="758">
        <f t="shared" si="75"/>
        <v>45414</v>
      </c>
    </row>
    <row r="300" spans="1:12" s="146" customFormat="1" ht="20.25" hidden="1" customHeight="1">
      <c r="A300" s="1029" t="s">
        <v>1996</v>
      </c>
      <c r="B300" s="1168"/>
      <c r="C300" s="1168"/>
      <c r="D300" s="1220"/>
      <c r="E300" s="823">
        <f>D300+12</f>
        <v>12</v>
      </c>
      <c r="F300" s="823">
        <f t="shared" ref="F300:F306" si="85">D300+14</f>
        <v>14</v>
      </c>
      <c r="G300" s="823">
        <f t="shared" si="82"/>
        <v>15</v>
      </c>
      <c r="H300" s="823">
        <f t="shared" si="83"/>
        <v>16</v>
      </c>
      <c r="I300" s="823">
        <f t="shared" si="84"/>
        <v>29</v>
      </c>
      <c r="J300" s="823">
        <f t="shared" si="84"/>
        <v>31</v>
      </c>
      <c r="K300" s="195"/>
      <c r="L300" s="758">
        <f>L299+7</f>
        <v>45421</v>
      </c>
    </row>
    <row r="301" spans="1:12" s="146" customFormat="1" ht="20.25" hidden="1" customHeight="1">
      <c r="A301" s="1029" t="s">
        <v>2036</v>
      </c>
      <c r="B301" s="1168"/>
      <c r="C301" s="1168"/>
      <c r="D301" s="1220"/>
      <c r="E301" s="823">
        <f>D301+12</f>
        <v>12</v>
      </c>
      <c r="F301" s="823">
        <f t="shared" si="85"/>
        <v>14</v>
      </c>
      <c r="G301" s="823">
        <f t="shared" si="82"/>
        <v>15</v>
      </c>
      <c r="H301" s="823">
        <f t="shared" si="83"/>
        <v>16</v>
      </c>
      <c r="I301" s="823">
        <f t="shared" si="84"/>
        <v>29</v>
      </c>
      <c r="J301" s="823">
        <f t="shared" si="84"/>
        <v>31</v>
      </c>
      <c r="K301" s="195"/>
      <c r="L301" s="758">
        <f t="shared" si="75"/>
        <v>45428</v>
      </c>
    </row>
    <row r="302" spans="1:12" s="146" customFormat="1" ht="20.25" hidden="1" customHeight="1">
      <c r="A302" s="1029"/>
      <c r="B302" s="1168"/>
      <c r="C302" s="1168"/>
      <c r="D302" s="1220"/>
      <c r="E302" s="823">
        <f>D302+12</f>
        <v>12</v>
      </c>
      <c r="F302" s="823">
        <f t="shared" si="85"/>
        <v>14</v>
      </c>
      <c r="G302" s="823">
        <f t="shared" si="82"/>
        <v>15</v>
      </c>
      <c r="H302" s="823">
        <f t="shared" si="83"/>
        <v>16</v>
      </c>
      <c r="I302" s="823">
        <f t="shared" si="84"/>
        <v>29</v>
      </c>
      <c r="J302" s="823">
        <f t="shared" si="84"/>
        <v>31</v>
      </c>
      <c r="K302" s="195"/>
      <c r="L302" s="758">
        <f t="shared" si="75"/>
        <v>45435</v>
      </c>
    </row>
    <row r="303" spans="1:12" s="146" customFormat="1" ht="20.25" hidden="1" customHeight="1">
      <c r="A303" s="1029" t="s">
        <v>2039</v>
      </c>
      <c r="B303" s="1168"/>
      <c r="C303" s="1168"/>
      <c r="D303" s="1220"/>
      <c r="E303" s="823">
        <f>D303+12</f>
        <v>12</v>
      </c>
      <c r="F303" s="823">
        <f t="shared" si="85"/>
        <v>14</v>
      </c>
      <c r="G303" s="823">
        <f t="shared" si="82"/>
        <v>15</v>
      </c>
      <c r="H303" s="823">
        <f t="shared" si="83"/>
        <v>16</v>
      </c>
      <c r="I303" s="823">
        <f t="shared" si="84"/>
        <v>29</v>
      </c>
      <c r="J303" s="823">
        <f t="shared" si="84"/>
        <v>31</v>
      </c>
      <c r="K303" s="195"/>
      <c r="L303" s="758">
        <f t="shared" si="75"/>
        <v>45442</v>
      </c>
    </row>
    <row r="304" spans="1:12" s="146" customFormat="1" ht="20.25" hidden="1" customHeight="1">
      <c r="A304" s="1029" t="s">
        <v>2142</v>
      </c>
      <c r="B304" s="1168"/>
      <c r="C304" s="1168"/>
      <c r="D304" s="1220"/>
      <c r="E304" s="1036" t="s">
        <v>389</v>
      </c>
      <c r="F304" s="823">
        <f t="shared" si="85"/>
        <v>14</v>
      </c>
      <c r="G304" s="823">
        <f t="shared" si="82"/>
        <v>15</v>
      </c>
      <c r="H304" s="823">
        <f t="shared" si="83"/>
        <v>16</v>
      </c>
      <c r="I304" s="823" t="e">
        <f t="shared" si="84"/>
        <v>#VALUE!</v>
      </c>
      <c r="J304" s="823">
        <f t="shared" si="84"/>
        <v>31</v>
      </c>
      <c r="K304" s="195"/>
      <c r="L304" s="758">
        <f t="shared" si="75"/>
        <v>45449</v>
      </c>
    </row>
    <row r="305" spans="1:14" s="146" customFormat="1" ht="20.25" hidden="1" customHeight="1">
      <c r="A305" s="1029" t="s">
        <v>1996</v>
      </c>
      <c r="B305" s="1168"/>
      <c r="C305" s="1168"/>
      <c r="D305" s="1220"/>
      <c r="E305" s="823">
        <f>D305+12</f>
        <v>12</v>
      </c>
      <c r="F305" s="823">
        <f t="shared" si="85"/>
        <v>14</v>
      </c>
      <c r="G305" s="823">
        <f t="shared" si="82"/>
        <v>15</v>
      </c>
      <c r="H305" s="823">
        <f t="shared" si="83"/>
        <v>16</v>
      </c>
      <c r="I305" s="823">
        <f t="shared" si="84"/>
        <v>29</v>
      </c>
      <c r="J305" s="823">
        <f t="shared" si="84"/>
        <v>31</v>
      </c>
      <c r="K305" s="195"/>
      <c r="L305" s="758">
        <f>L304+7</f>
        <v>45456</v>
      </c>
    </row>
    <row r="306" spans="1:14" s="146" customFormat="1" ht="20.25" hidden="1" customHeight="1">
      <c r="A306" s="1029" t="s">
        <v>2143</v>
      </c>
      <c r="B306" s="1168"/>
      <c r="C306" s="1168"/>
      <c r="D306" s="1220"/>
      <c r="E306" s="1063" t="s">
        <v>389</v>
      </c>
      <c r="F306" s="1062">
        <f t="shared" si="85"/>
        <v>14</v>
      </c>
      <c r="G306" s="1062">
        <f t="shared" si="82"/>
        <v>15</v>
      </c>
      <c r="H306" s="1062">
        <f t="shared" si="83"/>
        <v>16</v>
      </c>
      <c r="I306" s="1062" t="e">
        <f t="shared" si="84"/>
        <v>#VALUE!</v>
      </c>
      <c r="J306" s="1062">
        <f t="shared" si="84"/>
        <v>31</v>
      </c>
      <c r="K306" s="195"/>
      <c r="L306" s="758">
        <f t="shared" si="75"/>
        <v>45463</v>
      </c>
    </row>
    <row r="307" spans="1:14" s="146" customFormat="1" ht="20.25" hidden="1" customHeight="1">
      <c r="A307" s="1029" t="s">
        <v>1976</v>
      </c>
      <c r="B307" s="1168"/>
      <c r="C307" s="1168"/>
      <c r="D307" s="1220"/>
      <c r="E307" s="823">
        <f>D307+12</f>
        <v>12</v>
      </c>
      <c r="F307" s="880" t="s">
        <v>389</v>
      </c>
      <c r="G307" s="880" t="s">
        <v>389</v>
      </c>
      <c r="H307" s="880" t="s">
        <v>389</v>
      </c>
      <c r="I307" s="880" t="s">
        <v>389</v>
      </c>
      <c r="J307" s="880" t="s">
        <v>389</v>
      </c>
      <c r="K307" s="195"/>
      <c r="L307" s="758">
        <f t="shared" si="75"/>
        <v>45470</v>
      </c>
    </row>
    <row r="308" spans="1:14" s="146" customFormat="1" ht="20.25" hidden="1" customHeight="1">
      <c r="A308" s="1029" t="s">
        <v>2003</v>
      </c>
      <c r="B308" s="1168"/>
      <c r="C308" s="1168"/>
      <c r="D308" s="1220"/>
      <c r="E308" s="823">
        <f>D308+12</f>
        <v>12</v>
      </c>
      <c r="F308" s="823">
        <f>D308+14</f>
        <v>14</v>
      </c>
      <c r="G308" s="823">
        <f>D308+15</f>
        <v>15</v>
      </c>
      <c r="H308" s="823">
        <f>D308+16</f>
        <v>16</v>
      </c>
      <c r="I308" s="823">
        <f t="shared" ref="I308:J311" si="86">E308+17</f>
        <v>29</v>
      </c>
      <c r="J308" s="823">
        <f t="shared" si="86"/>
        <v>31</v>
      </c>
      <c r="K308" s="195"/>
      <c r="L308" s="758">
        <f t="shared" si="75"/>
        <v>45477</v>
      </c>
    </row>
    <row r="309" spans="1:14" s="146" customFormat="1" ht="20.25" hidden="1" customHeight="1">
      <c r="A309" s="1029" t="s">
        <v>1524</v>
      </c>
      <c r="B309" s="1168"/>
      <c r="C309" s="1168"/>
      <c r="D309" s="1220"/>
      <c r="E309" s="823">
        <f>D309+12</f>
        <v>12</v>
      </c>
      <c r="F309" s="823">
        <f>D309+14</f>
        <v>14</v>
      </c>
      <c r="G309" s="823">
        <f>D309+15</f>
        <v>15</v>
      </c>
      <c r="H309" s="823">
        <f>D309+16</f>
        <v>16</v>
      </c>
      <c r="I309" s="823">
        <f t="shared" si="86"/>
        <v>29</v>
      </c>
      <c r="J309" s="823">
        <f t="shared" si="86"/>
        <v>31</v>
      </c>
      <c r="K309" s="195"/>
      <c r="L309" s="758">
        <f>L308+7</f>
        <v>45484</v>
      </c>
    </row>
    <row r="310" spans="1:14" s="146" customFormat="1" ht="20.25" hidden="1" customHeight="1">
      <c r="A310" s="1029"/>
      <c r="B310" s="1168"/>
      <c r="C310" s="1168"/>
      <c r="D310" s="1220"/>
      <c r="E310" s="838">
        <f>D310+12</f>
        <v>12</v>
      </c>
      <c r="F310" s="838">
        <f>D310+14</f>
        <v>14</v>
      </c>
      <c r="G310" s="838">
        <f>D310+15</f>
        <v>15</v>
      </c>
      <c r="H310" s="838">
        <f>D310+16</f>
        <v>16</v>
      </c>
      <c r="I310" s="838">
        <f t="shared" si="86"/>
        <v>29</v>
      </c>
      <c r="J310" s="838">
        <f t="shared" si="86"/>
        <v>31</v>
      </c>
      <c r="K310" s="195"/>
      <c r="L310" s="758">
        <f t="shared" si="75"/>
        <v>45491</v>
      </c>
    </row>
    <row r="311" spans="1:14" s="146" customFormat="1" ht="20.25" hidden="1" customHeight="1">
      <c r="A311" s="1029"/>
      <c r="B311" s="1168"/>
      <c r="C311" s="1168"/>
      <c r="D311" s="1220"/>
      <c r="E311" s="838">
        <f>D311+12</f>
        <v>12</v>
      </c>
      <c r="F311" s="838">
        <f>D311+14</f>
        <v>14</v>
      </c>
      <c r="G311" s="838">
        <f>D311+15</f>
        <v>15</v>
      </c>
      <c r="H311" s="838">
        <f>D311+16</f>
        <v>16</v>
      </c>
      <c r="I311" s="838">
        <f t="shared" si="86"/>
        <v>29</v>
      </c>
      <c r="J311" s="838">
        <f t="shared" si="86"/>
        <v>31</v>
      </c>
      <c r="K311" s="195"/>
      <c r="L311" s="758">
        <f t="shared" si="75"/>
        <v>45498</v>
      </c>
    </row>
    <row r="312" spans="1:14" s="146" customFormat="1" ht="20.25" hidden="1" customHeight="1">
      <c r="A312" s="1029" t="s">
        <v>1976</v>
      </c>
      <c r="B312" s="1168"/>
      <c r="C312" s="1168"/>
      <c r="D312" s="1220"/>
      <c r="E312" s="823" t="e">
        <f>#REF!+1</f>
        <v>#REF!</v>
      </c>
      <c r="F312" s="823" t="e">
        <f>E312+2</f>
        <v>#REF!</v>
      </c>
      <c r="G312" s="823" t="e">
        <f t="shared" ref="G312:H313" si="87">F312+1</f>
        <v>#REF!</v>
      </c>
      <c r="H312" s="823" t="e">
        <f t="shared" si="87"/>
        <v>#REF!</v>
      </c>
      <c r="I312" s="823" t="e">
        <f>#REF!+1</f>
        <v>#REF!</v>
      </c>
      <c r="J312" s="823" t="e">
        <f>#REF!+1</f>
        <v>#REF!</v>
      </c>
      <c r="K312" s="195"/>
      <c r="L312" s="758">
        <f t="shared" si="75"/>
        <v>45505</v>
      </c>
    </row>
    <row r="313" spans="1:14" s="146" customFormat="1" ht="20.25" hidden="1" customHeight="1">
      <c r="A313" s="1029" t="s">
        <v>2003</v>
      </c>
      <c r="B313" s="1168"/>
      <c r="C313" s="1168"/>
      <c r="D313" s="1220"/>
      <c r="E313" s="823" t="e">
        <f>#REF!+1</f>
        <v>#REF!</v>
      </c>
      <c r="F313" s="823" t="e">
        <f>E313+2</f>
        <v>#REF!</v>
      </c>
      <c r="G313" s="823" t="e">
        <f t="shared" si="87"/>
        <v>#REF!</v>
      </c>
      <c r="H313" s="823" t="e">
        <f t="shared" si="87"/>
        <v>#REF!</v>
      </c>
      <c r="I313" s="823" t="e">
        <f>#REF!+1</f>
        <v>#REF!</v>
      </c>
      <c r="J313" s="823" t="e">
        <f>#REF!+1</f>
        <v>#REF!</v>
      </c>
      <c r="K313" s="195"/>
      <c r="L313" s="758">
        <f t="shared" si="75"/>
        <v>45512</v>
      </c>
    </row>
    <row r="314" spans="1:14" s="146" customFormat="1" ht="20.25" hidden="1" customHeight="1">
      <c r="A314" s="1029" t="s">
        <v>1524</v>
      </c>
      <c r="B314" s="1168"/>
      <c r="C314" s="1168"/>
      <c r="D314" s="1220"/>
      <c r="E314" s="823">
        <f>D314+12</f>
        <v>12</v>
      </c>
      <c r="F314" s="823">
        <f>D314+14</f>
        <v>14</v>
      </c>
      <c r="G314" s="823">
        <f>D314+15</f>
        <v>15</v>
      </c>
      <c r="H314" s="823">
        <f>D314+16</f>
        <v>16</v>
      </c>
      <c r="I314" s="823">
        <f>E314+17</f>
        <v>29</v>
      </c>
      <c r="J314" s="823">
        <f>F314+17</f>
        <v>31</v>
      </c>
      <c r="K314" s="195"/>
      <c r="L314" s="758">
        <f>L313+7</f>
        <v>45519</v>
      </c>
    </row>
    <row r="315" spans="1:14" s="146" customFormat="1" ht="18.75" customHeight="1">
      <c r="A315" s="1029"/>
      <c r="B315" s="944" t="s">
        <v>355</v>
      </c>
      <c r="C315" s="944" t="s">
        <v>356</v>
      </c>
      <c r="D315" s="1190"/>
      <c r="E315" s="1070" t="s">
        <v>223</v>
      </c>
      <c r="F315" s="1070" t="s">
        <v>219</v>
      </c>
      <c r="G315" s="1070" t="s">
        <v>209</v>
      </c>
      <c r="H315" s="1070" t="s">
        <v>248</v>
      </c>
      <c r="I315" s="1070" t="s">
        <v>176</v>
      </c>
      <c r="J315" s="1070" t="s">
        <v>177</v>
      </c>
      <c r="K315" s="195"/>
      <c r="L315" s="1049" t="s">
        <v>495</v>
      </c>
      <c r="M315" s="1049" t="s">
        <v>357</v>
      </c>
      <c r="N315" s="1046" t="s">
        <v>358</v>
      </c>
    </row>
    <row r="316" spans="1:14" s="146" customFormat="1" ht="20.100000000000001" hidden="1" customHeight="1">
      <c r="A316" s="1029"/>
      <c r="B316" s="978" t="s">
        <v>2003</v>
      </c>
      <c r="C316" s="964" t="s">
        <v>2180</v>
      </c>
      <c r="D316" s="961">
        <v>45779</v>
      </c>
      <c r="E316" s="823">
        <f>D316+6</f>
        <v>45785</v>
      </c>
      <c r="F316" s="823">
        <f>E316+2</f>
        <v>45787</v>
      </c>
      <c r="G316" s="823">
        <f>F316+4</f>
        <v>45791</v>
      </c>
      <c r="H316" s="823">
        <f>G316+1</f>
        <v>45792</v>
      </c>
      <c r="I316" s="823">
        <f>H316+3</f>
        <v>45795</v>
      </c>
      <c r="J316" s="823">
        <f>I316+3</f>
        <v>45798</v>
      </c>
      <c r="K316" s="195"/>
      <c r="L316" s="758">
        <v>45780</v>
      </c>
      <c r="M316" s="758">
        <v>45780</v>
      </c>
    </row>
    <row r="317" spans="1:14" s="146" customFormat="1" ht="20.100000000000001" hidden="1" customHeight="1">
      <c r="A317" s="1029"/>
      <c r="B317" s="978" t="s">
        <v>2091</v>
      </c>
      <c r="C317" s="964" t="s">
        <v>2181</v>
      </c>
      <c r="D317" s="961">
        <v>45789</v>
      </c>
      <c r="E317" s="823">
        <f t="shared" ref="E317:E325" si="88">D317+6</f>
        <v>45795</v>
      </c>
      <c r="F317" s="823">
        <f t="shared" ref="F317:F325" si="89">E317+2</f>
        <v>45797</v>
      </c>
      <c r="G317" s="823">
        <f t="shared" ref="G317:G325" si="90">F317+4</f>
        <v>45801</v>
      </c>
      <c r="H317" s="823">
        <f t="shared" ref="H317:H325" si="91">G317+1</f>
        <v>45802</v>
      </c>
      <c r="I317" s="823">
        <f t="shared" ref="I317:I324" si="92">H317+3</f>
        <v>45805</v>
      </c>
      <c r="J317" s="823">
        <f>I317+1</f>
        <v>45806</v>
      </c>
      <c r="K317" s="195"/>
      <c r="L317" s="758">
        <f>L316+7</f>
        <v>45787</v>
      </c>
      <c r="M317" s="758">
        <f>M316+7</f>
        <v>45787</v>
      </c>
    </row>
    <row r="318" spans="1:14" s="146" customFormat="1" ht="20.100000000000001" hidden="1" customHeight="1">
      <c r="A318" s="1029" t="s">
        <v>1524</v>
      </c>
      <c r="B318" s="978" t="s">
        <v>2105</v>
      </c>
      <c r="C318" s="964" t="s">
        <v>2182</v>
      </c>
      <c r="D318" s="961">
        <v>45796</v>
      </c>
      <c r="E318" s="823">
        <f t="shared" si="88"/>
        <v>45802</v>
      </c>
      <c r="F318" s="823">
        <f t="shared" si="89"/>
        <v>45804</v>
      </c>
      <c r="G318" s="823">
        <f t="shared" si="90"/>
        <v>45808</v>
      </c>
      <c r="H318" s="823">
        <f t="shared" si="91"/>
        <v>45809</v>
      </c>
      <c r="I318" s="823">
        <f t="shared" si="92"/>
        <v>45812</v>
      </c>
      <c r="J318" s="823">
        <f t="shared" ref="J318:J350" si="93">I318+1</f>
        <v>45813</v>
      </c>
      <c r="K318" s="195"/>
      <c r="L318" s="758">
        <f t="shared" ref="L318:M351" si="94">L317+7</f>
        <v>45794</v>
      </c>
      <c r="M318" s="758">
        <f t="shared" si="94"/>
        <v>45794</v>
      </c>
    </row>
    <row r="319" spans="1:14" s="146" customFormat="1" ht="20.100000000000001" hidden="1" customHeight="1">
      <c r="A319" s="1029"/>
      <c r="B319" s="978" t="s">
        <v>1784</v>
      </c>
      <c r="C319" s="964" t="s">
        <v>2183</v>
      </c>
      <c r="D319" s="961">
        <v>45803</v>
      </c>
      <c r="E319" s="823">
        <f t="shared" si="88"/>
        <v>45809</v>
      </c>
      <c r="F319" s="823">
        <f t="shared" si="89"/>
        <v>45811</v>
      </c>
      <c r="G319" s="823">
        <f t="shared" si="90"/>
        <v>45815</v>
      </c>
      <c r="H319" s="823">
        <f t="shared" si="91"/>
        <v>45816</v>
      </c>
      <c r="I319" s="823">
        <f t="shared" si="92"/>
        <v>45819</v>
      </c>
      <c r="J319" s="823">
        <f t="shared" si="93"/>
        <v>45820</v>
      </c>
      <c r="K319" s="195"/>
      <c r="L319" s="758">
        <f t="shared" si="94"/>
        <v>45801</v>
      </c>
      <c r="M319" s="758">
        <f t="shared" si="94"/>
        <v>45801</v>
      </c>
    </row>
    <row r="320" spans="1:14" s="146" customFormat="1" ht="20.100000000000001" hidden="1" customHeight="1">
      <c r="A320" s="1029"/>
      <c r="B320" s="978" t="s">
        <v>2055</v>
      </c>
      <c r="C320" s="964" t="s">
        <v>2184</v>
      </c>
      <c r="D320" s="961">
        <v>45811</v>
      </c>
      <c r="E320" s="823">
        <f t="shared" si="88"/>
        <v>45817</v>
      </c>
      <c r="F320" s="823">
        <f t="shared" si="89"/>
        <v>45819</v>
      </c>
      <c r="G320" s="823">
        <f t="shared" si="90"/>
        <v>45823</v>
      </c>
      <c r="H320" s="823">
        <f t="shared" si="91"/>
        <v>45824</v>
      </c>
      <c r="I320" s="823">
        <f t="shared" si="92"/>
        <v>45827</v>
      </c>
      <c r="J320" s="823">
        <f t="shared" si="93"/>
        <v>45828</v>
      </c>
      <c r="K320" s="195"/>
      <c r="L320" s="758">
        <f t="shared" si="94"/>
        <v>45808</v>
      </c>
      <c r="M320" s="758">
        <f t="shared" si="94"/>
        <v>45808</v>
      </c>
    </row>
    <row r="321" spans="1:13" s="146" customFormat="1" ht="20.100000000000001" hidden="1" customHeight="1">
      <c r="A321" s="1029"/>
      <c r="B321" s="978" t="s">
        <v>2003</v>
      </c>
      <c r="C321" s="964" t="s">
        <v>2185</v>
      </c>
      <c r="D321" s="961">
        <v>45815</v>
      </c>
      <c r="E321" s="823">
        <f>D321+6</f>
        <v>45821</v>
      </c>
      <c r="F321" s="823">
        <f>E321+2</f>
        <v>45823</v>
      </c>
      <c r="G321" s="823">
        <f>F321+4</f>
        <v>45827</v>
      </c>
      <c r="H321" s="823">
        <f>G321+1</f>
        <v>45828</v>
      </c>
      <c r="I321" s="823">
        <f>H321+3</f>
        <v>45831</v>
      </c>
      <c r="J321" s="823">
        <f t="shared" si="93"/>
        <v>45832</v>
      </c>
      <c r="K321" s="195"/>
      <c r="L321" s="758">
        <f t="shared" si="94"/>
        <v>45815</v>
      </c>
      <c r="M321" s="758">
        <f t="shared" si="94"/>
        <v>45815</v>
      </c>
    </row>
    <row r="322" spans="1:13" s="146" customFormat="1" ht="20.100000000000001" hidden="1" customHeight="1">
      <c r="A322" s="1029"/>
      <c r="B322" s="978" t="s">
        <v>2091</v>
      </c>
      <c r="C322" s="964" t="s">
        <v>2186</v>
      </c>
      <c r="D322" s="961">
        <v>45821</v>
      </c>
      <c r="E322" s="823">
        <f t="shared" si="88"/>
        <v>45827</v>
      </c>
      <c r="F322" s="823">
        <f t="shared" si="89"/>
        <v>45829</v>
      </c>
      <c r="G322" s="823">
        <f t="shared" si="90"/>
        <v>45833</v>
      </c>
      <c r="H322" s="823">
        <f t="shared" si="91"/>
        <v>45834</v>
      </c>
      <c r="I322" s="823">
        <f t="shared" si="92"/>
        <v>45837</v>
      </c>
      <c r="J322" s="823">
        <f t="shared" si="93"/>
        <v>45838</v>
      </c>
      <c r="K322" s="195"/>
      <c r="L322" s="758">
        <f t="shared" si="94"/>
        <v>45822</v>
      </c>
      <c r="M322" s="758">
        <f t="shared" si="94"/>
        <v>45822</v>
      </c>
    </row>
    <row r="323" spans="1:13" s="146" customFormat="1" ht="20.100000000000001" hidden="1" customHeight="1">
      <c r="A323" s="1029"/>
      <c r="B323" s="978" t="s">
        <v>2105</v>
      </c>
      <c r="C323" s="964" t="s">
        <v>2187</v>
      </c>
      <c r="D323" s="961">
        <v>45828</v>
      </c>
      <c r="E323" s="823">
        <f t="shared" si="88"/>
        <v>45834</v>
      </c>
      <c r="F323" s="823">
        <f t="shared" si="89"/>
        <v>45836</v>
      </c>
      <c r="G323" s="823">
        <f t="shared" si="90"/>
        <v>45840</v>
      </c>
      <c r="H323" s="823">
        <f t="shared" si="91"/>
        <v>45841</v>
      </c>
      <c r="I323" s="823">
        <f t="shared" si="92"/>
        <v>45844</v>
      </c>
      <c r="J323" s="823">
        <f t="shared" si="93"/>
        <v>45845</v>
      </c>
      <c r="K323" s="195"/>
      <c r="L323" s="758">
        <f t="shared" si="94"/>
        <v>45829</v>
      </c>
      <c r="M323" s="758">
        <f t="shared" si="94"/>
        <v>45829</v>
      </c>
    </row>
    <row r="324" spans="1:13" s="146" customFormat="1" ht="20.100000000000001" hidden="1" customHeight="1">
      <c r="A324" s="1029"/>
      <c r="B324" s="978" t="s">
        <v>1784</v>
      </c>
      <c r="C324" s="964" t="s">
        <v>2188</v>
      </c>
      <c r="D324" s="961">
        <v>45837</v>
      </c>
      <c r="E324" s="823">
        <f t="shared" si="88"/>
        <v>45843</v>
      </c>
      <c r="F324" s="823">
        <f t="shared" si="89"/>
        <v>45845</v>
      </c>
      <c r="G324" s="823">
        <f t="shared" si="90"/>
        <v>45849</v>
      </c>
      <c r="H324" s="823">
        <f t="shared" si="91"/>
        <v>45850</v>
      </c>
      <c r="I324" s="823">
        <f t="shared" si="92"/>
        <v>45853</v>
      </c>
      <c r="J324" s="823">
        <f t="shared" si="93"/>
        <v>45854</v>
      </c>
      <c r="K324" s="195"/>
      <c r="L324" s="758">
        <f t="shared" si="94"/>
        <v>45836</v>
      </c>
      <c r="M324" s="758">
        <f t="shared" si="94"/>
        <v>45836</v>
      </c>
    </row>
    <row r="325" spans="1:13" s="146" customFormat="1" ht="20.100000000000001" hidden="1" customHeight="1">
      <c r="A325" s="1029"/>
      <c r="B325" s="978" t="s">
        <v>2055</v>
      </c>
      <c r="C325" s="964" t="s">
        <v>2189</v>
      </c>
      <c r="D325" s="961">
        <v>45845</v>
      </c>
      <c r="E325" s="823">
        <f t="shared" si="88"/>
        <v>45851</v>
      </c>
      <c r="F325" s="823">
        <f t="shared" si="89"/>
        <v>45853</v>
      </c>
      <c r="G325" s="823">
        <f t="shared" si="90"/>
        <v>45857</v>
      </c>
      <c r="H325" s="823">
        <f t="shared" si="91"/>
        <v>45858</v>
      </c>
      <c r="I325" s="823">
        <f>H325+3</f>
        <v>45861</v>
      </c>
      <c r="J325" s="823">
        <f t="shared" si="93"/>
        <v>45862</v>
      </c>
      <c r="K325" s="195"/>
      <c r="L325" s="758">
        <f t="shared" si="94"/>
        <v>45843</v>
      </c>
      <c r="M325" s="758">
        <f t="shared" si="94"/>
        <v>45843</v>
      </c>
    </row>
    <row r="326" spans="1:13" s="146" customFormat="1" ht="20.100000000000001" hidden="1" customHeight="1">
      <c r="A326" s="1029"/>
      <c r="B326" s="978" t="s">
        <v>2003</v>
      </c>
      <c r="C326" s="964" t="s">
        <v>2190</v>
      </c>
      <c r="D326" s="961">
        <v>45850</v>
      </c>
      <c r="E326" s="823">
        <f>D326+6</f>
        <v>45856</v>
      </c>
      <c r="F326" s="823">
        <f>E326+2</f>
        <v>45858</v>
      </c>
      <c r="G326" s="823">
        <f>F326+4</f>
        <v>45862</v>
      </c>
      <c r="H326" s="823">
        <f>G326+1</f>
        <v>45863</v>
      </c>
      <c r="I326" s="823">
        <f>H326+3</f>
        <v>45866</v>
      </c>
      <c r="J326" s="823">
        <f t="shared" si="93"/>
        <v>45867</v>
      </c>
      <c r="K326" s="195"/>
      <c r="L326" s="758">
        <f t="shared" si="94"/>
        <v>45850</v>
      </c>
      <c r="M326" s="758">
        <f t="shared" si="94"/>
        <v>45850</v>
      </c>
    </row>
    <row r="327" spans="1:13" s="146" customFormat="1" ht="20.100000000000001" hidden="1" customHeight="1">
      <c r="A327" s="1029"/>
      <c r="B327" s="978" t="s">
        <v>2091</v>
      </c>
      <c r="C327" s="964" t="s">
        <v>2191</v>
      </c>
      <c r="D327" s="961">
        <v>45857</v>
      </c>
      <c r="E327" s="823">
        <f t="shared" ref="E327:E330" si="95">D327+6</f>
        <v>45863</v>
      </c>
      <c r="F327" s="823">
        <f t="shared" ref="F327:F330" si="96">E327+2</f>
        <v>45865</v>
      </c>
      <c r="G327" s="823">
        <f t="shared" ref="G327:G330" si="97">F327+4</f>
        <v>45869</v>
      </c>
      <c r="H327" s="823">
        <f t="shared" ref="H327:H330" si="98">G327+1</f>
        <v>45870</v>
      </c>
      <c r="I327" s="823">
        <f t="shared" ref="I327:I329" si="99">H327+3</f>
        <v>45873</v>
      </c>
      <c r="J327" s="823">
        <f t="shared" si="93"/>
        <v>45874</v>
      </c>
      <c r="K327" s="195"/>
      <c r="L327" s="758">
        <f t="shared" si="94"/>
        <v>45857</v>
      </c>
      <c r="M327" s="758">
        <f t="shared" si="94"/>
        <v>45857</v>
      </c>
    </row>
    <row r="328" spans="1:13" s="146" customFormat="1" ht="20.100000000000001" hidden="1" customHeight="1">
      <c r="A328" s="1029"/>
      <c r="B328" s="978" t="s">
        <v>2105</v>
      </c>
      <c r="C328" s="964" t="s">
        <v>2192</v>
      </c>
      <c r="D328" s="961">
        <v>45865</v>
      </c>
      <c r="E328" s="823">
        <f t="shared" si="95"/>
        <v>45871</v>
      </c>
      <c r="F328" s="823">
        <f t="shared" si="96"/>
        <v>45873</v>
      </c>
      <c r="G328" s="823">
        <f t="shared" si="97"/>
        <v>45877</v>
      </c>
      <c r="H328" s="823">
        <f t="shared" si="98"/>
        <v>45878</v>
      </c>
      <c r="I328" s="823">
        <f t="shared" si="99"/>
        <v>45881</v>
      </c>
      <c r="J328" s="823">
        <f t="shared" si="93"/>
        <v>45882</v>
      </c>
      <c r="K328" s="195"/>
      <c r="L328" s="758">
        <f t="shared" si="94"/>
        <v>45864</v>
      </c>
      <c r="M328" s="758">
        <f t="shared" si="94"/>
        <v>45864</v>
      </c>
    </row>
    <row r="329" spans="1:13" s="146" customFormat="1" ht="20.100000000000001" hidden="1" customHeight="1">
      <c r="A329" s="1029" t="s">
        <v>1822</v>
      </c>
      <c r="B329" s="978" t="s">
        <v>1784</v>
      </c>
      <c r="C329" s="964" t="s">
        <v>2193</v>
      </c>
      <c r="D329" s="961">
        <v>45871</v>
      </c>
      <c r="E329" s="823">
        <f t="shared" si="95"/>
        <v>45877</v>
      </c>
      <c r="F329" s="823">
        <f t="shared" si="96"/>
        <v>45879</v>
      </c>
      <c r="G329" s="823">
        <f t="shared" si="97"/>
        <v>45883</v>
      </c>
      <c r="H329" s="823">
        <f t="shared" si="98"/>
        <v>45884</v>
      </c>
      <c r="I329" s="823">
        <f t="shared" si="99"/>
        <v>45887</v>
      </c>
      <c r="J329" s="823">
        <f t="shared" si="93"/>
        <v>45888</v>
      </c>
      <c r="K329" s="195"/>
      <c r="L329" s="758">
        <f t="shared" si="94"/>
        <v>45871</v>
      </c>
      <c r="M329" s="758">
        <f t="shared" si="94"/>
        <v>45871</v>
      </c>
    </row>
    <row r="330" spans="1:13" s="146" customFormat="1" ht="20.100000000000001" hidden="1" customHeight="1">
      <c r="A330" s="1029"/>
      <c r="B330" s="978" t="s">
        <v>2055</v>
      </c>
      <c r="C330" s="964" t="s">
        <v>2194</v>
      </c>
      <c r="D330" s="961">
        <v>45882</v>
      </c>
      <c r="E330" s="823">
        <f t="shared" si="95"/>
        <v>45888</v>
      </c>
      <c r="F330" s="823">
        <f t="shared" si="96"/>
        <v>45890</v>
      </c>
      <c r="G330" s="823">
        <f t="shared" si="97"/>
        <v>45894</v>
      </c>
      <c r="H330" s="823">
        <f t="shared" si="98"/>
        <v>45895</v>
      </c>
      <c r="I330" s="823">
        <f>H330+3</f>
        <v>45898</v>
      </c>
      <c r="J330" s="823">
        <f t="shared" si="93"/>
        <v>45899</v>
      </c>
      <c r="K330" s="195"/>
      <c r="L330" s="758">
        <f t="shared" si="94"/>
        <v>45878</v>
      </c>
      <c r="M330" s="758">
        <f t="shared" si="94"/>
        <v>45878</v>
      </c>
    </row>
    <row r="331" spans="1:13" s="146" customFormat="1" ht="20.100000000000001" hidden="1" customHeight="1">
      <c r="A331" s="1029"/>
      <c r="B331" s="978" t="s">
        <v>2003</v>
      </c>
      <c r="C331" s="964" t="s">
        <v>2195</v>
      </c>
      <c r="D331" s="961">
        <v>45886</v>
      </c>
      <c r="E331" s="823">
        <f>D331+6</f>
        <v>45892</v>
      </c>
      <c r="F331" s="823">
        <f>E331+2</f>
        <v>45894</v>
      </c>
      <c r="G331" s="823">
        <f>F331+4</f>
        <v>45898</v>
      </c>
      <c r="H331" s="823">
        <f>G331+1</f>
        <v>45899</v>
      </c>
      <c r="I331" s="823">
        <f>H331+3</f>
        <v>45902</v>
      </c>
      <c r="J331" s="823">
        <f t="shared" si="93"/>
        <v>45903</v>
      </c>
      <c r="K331" s="195"/>
      <c r="L331" s="758">
        <f t="shared" si="94"/>
        <v>45885</v>
      </c>
      <c r="M331" s="758">
        <f t="shared" si="94"/>
        <v>45885</v>
      </c>
    </row>
    <row r="332" spans="1:13" s="146" customFormat="1" ht="20.100000000000001" hidden="1" customHeight="1">
      <c r="A332" s="1029"/>
      <c r="B332" s="978" t="s">
        <v>2091</v>
      </c>
      <c r="C332" s="964" t="s">
        <v>2196</v>
      </c>
      <c r="D332" s="961">
        <v>45894</v>
      </c>
      <c r="E332" s="823">
        <f t="shared" ref="E332:E334" si="100">D332+6</f>
        <v>45900</v>
      </c>
      <c r="F332" s="823">
        <f t="shared" ref="F332:F334" si="101">E332+2</f>
        <v>45902</v>
      </c>
      <c r="G332" s="823">
        <f t="shared" ref="G332:G334" si="102">F332+4</f>
        <v>45906</v>
      </c>
      <c r="H332" s="823">
        <f t="shared" ref="H332:H335" si="103">G332+1</f>
        <v>45907</v>
      </c>
      <c r="I332" s="823">
        <f t="shared" ref="I332:I334" si="104">H332+3</f>
        <v>45910</v>
      </c>
      <c r="J332" s="823">
        <f t="shared" si="93"/>
        <v>45911</v>
      </c>
      <c r="K332" s="195"/>
      <c r="L332" s="758">
        <f t="shared" si="94"/>
        <v>45892</v>
      </c>
      <c r="M332" s="758">
        <f t="shared" si="94"/>
        <v>45892</v>
      </c>
    </row>
    <row r="333" spans="1:13" s="146" customFormat="1" ht="20.100000000000001" hidden="1" customHeight="1">
      <c r="A333" s="1029"/>
      <c r="B333" s="978" t="s">
        <v>2105</v>
      </c>
      <c r="C333" s="964" t="s">
        <v>2197</v>
      </c>
      <c r="D333" s="961">
        <v>45899</v>
      </c>
      <c r="E333" s="823">
        <f t="shared" si="100"/>
        <v>45905</v>
      </c>
      <c r="F333" s="823">
        <f t="shared" si="101"/>
        <v>45907</v>
      </c>
      <c r="G333" s="823">
        <f t="shared" si="102"/>
        <v>45911</v>
      </c>
      <c r="H333" s="823">
        <f t="shared" si="103"/>
        <v>45912</v>
      </c>
      <c r="I333" s="823">
        <f t="shared" si="104"/>
        <v>45915</v>
      </c>
      <c r="J333" s="823">
        <f t="shared" si="93"/>
        <v>45916</v>
      </c>
      <c r="K333" s="195"/>
      <c r="L333" s="758">
        <f t="shared" si="94"/>
        <v>45899</v>
      </c>
      <c r="M333" s="758">
        <f t="shared" si="94"/>
        <v>45899</v>
      </c>
    </row>
    <row r="334" spans="1:13" s="146" customFormat="1" ht="20.100000000000001" hidden="1" customHeight="1">
      <c r="A334" s="1029" t="s">
        <v>1822</v>
      </c>
      <c r="B334" s="978" t="s">
        <v>1784</v>
      </c>
      <c r="C334" s="964" t="s">
        <v>2198</v>
      </c>
      <c r="D334" s="961">
        <v>45908</v>
      </c>
      <c r="E334" s="823">
        <f t="shared" si="100"/>
        <v>45914</v>
      </c>
      <c r="F334" s="823">
        <f t="shared" si="101"/>
        <v>45916</v>
      </c>
      <c r="G334" s="823">
        <f t="shared" si="102"/>
        <v>45920</v>
      </c>
      <c r="H334" s="823">
        <f t="shared" si="103"/>
        <v>45921</v>
      </c>
      <c r="I334" s="823">
        <f t="shared" si="104"/>
        <v>45924</v>
      </c>
      <c r="J334" s="823">
        <f t="shared" si="93"/>
        <v>45925</v>
      </c>
      <c r="K334" s="195"/>
      <c r="L334" s="758">
        <f t="shared" si="94"/>
        <v>45906</v>
      </c>
      <c r="M334" s="758">
        <f t="shared" si="94"/>
        <v>45906</v>
      </c>
    </row>
    <row r="335" spans="1:13" s="146" customFormat="1" ht="20.100000000000001" hidden="1" customHeight="1">
      <c r="A335" s="1029"/>
      <c r="B335" s="978" t="s">
        <v>2055</v>
      </c>
      <c r="C335" s="964" t="s">
        <v>2199</v>
      </c>
      <c r="D335" s="961">
        <v>45919</v>
      </c>
      <c r="E335" s="972" t="s">
        <v>389</v>
      </c>
      <c r="F335" s="972" t="s">
        <v>389</v>
      </c>
      <c r="G335" s="823">
        <v>45925</v>
      </c>
      <c r="H335" s="823">
        <f t="shared" si="103"/>
        <v>45926</v>
      </c>
      <c r="I335" s="823">
        <f>H335+3</f>
        <v>45929</v>
      </c>
      <c r="J335" s="823">
        <f t="shared" si="93"/>
        <v>45930</v>
      </c>
      <c r="K335" s="195"/>
      <c r="L335" s="758">
        <f t="shared" si="94"/>
        <v>45913</v>
      </c>
      <c r="M335" s="758">
        <f t="shared" si="94"/>
        <v>45913</v>
      </c>
    </row>
    <row r="336" spans="1:13" s="146" customFormat="1" ht="20.100000000000001" hidden="1" customHeight="1">
      <c r="A336" s="1029"/>
      <c r="B336" s="978" t="s">
        <v>2003</v>
      </c>
      <c r="C336" s="964" t="s">
        <v>2200</v>
      </c>
      <c r="D336" s="961">
        <v>45920</v>
      </c>
      <c r="E336" s="823">
        <f>D336+6</f>
        <v>45926</v>
      </c>
      <c r="F336" s="823">
        <f>E336+2</f>
        <v>45928</v>
      </c>
      <c r="G336" s="823">
        <f>F336+4</f>
        <v>45932</v>
      </c>
      <c r="H336" s="823">
        <f>G336+1</f>
        <v>45933</v>
      </c>
      <c r="I336" s="823">
        <f>H336+3</f>
        <v>45936</v>
      </c>
      <c r="J336" s="823">
        <f t="shared" si="93"/>
        <v>45937</v>
      </c>
      <c r="K336" s="195"/>
      <c r="L336" s="758">
        <f t="shared" si="94"/>
        <v>45920</v>
      </c>
      <c r="M336" s="758">
        <f t="shared" si="94"/>
        <v>45920</v>
      </c>
    </row>
    <row r="337" spans="1:14" s="146" customFormat="1" ht="20.100000000000001" hidden="1" customHeight="1">
      <c r="A337" s="1029"/>
      <c r="B337" s="978" t="s">
        <v>2091</v>
      </c>
      <c r="C337" s="964" t="s">
        <v>2201</v>
      </c>
      <c r="D337" s="961">
        <v>45926</v>
      </c>
      <c r="E337" s="972" t="s">
        <v>389</v>
      </c>
      <c r="F337" s="972" t="s">
        <v>389</v>
      </c>
      <c r="G337" s="972" t="s">
        <v>389</v>
      </c>
      <c r="H337" s="972" t="s">
        <v>389</v>
      </c>
      <c r="I337" s="972" t="s">
        <v>389</v>
      </c>
      <c r="J337" s="972" t="s">
        <v>389</v>
      </c>
      <c r="K337" s="195"/>
      <c r="L337" s="758">
        <f t="shared" si="94"/>
        <v>45927</v>
      </c>
      <c r="M337" s="758">
        <f t="shared" si="94"/>
        <v>45927</v>
      </c>
    </row>
    <row r="338" spans="1:14" s="146" customFormat="1" ht="20.100000000000001" hidden="1" customHeight="1">
      <c r="A338" s="1029"/>
      <c r="B338" s="978" t="s">
        <v>2105</v>
      </c>
      <c r="C338" s="964" t="s">
        <v>2202</v>
      </c>
      <c r="D338" s="961">
        <v>45940</v>
      </c>
      <c r="E338" s="823">
        <f t="shared" ref="E338:E340" si="105">D338+6</f>
        <v>45946</v>
      </c>
      <c r="F338" s="823">
        <f t="shared" ref="F338:F340" si="106">E338+2</f>
        <v>45948</v>
      </c>
      <c r="G338" s="823">
        <f t="shared" ref="G338:G340" si="107">F338+4</f>
        <v>45952</v>
      </c>
      <c r="H338" s="823">
        <f t="shared" ref="H338:H340" si="108">G338+1</f>
        <v>45953</v>
      </c>
      <c r="I338" s="823">
        <f t="shared" ref="I338:I339" si="109">H338+3</f>
        <v>45956</v>
      </c>
      <c r="J338" s="823">
        <f t="shared" si="93"/>
        <v>45957</v>
      </c>
      <c r="K338" s="195"/>
      <c r="L338" s="758">
        <f t="shared" si="94"/>
        <v>45934</v>
      </c>
      <c r="M338" s="758">
        <f t="shared" si="94"/>
        <v>45934</v>
      </c>
    </row>
    <row r="339" spans="1:14" s="146" customFormat="1" ht="20.100000000000001" customHeight="1">
      <c r="A339" s="1029"/>
      <c r="B339" s="978" t="s">
        <v>1784</v>
      </c>
      <c r="C339" s="1061" t="s">
        <v>2203</v>
      </c>
      <c r="D339" s="972" t="s">
        <v>389</v>
      </c>
      <c r="E339" s="823">
        <v>45946</v>
      </c>
      <c r="F339" s="823">
        <f t="shared" si="106"/>
        <v>45948</v>
      </c>
      <c r="G339" s="823">
        <f t="shared" si="107"/>
        <v>45952</v>
      </c>
      <c r="H339" s="823">
        <f t="shared" si="108"/>
        <v>45953</v>
      </c>
      <c r="I339" s="823">
        <f t="shared" si="109"/>
        <v>45956</v>
      </c>
      <c r="J339" s="823">
        <f t="shared" si="93"/>
        <v>45957</v>
      </c>
      <c r="K339" s="195"/>
      <c r="L339" s="758">
        <v>45940</v>
      </c>
      <c r="M339" s="758">
        <f t="shared" si="94"/>
        <v>45941</v>
      </c>
      <c r="N339" s="616">
        <f t="shared" ref="N339:N350" si="110">WEEKNUM(M339)</f>
        <v>41</v>
      </c>
    </row>
    <row r="340" spans="1:14" s="146" customFormat="1" ht="20.100000000000001" customHeight="1">
      <c r="A340" s="1029"/>
      <c r="B340" s="978" t="s">
        <v>2055</v>
      </c>
      <c r="C340" s="964" t="s">
        <v>2204</v>
      </c>
      <c r="D340" s="961">
        <v>45947</v>
      </c>
      <c r="E340" s="823">
        <f t="shared" si="105"/>
        <v>45953</v>
      </c>
      <c r="F340" s="823">
        <f t="shared" si="106"/>
        <v>45955</v>
      </c>
      <c r="G340" s="823">
        <f t="shared" si="107"/>
        <v>45959</v>
      </c>
      <c r="H340" s="823">
        <f t="shared" si="108"/>
        <v>45960</v>
      </c>
      <c r="I340" s="823">
        <f>H340+3</f>
        <v>45963</v>
      </c>
      <c r="J340" s="823">
        <f t="shared" si="93"/>
        <v>45964</v>
      </c>
      <c r="K340" s="195"/>
      <c r="L340" s="758">
        <f t="shared" si="94"/>
        <v>45947</v>
      </c>
      <c r="M340" s="758">
        <f t="shared" si="94"/>
        <v>45948</v>
      </c>
      <c r="N340" s="616">
        <f t="shared" si="110"/>
        <v>42</v>
      </c>
    </row>
    <row r="341" spans="1:14" s="146" customFormat="1" ht="20.100000000000001" customHeight="1">
      <c r="A341" s="1029" t="s">
        <v>2003</v>
      </c>
      <c r="B341" s="978" t="s">
        <v>2091</v>
      </c>
      <c r="C341" s="964" t="s">
        <v>2205</v>
      </c>
      <c r="D341" s="961">
        <v>45954</v>
      </c>
      <c r="E341" s="823">
        <f>D341+6</f>
        <v>45960</v>
      </c>
      <c r="F341" s="823">
        <f>E341+2</f>
        <v>45962</v>
      </c>
      <c r="G341" s="823">
        <f>F341+4</f>
        <v>45966</v>
      </c>
      <c r="H341" s="823">
        <f>G341+1</f>
        <v>45967</v>
      </c>
      <c r="I341" s="823">
        <f>H341+3</f>
        <v>45970</v>
      </c>
      <c r="J341" s="823">
        <f t="shared" si="93"/>
        <v>45971</v>
      </c>
      <c r="K341" s="195"/>
      <c r="L341" s="758">
        <f t="shared" si="94"/>
        <v>45954</v>
      </c>
      <c r="M341" s="758">
        <f t="shared" si="94"/>
        <v>45955</v>
      </c>
      <c r="N341" s="616">
        <f t="shared" si="110"/>
        <v>43</v>
      </c>
    </row>
    <row r="342" spans="1:14" s="146" customFormat="1" ht="20.100000000000001" customHeight="1">
      <c r="A342" s="1029" t="s">
        <v>2091</v>
      </c>
      <c r="B342" s="978" t="s">
        <v>2003</v>
      </c>
      <c r="C342" s="964" t="s">
        <v>2206</v>
      </c>
      <c r="D342" s="961">
        <v>45961</v>
      </c>
      <c r="E342" s="823">
        <f t="shared" ref="E342:E350" si="111">D342+6</f>
        <v>45967</v>
      </c>
      <c r="F342" s="823">
        <f t="shared" ref="F342:F350" si="112">E342+2</f>
        <v>45969</v>
      </c>
      <c r="G342" s="823">
        <f t="shared" ref="G342:G350" si="113">F342+4</f>
        <v>45973</v>
      </c>
      <c r="H342" s="823">
        <f t="shared" ref="H342:H350" si="114">G342+1</f>
        <v>45974</v>
      </c>
      <c r="I342" s="823">
        <f t="shared" ref="I342:I350" si="115">H342+3</f>
        <v>45977</v>
      </c>
      <c r="J342" s="823">
        <f t="shared" si="93"/>
        <v>45978</v>
      </c>
      <c r="K342" s="195"/>
      <c r="L342" s="758">
        <f t="shared" si="94"/>
        <v>45961</v>
      </c>
      <c r="M342" s="758">
        <f t="shared" si="94"/>
        <v>45962</v>
      </c>
      <c r="N342" s="616">
        <f t="shared" si="110"/>
        <v>44</v>
      </c>
    </row>
    <row r="343" spans="1:14" s="146" customFormat="1" ht="20.100000000000001" customHeight="1">
      <c r="A343" s="1029" t="s">
        <v>2105</v>
      </c>
      <c r="B343" s="1167" t="s">
        <v>413</v>
      </c>
      <c r="C343" s="964" t="s">
        <v>2207</v>
      </c>
      <c r="D343" s="825">
        <v>45968</v>
      </c>
      <c r="E343" s="825">
        <f t="shared" si="111"/>
        <v>45974</v>
      </c>
      <c r="F343" s="825">
        <f t="shared" si="112"/>
        <v>45976</v>
      </c>
      <c r="G343" s="825">
        <f t="shared" si="113"/>
        <v>45980</v>
      </c>
      <c r="H343" s="825">
        <f t="shared" si="114"/>
        <v>45981</v>
      </c>
      <c r="I343" s="825">
        <f t="shared" si="115"/>
        <v>45984</v>
      </c>
      <c r="J343" s="825">
        <f t="shared" si="93"/>
        <v>45985</v>
      </c>
      <c r="K343" s="195"/>
      <c r="L343" s="758">
        <f t="shared" si="94"/>
        <v>45968</v>
      </c>
      <c r="M343" s="758">
        <f t="shared" si="94"/>
        <v>45969</v>
      </c>
      <c r="N343" s="616">
        <f t="shared" si="110"/>
        <v>45</v>
      </c>
    </row>
    <row r="344" spans="1:14" s="146" customFormat="1" ht="20.100000000000001" customHeight="1">
      <c r="A344" s="1029" t="s">
        <v>2208</v>
      </c>
      <c r="B344" s="1131" t="s">
        <v>1784</v>
      </c>
      <c r="C344" s="964" t="s">
        <v>2209</v>
      </c>
      <c r="D344" s="961">
        <v>45975</v>
      </c>
      <c r="E344" s="823">
        <f t="shared" si="111"/>
        <v>45981</v>
      </c>
      <c r="F344" s="823">
        <f t="shared" si="112"/>
        <v>45983</v>
      </c>
      <c r="G344" s="823">
        <f t="shared" si="113"/>
        <v>45987</v>
      </c>
      <c r="H344" s="823">
        <f t="shared" si="114"/>
        <v>45988</v>
      </c>
      <c r="I344" s="823">
        <f t="shared" si="115"/>
        <v>45991</v>
      </c>
      <c r="J344" s="823">
        <f t="shared" si="93"/>
        <v>45992</v>
      </c>
      <c r="K344" s="195"/>
      <c r="L344" s="758">
        <f t="shared" si="94"/>
        <v>45975</v>
      </c>
      <c r="M344" s="758">
        <f t="shared" si="94"/>
        <v>45976</v>
      </c>
      <c r="N344" s="616">
        <f t="shared" si="110"/>
        <v>46</v>
      </c>
    </row>
    <row r="345" spans="1:14" s="146" customFormat="1" ht="20.100000000000001" customHeight="1">
      <c r="A345" s="1029" t="s">
        <v>2210</v>
      </c>
      <c r="B345" s="1131" t="s">
        <v>2091</v>
      </c>
      <c r="C345" s="964" t="s">
        <v>2211</v>
      </c>
      <c r="D345" s="961">
        <v>45980</v>
      </c>
      <c r="E345" s="823">
        <f t="shared" si="111"/>
        <v>45986</v>
      </c>
      <c r="F345" s="823">
        <f t="shared" si="112"/>
        <v>45988</v>
      </c>
      <c r="G345" s="823">
        <f t="shared" si="113"/>
        <v>45992</v>
      </c>
      <c r="H345" s="823">
        <f t="shared" si="114"/>
        <v>45993</v>
      </c>
      <c r="I345" s="823">
        <f t="shared" si="115"/>
        <v>45996</v>
      </c>
      <c r="J345" s="823">
        <f t="shared" si="93"/>
        <v>45997</v>
      </c>
      <c r="K345" s="195"/>
      <c r="L345" s="758">
        <v>45980</v>
      </c>
      <c r="M345" s="758">
        <v>45981</v>
      </c>
      <c r="N345" s="616">
        <f t="shared" si="110"/>
        <v>47</v>
      </c>
    </row>
    <row r="346" spans="1:14" s="146" customFormat="1" ht="20.100000000000001" customHeight="1">
      <c r="A346" s="1029"/>
      <c r="B346" s="1131" t="s">
        <v>2130</v>
      </c>
      <c r="C346" s="964" t="s">
        <v>2212</v>
      </c>
      <c r="D346" s="961">
        <v>45987</v>
      </c>
      <c r="E346" s="823">
        <f t="shared" si="111"/>
        <v>45993</v>
      </c>
      <c r="F346" s="823">
        <f t="shared" si="112"/>
        <v>45995</v>
      </c>
      <c r="G346" s="823">
        <f t="shared" si="113"/>
        <v>45999</v>
      </c>
      <c r="H346" s="823">
        <f t="shared" si="114"/>
        <v>46000</v>
      </c>
      <c r="I346" s="823">
        <f t="shared" si="115"/>
        <v>46003</v>
      </c>
      <c r="J346" s="823">
        <f t="shared" si="93"/>
        <v>46004</v>
      </c>
      <c r="K346" s="195"/>
      <c r="L346" s="758">
        <f t="shared" si="94"/>
        <v>45987</v>
      </c>
      <c r="M346" s="758">
        <f t="shared" si="94"/>
        <v>45988</v>
      </c>
      <c r="N346" s="616">
        <f t="shared" si="110"/>
        <v>48</v>
      </c>
    </row>
    <row r="347" spans="1:14" s="146" customFormat="1" ht="20.100000000000001" customHeight="1">
      <c r="A347" s="1029"/>
      <c r="B347" s="1131" t="s">
        <v>2213</v>
      </c>
      <c r="C347" s="964" t="s">
        <v>2214</v>
      </c>
      <c r="D347" s="961">
        <v>45994</v>
      </c>
      <c r="E347" s="823">
        <f t="shared" si="111"/>
        <v>46000</v>
      </c>
      <c r="F347" s="823">
        <f t="shared" si="112"/>
        <v>46002</v>
      </c>
      <c r="G347" s="823">
        <f t="shared" si="113"/>
        <v>46006</v>
      </c>
      <c r="H347" s="823">
        <f t="shared" si="114"/>
        <v>46007</v>
      </c>
      <c r="I347" s="823">
        <f t="shared" si="115"/>
        <v>46010</v>
      </c>
      <c r="J347" s="823">
        <f t="shared" si="93"/>
        <v>46011</v>
      </c>
      <c r="K347" s="195"/>
      <c r="L347" s="758">
        <f t="shared" si="94"/>
        <v>45994</v>
      </c>
      <c r="M347" s="758">
        <f t="shared" si="94"/>
        <v>45995</v>
      </c>
      <c r="N347" s="616">
        <f t="shared" si="110"/>
        <v>49</v>
      </c>
    </row>
    <row r="348" spans="1:14" s="146" customFormat="1" ht="20.100000000000001" customHeight="1">
      <c r="A348" s="1029"/>
      <c r="B348" s="1131" t="s">
        <v>1784</v>
      </c>
      <c r="C348" s="964" t="s">
        <v>2215</v>
      </c>
      <c r="D348" s="961">
        <v>46001</v>
      </c>
      <c r="E348" s="823">
        <f t="shared" si="111"/>
        <v>46007</v>
      </c>
      <c r="F348" s="823">
        <f t="shared" si="112"/>
        <v>46009</v>
      </c>
      <c r="G348" s="823">
        <f t="shared" si="113"/>
        <v>46013</v>
      </c>
      <c r="H348" s="823">
        <f t="shared" si="114"/>
        <v>46014</v>
      </c>
      <c r="I348" s="823">
        <f t="shared" si="115"/>
        <v>46017</v>
      </c>
      <c r="J348" s="823">
        <f t="shared" si="93"/>
        <v>46018</v>
      </c>
      <c r="K348" s="195"/>
      <c r="L348" s="758">
        <f t="shared" si="94"/>
        <v>46001</v>
      </c>
      <c r="M348" s="758">
        <f t="shared" si="94"/>
        <v>46002</v>
      </c>
      <c r="N348" s="616">
        <f t="shared" si="110"/>
        <v>50</v>
      </c>
    </row>
    <row r="349" spans="1:14" s="146" customFormat="1" ht="20.100000000000001" customHeight="1">
      <c r="A349" s="1029"/>
      <c r="B349" s="1131" t="s">
        <v>2091</v>
      </c>
      <c r="C349" s="964" t="s">
        <v>2216</v>
      </c>
      <c r="D349" s="961">
        <v>46008</v>
      </c>
      <c r="E349" s="823">
        <f t="shared" si="111"/>
        <v>46014</v>
      </c>
      <c r="F349" s="823">
        <f t="shared" si="112"/>
        <v>46016</v>
      </c>
      <c r="G349" s="823">
        <f t="shared" si="113"/>
        <v>46020</v>
      </c>
      <c r="H349" s="823">
        <f t="shared" si="114"/>
        <v>46021</v>
      </c>
      <c r="I349" s="823">
        <f t="shared" si="115"/>
        <v>46024</v>
      </c>
      <c r="J349" s="823">
        <f t="shared" si="93"/>
        <v>46025</v>
      </c>
      <c r="K349" s="195"/>
      <c r="L349" s="758">
        <f t="shared" si="94"/>
        <v>46008</v>
      </c>
      <c r="M349" s="758">
        <f t="shared" si="94"/>
        <v>46009</v>
      </c>
      <c r="N349" s="616">
        <f t="shared" si="110"/>
        <v>51</v>
      </c>
    </row>
    <row r="350" spans="1:14" s="146" customFormat="1" ht="20.100000000000001" customHeight="1">
      <c r="A350" s="1029"/>
      <c r="B350" s="1131" t="s">
        <v>2003</v>
      </c>
      <c r="C350" s="964" t="s">
        <v>2217</v>
      </c>
      <c r="D350" s="961">
        <v>46015</v>
      </c>
      <c r="E350" s="823">
        <f t="shared" si="111"/>
        <v>46021</v>
      </c>
      <c r="F350" s="823">
        <f t="shared" si="112"/>
        <v>46023</v>
      </c>
      <c r="G350" s="823">
        <f t="shared" si="113"/>
        <v>46027</v>
      </c>
      <c r="H350" s="823">
        <f t="shared" si="114"/>
        <v>46028</v>
      </c>
      <c r="I350" s="823">
        <f t="shared" si="115"/>
        <v>46031</v>
      </c>
      <c r="J350" s="823">
        <f t="shared" si="93"/>
        <v>46032</v>
      </c>
      <c r="K350" s="195"/>
      <c r="L350" s="758">
        <f t="shared" si="94"/>
        <v>46015</v>
      </c>
      <c r="M350" s="758">
        <f t="shared" si="94"/>
        <v>46016</v>
      </c>
      <c r="N350" s="616">
        <f t="shared" si="110"/>
        <v>52</v>
      </c>
    </row>
    <row r="351" spans="1:14" s="146" customFormat="1" ht="20.100000000000001" customHeight="1">
      <c r="A351" s="1029"/>
      <c r="B351" s="1131" t="s">
        <v>2213</v>
      </c>
      <c r="C351" s="964" t="s">
        <v>2218</v>
      </c>
      <c r="D351" s="961">
        <v>46022</v>
      </c>
      <c r="E351" s="823">
        <f t="shared" ref="E351" si="116">D351+6</f>
        <v>46028</v>
      </c>
      <c r="F351" s="823">
        <f t="shared" ref="F351" si="117">E351+2</f>
        <v>46030</v>
      </c>
      <c r="G351" s="823">
        <f t="shared" ref="G351" si="118">F351+4</f>
        <v>46034</v>
      </c>
      <c r="H351" s="823">
        <f t="shared" ref="H351" si="119">G351+1</f>
        <v>46035</v>
      </c>
      <c r="I351" s="823">
        <f t="shared" ref="I351" si="120">H351+3</f>
        <v>46038</v>
      </c>
      <c r="J351" s="823">
        <f t="shared" ref="J351" si="121">I351+1</f>
        <v>46039</v>
      </c>
      <c r="K351" s="195"/>
      <c r="L351" s="758">
        <f t="shared" si="94"/>
        <v>46022</v>
      </c>
      <c r="M351" s="758">
        <f t="shared" si="94"/>
        <v>46023</v>
      </c>
      <c r="N351" s="616">
        <f t="shared" ref="N351" si="122">WEEKNUM(M351)</f>
        <v>1</v>
      </c>
    </row>
    <row r="352" spans="1:14" s="146" customFormat="1" ht="20.100000000000001" customHeight="1">
      <c r="A352" s="1029"/>
      <c r="B352" s="147" t="s">
        <v>545</v>
      </c>
      <c r="C352" s="764"/>
      <c r="D352" s="801"/>
      <c r="E352" s="1095"/>
      <c r="F352" s="1095"/>
      <c r="G352" s="801"/>
      <c r="H352" s="801"/>
      <c r="I352" s="801"/>
      <c r="J352" s="801"/>
      <c r="K352" s="801"/>
      <c r="L352" s="195"/>
      <c r="M352" s="764"/>
    </row>
    <row r="353" spans="1:15" s="159" customFormat="1" ht="18" customHeight="1">
      <c r="A353" s="1029"/>
      <c r="B353" s="192"/>
      <c r="C353" s="193"/>
      <c r="D353" s="193"/>
      <c r="E353" s="194"/>
      <c r="F353" s="195"/>
      <c r="G353" s="195"/>
      <c r="H353" s="193"/>
      <c r="I353" s="193"/>
      <c r="J353" s="195"/>
      <c r="K353" s="195"/>
      <c r="L353" s="195"/>
      <c r="M353" s="331"/>
      <c r="N353" s="196"/>
    </row>
    <row r="354" spans="1:15" s="159" customFormat="1" ht="18" customHeight="1">
      <c r="A354" s="1029"/>
      <c r="B354" s="197"/>
      <c r="C354" s="193"/>
      <c r="D354" s="198"/>
      <c r="E354" s="199"/>
      <c r="F354" s="197"/>
      <c r="G354" s="193"/>
      <c r="H354" s="198"/>
      <c r="I354" s="193"/>
      <c r="J354" s="197"/>
      <c r="K354" s="193"/>
      <c r="L354" s="198"/>
      <c r="M354" s="331"/>
      <c r="N354" s="196"/>
    </row>
    <row r="355" spans="1:15" s="147" customFormat="1" ht="18.75" customHeight="1">
      <c r="B355" s="896"/>
      <c r="C355" s="897"/>
      <c r="D355" s="898"/>
      <c r="E355" s="899"/>
      <c r="F355" s="900"/>
      <c r="G355" s="901"/>
      <c r="H355" s="902"/>
    </row>
    <row r="356" spans="1:15" s="147" customFormat="1" ht="18.75" customHeight="1">
      <c r="B356" s="778" t="s">
        <v>546</v>
      </c>
      <c r="C356" s="145"/>
      <c r="D356" s="147" t="s">
        <v>547</v>
      </c>
      <c r="G356" s="147" t="s">
        <v>548</v>
      </c>
      <c r="H356" s="779"/>
    </row>
    <row r="357" spans="1:15" s="147" customFormat="1" ht="18.75" customHeight="1">
      <c r="B357" s="780" t="s">
        <v>549</v>
      </c>
      <c r="C357" s="1098" t="s">
        <v>550</v>
      </c>
      <c r="D357" s="133" t="s">
        <v>551</v>
      </c>
      <c r="F357" s="1098" t="s">
        <v>552</v>
      </c>
      <c r="G357" s="145" t="s">
        <v>553</v>
      </c>
      <c r="H357" s="1099" t="s">
        <v>554</v>
      </c>
    </row>
    <row r="358" spans="1:15" s="147" customFormat="1" ht="18.75" customHeight="1">
      <c r="B358" s="780" t="s">
        <v>555</v>
      </c>
      <c r="C358" s="1098" t="s">
        <v>556</v>
      </c>
      <c r="D358" s="133" t="s">
        <v>557</v>
      </c>
      <c r="E358" s="148" t="s">
        <v>558</v>
      </c>
      <c r="F358" s="1100" t="s">
        <v>559</v>
      </c>
      <c r="G358" s="145" t="s">
        <v>560</v>
      </c>
      <c r="H358" s="1099" t="s">
        <v>561</v>
      </c>
    </row>
    <row r="359" spans="1:15" s="147" customFormat="1" ht="18.75" customHeight="1">
      <c r="B359" s="783" t="s">
        <v>562</v>
      </c>
      <c r="C359" s="1101" t="s">
        <v>563</v>
      </c>
      <c r="D359" s="133" t="s">
        <v>564</v>
      </c>
      <c r="E359" s="148" t="s">
        <v>565</v>
      </c>
      <c r="F359" s="1100" t="s">
        <v>566</v>
      </c>
      <c r="G359" s="588" t="s">
        <v>567</v>
      </c>
      <c r="H359" s="1102" t="s">
        <v>568</v>
      </c>
    </row>
    <row r="360" spans="1:15" s="147" customFormat="1" ht="18.75" customHeight="1">
      <c r="B360" s="783" t="s">
        <v>569</v>
      </c>
      <c r="C360" s="1101" t="s">
        <v>570</v>
      </c>
      <c r="D360" s="133" t="s">
        <v>571</v>
      </c>
      <c r="E360" s="148" t="s">
        <v>572</v>
      </c>
      <c r="F360" s="1100" t="s">
        <v>573</v>
      </c>
      <c r="G360" s="588" t="s">
        <v>574</v>
      </c>
      <c r="H360" s="1102" t="s">
        <v>575</v>
      </c>
      <c r="N360" s="149"/>
      <c r="O360" s="149"/>
    </row>
    <row r="361" spans="1:15" s="147" customFormat="1" ht="18.75" customHeight="1">
      <c r="B361" s="783" t="s">
        <v>815</v>
      </c>
      <c r="C361" s="1101" t="s">
        <v>577</v>
      </c>
      <c r="D361" s="133" t="s">
        <v>578</v>
      </c>
      <c r="E361" s="148" t="s">
        <v>579</v>
      </c>
      <c r="F361" s="1100" t="s">
        <v>580</v>
      </c>
      <c r="G361" s="588" t="s">
        <v>581</v>
      </c>
      <c r="H361" s="1102" t="s">
        <v>582</v>
      </c>
      <c r="N361" s="149"/>
      <c r="O361" s="149"/>
    </row>
    <row r="362" spans="1:15" s="147" customFormat="1" ht="18.75" customHeight="1">
      <c r="B362" s="783" t="s">
        <v>583</v>
      </c>
      <c r="C362" s="1101" t="s">
        <v>584</v>
      </c>
      <c r="D362" s="133" t="s">
        <v>585</v>
      </c>
      <c r="E362" s="148" t="s">
        <v>586</v>
      </c>
      <c r="F362" s="1100" t="s">
        <v>587</v>
      </c>
      <c r="G362" s="588" t="s">
        <v>588</v>
      </c>
      <c r="H362" s="1102" t="s">
        <v>589</v>
      </c>
      <c r="N362" s="149"/>
      <c r="O362" s="149"/>
    </row>
    <row r="363" spans="1:15" s="147" customFormat="1" ht="18.75" customHeight="1">
      <c r="B363" s="783" t="s">
        <v>590</v>
      </c>
      <c r="C363" s="1101" t="s">
        <v>591</v>
      </c>
      <c r="D363" s="133" t="s">
        <v>592</v>
      </c>
      <c r="E363" s="148" t="s">
        <v>593</v>
      </c>
      <c r="F363" s="1098" t="s">
        <v>594</v>
      </c>
      <c r="G363" s="588" t="s">
        <v>595</v>
      </c>
      <c r="H363" s="787" t="s">
        <v>596</v>
      </c>
      <c r="N363" s="149"/>
      <c r="O363" s="149"/>
    </row>
    <row r="364" spans="1:15" ht="18.75" customHeight="1">
      <c r="A364" s="1033"/>
      <c r="B364" s="783" t="s">
        <v>597</v>
      </c>
      <c r="C364" s="1101" t="s">
        <v>598</v>
      </c>
      <c r="D364" s="133"/>
      <c r="F364" s="588"/>
      <c r="G364" s="147"/>
      <c r="H364" s="788"/>
      <c r="L364" s="149"/>
      <c r="M364" s="149"/>
    </row>
    <row r="365" spans="1:15" ht="18" customHeight="1">
      <c r="A365" s="1033"/>
      <c r="B365" s="1103"/>
      <c r="C365" s="791"/>
      <c r="D365" s="791"/>
      <c r="E365" s="791"/>
      <c r="F365" s="791"/>
      <c r="G365" s="791"/>
      <c r="H365" s="1104"/>
      <c r="L365" s="149"/>
      <c r="M365" s="149"/>
    </row>
  </sheetData>
  <mergeCells count="11">
    <mergeCell ref="B142:I142"/>
    <mergeCell ref="B2:G2"/>
    <mergeCell ref="B4:G4"/>
    <mergeCell ref="B6:F6"/>
    <mergeCell ref="B8:C8"/>
    <mergeCell ref="D8:D9"/>
    <mergeCell ref="B143:C209"/>
    <mergeCell ref="D143:D209"/>
    <mergeCell ref="E214:G214"/>
    <mergeCell ref="D249:D315"/>
    <mergeCell ref="B249:C249"/>
  </mergeCells>
  <phoneticPr fontId="81" type="noConversion"/>
  <hyperlinks>
    <hyperlink ref="I2" location="HOME!Print_Area" display="HOME" xr:uid="{5519DD82-F8FB-49CE-8F98-77F6EC7F22B6}"/>
    <hyperlink ref="H357" r:id="rId1" xr:uid="{7C5D52B2-D0A4-4B33-AA0A-437C8119E90C}"/>
    <hyperlink ref="C357" r:id="rId2" xr:uid="{DA7791B7-A3D3-4958-BC53-1C7AF3436EF4}"/>
    <hyperlink ref="H362" r:id="rId3" xr:uid="{7926A36D-BACF-4B21-836E-0D19DF2269E1}"/>
    <hyperlink ref="H361" r:id="rId4" xr:uid="{F6B2DA88-F549-4A48-88C6-E0BA9FDE42C7}"/>
    <hyperlink ref="C360" r:id="rId5" xr:uid="{9AA533EC-9D72-40C5-9F80-0C332E73E299}"/>
    <hyperlink ref="C358" r:id="rId6" xr:uid="{25FE33F1-7042-4F4D-B912-C3F800A19A9B}"/>
    <hyperlink ref="C364" r:id="rId7" xr:uid="{140D853C-0648-477B-9404-FDC585C168E0}"/>
    <hyperlink ref="H360" r:id="rId8" xr:uid="{525E65B3-45E8-40A5-9ED4-F9495A3EFA6A}"/>
    <hyperlink ref="H363" r:id="rId9" xr:uid="{81505327-2F93-48D9-B879-F6A4FB9B93F8}"/>
    <hyperlink ref="F357" r:id="rId10" xr:uid="{15183594-9661-4D20-8164-80A5B86F9BE6}"/>
    <hyperlink ref="F362" r:id="rId11" xr:uid="{E2622EFF-E554-4ACF-B78B-2DAE3DC58B86}"/>
    <hyperlink ref="F358" r:id="rId12" xr:uid="{56945F7D-DDCF-47D3-AF20-B5C592CA5B92}"/>
    <hyperlink ref="F359" r:id="rId13" xr:uid="{D5977FCA-146C-4BA6-9EEF-FF2DC9D38A7D}"/>
    <hyperlink ref="F360" r:id="rId14" xr:uid="{2927B5BA-3DB4-4E97-9225-513DCE2DE5E3}"/>
    <hyperlink ref="F361" r:id="rId15" xr:uid="{FB9E2600-873D-4B5D-A736-673F92074512}"/>
    <hyperlink ref="H358" r:id="rId16" xr:uid="{40D05224-292A-4645-BFCD-95FCC5311993}"/>
    <hyperlink ref="H359" r:id="rId17" xr:uid="{8BDB82AB-06F7-4045-9E6E-45C2FF6EED09}"/>
    <hyperlink ref="F363" r:id="rId18" xr:uid="{B9C21DD5-C3AA-43F0-9764-D0F96B366245}"/>
    <hyperlink ref="C359" r:id="rId19" xr:uid="{E964FEE8-E0AB-47AA-B0DA-72CEF81E9A4B}"/>
    <hyperlink ref="C361" r:id="rId20" xr:uid="{8B9FAA90-9975-45BE-A52C-DB432E2C7E27}"/>
    <hyperlink ref="C362" r:id="rId21" xr:uid="{0F1F9B38-34B3-45E2-9A65-0EE554C1708B}"/>
    <hyperlink ref="C363" r:id="rId22" xr:uid="{0AED5F4E-FCF0-462B-8E9D-3220A8BB01CA}"/>
  </hyperlinks>
  <pageMargins left="0.70866141732283472" right="0.70866141732283472" top="0.74803149606299213" bottom="0.74803149606299213" header="0.31496062992125984" footer="0.31496062992125984"/>
  <pageSetup paperSize="9" scale="42" orientation="portrait"/>
  <headerFooter>
    <oddFooter>&amp;L_x000D_&amp;1#&amp;"Calibri"&amp;10&amp;K000000 Sensitivity: Public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P216"/>
  <sheetViews>
    <sheetView showGridLines="0" topLeftCell="A8" zoomScaleNormal="100" zoomScaleSheetLayoutView="75" workbookViewId="0">
      <selection activeCell="I2" sqref="I2"/>
    </sheetView>
  </sheetViews>
  <sheetFormatPr defaultColWidth="9.140625" defaultRowHeight="18" customHeight="1"/>
  <cols>
    <col min="1" max="1" width="16.85546875" style="1028" customWidth="1"/>
    <col min="2" max="2" width="26.140625" style="145" customWidth="1"/>
    <col min="3" max="3" width="20.285156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10" width="18.7109375" style="145" customWidth="1"/>
    <col min="11" max="13" width="16.28515625" style="145" customWidth="1"/>
    <col min="14" max="14" width="17.28515625" style="145" customWidth="1"/>
    <col min="15" max="15" width="18.85546875" style="149" customWidth="1"/>
    <col min="16" max="16" width="12" style="149" customWidth="1"/>
    <col min="17" max="16384" width="9.140625" style="149"/>
  </cols>
  <sheetData>
    <row r="1" spans="1:12" ht="18" customHeight="1">
      <c r="L1" s="149"/>
    </row>
    <row r="2" spans="1:12" ht="20.100000000000001" customHeight="1">
      <c r="B2" s="1192" t="s">
        <v>116</v>
      </c>
      <c r="C2" s="1192"/>
      <c r="D2" s="1192"/>
      <c r="E2" s="1192"/>
      <c r="F2" s="1192"/>
      <c r="G2" s="1192"/>
      <c r="I2" s="956" t="s">
        <v>350</v>
      </c>
      <c r="J2" s="1170"/>
      <c r="L2" s="149"/>
    </row>
    <row r="3" spans="1:12" ht="18" customHeight="1">
      <c r="B3" s="165"/>
      <c r="L3" s="149"/>
    </row>
    <row r="4" spans="1:12" s="146" customFormat="1" ht="24.6" customHeight="1">
      <c r="A4" s="1029"/>
      <c r="B4" s="1224" t="s">
        <v>123</v>
      </c>
      <c r="C4" s="1225"/>
      <c r="D4" s="1225"/>
      <c r="E4" s="1225"/>
      <c r="F4" s="1225"/>
      <c r="G4" s="1226"/>
    </row>
    <row r="5" spans="1:12" s="146" customFormat="1" ht="24.6" customHeight="1">
      <c r="A5" s="1029"/>
      <c r="B5" s="1088"/>
      <c r="C5" s="1088"/>
      <c r="D5" s="1088"/>
      <c r="E5" s="1088"/>
      <c r="F5" s="1088"/>
      <c r="G5" s="1088"/>
    </row>
    <row r="6" spans="1:12" ht="20.100000000000001" customHeight="1">
      <c r="A6" s="1033"/>
      <c r="B6" s="1185" t="s">
        <v>351</v>
      </c>
      <c r="C6" s="1185"/>
      <c r="D6" s="1185"/>
      <c r="E6" s="1185"/>
      <c r="F6" s="1185"/>
      <c r="G6" s="1037"/>
    </row>
    <row r="7" spans="1:12" s="146" customFormat="1" ht="18" customHeight="1">
      <c r="A7" s="1029"/>
      <c r="B7" s="10"/>
      <c r="C7" s="11"/>
      <c r="D7" s="11"/>
      <c r="E7" s="11"/>
      <c r="F7" s="11"/>
      <c r="G7" s="11"/>
      <c r="H7" s="2"/>
      <c r="I7" s="391"/>
      <c r="J7" s="391"/>
      <c r="K7" s="391"/>
      <c r="L7" s="391"/>
    </row>
    <row r="8" spans="1:12" s="146" customFormat="1" ht="30" customHeight="1">
      <c r="A8" s="1029"/>
      <c r="B8" s="1187" t="s">
        <v>123</v>
      </c>
      <c r="C8" s="1188"/>
      <c r="D8" s="1227" t="s">
        <v>353</v>
      </c>
      <c r="E8" s="941" t="s">
        <v>195</v>
      </c>
      <c r="F8" s="941" t="s">
        <v>204</v>
      </c>
      <c r="G8" s="801"/>
      <c r="H8" s="883"/>
      <c r="I8" s="801"/>
      <c r="J8" s="801"/>
      <c r="K8" s="801"/>
      <c r="L8" s="820"/>
    </row>
    <row r="9" spans="1:12" s="146" customFormat="1" ht="18" customHeight="1">
      <c r="A9" s="1029"/>
      <c r="B9" s="944" t="s">
        <v>355</v>
      </c>
      <c r="C9" s="944" t="s">
        <v>356</v>
      </c>
      <c r="D9" s="1228"/>
      <c r="E9" s="965" t="s">
        <v>145</v>
      </c>
      <c r="F9" s="965" t="s">
        <v>184</v>
      </c>
      <c r="G9" s="801"/>
      <c r="H9" s="1049" t="s">
        <v>495</v>
      </c>
      <c r="I9" s="1049" t="s">
        <v>357</v>
      </c>
      <c r="J9" s="943" t="s">
        <v>443</v>
      </c>
      <c r="K9" s="801"/>
      <c r="L9" s="820"/>
    </row>
    <row r="10" spans="1:12" s="146" customFormat="1" ht="20.25" hidden="1" customHeight="1">
      <c r="A10" s="1029"/>
      <c r="B10" s="821" t="s">
        <v>1465</v>
      </c>
      <c r="C10" s="845" t="s">
        <v>1973</v>
      </c>
      <c r="D10" s="802">
        <v>45090</v>
      </c>
      <c r="E10" s="802">
        <f t="shared" ref="E10:E55" si="0">D10+5</f>
        <v>45095</v>
      </c>
      <c r="F10" s="802">
        <f t="shared" ref="F10:F41" si="1">D10+8</f>
        <v>45098</v>
      </c>
      <c r="G10" s="801"/>
      <c r="H10" s="847"/>
      <c r="I10" s="847"/>
      <c r="J10" s="758" t="e">
        <f>#REF!+25</f>
        <v>#REF!</v>
      </c>
      <c r="K10" s="801"/>
      <c r="L10" s="820"/>
    </row>
    <row r="11" spans="1:12" s="146" customFormat="1" ht="20.25" hidden="1" customHeight="1">
      <c r="A11" s="1029"/>
      <c r="B11" s="821" t="s">
        <v>1750</v>
      </c>
      <c r="C11" s="845" t="s">
        <v>1974</v>
      </c>
      <c r="D11" s="802">
        <f>D10+7</f>
        <v>45097</v>
      </c>
      <c r="E11" s="802">
        <f t="shared" si="0"/>
        <v>45102</v>
      </c>
      <c r="F11" s="802">
        <f t="shared" si="1"/>
        <v>45105</v>
      </c>
      <c r="G11" s="801"/>
      <c r="H11" s="847"/>
      <c r="I11" s="847"/>
      <c r="J11" s="800" t="e">
        <f>#REF!+25</f>
        <v>#REF!</v>
      </c>
      <c r="K11" s="801"/>
      <c r="L11" s="820"/>
    </row>
    <row r="12" spans="1:12" s="146" customFormat="1" ht="20.25" hidden="1" customHeight="1">
      <c r="A12" s="1029"/>
      <c r="B12" s="846" t="s">
        <v>426</v>
      </c>
      <c r="C12" s="802" t="s">
        <v>1975</v>
      </c>
      <c r="D12" s="802">
        <f t="shared" ref="D12:D13" si="2">D11+7</f>
        <v>45104</v>
      </c>
      <c r="E12" s="803">
        <f t="shared" si="0"/>
        <v>45109</v>
      </c>
      <c r="F12" s="803">
        <f t="shared" si="1"/>
        <v>45112</v>
      </c>
      <c r="G12" s="752"/>
      <c r="H12" s="847"/>
      <c r="I12" s="847"/>
      <c r="J12" s="758" t="e">
        <f>#REF!+25</f>
        <v>#REF!</v>
      </c>
      <c r="K12" s="801"/>
      <c r="L12" s="820"/>
    </row>
    <row r="13" spans="1:12" s="146" customFormat="1" ht="20.25" hidden="1" customHeight="1">
      <c r="A13" s="1029"/>
      <c r="B13" s="821" t="s">
        <v>1976</v>
      </c>
      <c r="C13" s="802" t="s">
        <v>1977</v>
      </c>
      <c r="D13" s="802">
        <f t="shared" si="2"/>
        <v>45111</v>
      </c>
      <c r="E13" s="840">
        <f t="shared" si="0"/>
        <v>45116</v>
      </c>
      <c r="F13" s="802">
        <f t="shared" si="1"/>
        <v>45119</v>
      </c>
      <c r="G13" s="801"/>
      <c r="H13" s="847"/>
      <c r="I13" s="847"/>
      <c r="J13" s="800" t="e">
        <f>#REF!+25</f>
        <v>#REF!</v>
      </c>
      <c r="K13" s="801"/>
      <c r="L13" s="820"/>
    </row>
    <row r="14" spans="1:12" s="146" customFormat="1" ht="20.25" hidden="1" customHeight="1">
      <c r="A14" s="1029" t="s">
        <v>1978</v>
      </c>
      <c r="B14" s="821" t="s">
        <v>1465</v>
      </c>
      <c r="C14" s="802" t="s">
        <v>1979</v>
      </c>
      <c r="D14" s="802">
        <v>45120</v>
      </c>
      <c r="E14" s="840">
        <f t="shared" si="0"/>
        <v>45125</v>
      </c>
      <c r="F14" s="802">
        <f t="shared" si="1"/>
        <v>45128</v>
      </c>
      <c r="G14" s="801"/>
      <c r="H14" s="847">
        <v>45119</v>
      </c>
      <c r="I14" s="847">
        <v>45119</v>
      </c>
      <c r="J14" s="800" t="e">
        <f>#REF!+25</f>
        <v>#REF!</v>
      </c>
      <c r="K14" s="801"/>
      <c r="L14" s="820"/>
    </row>
    <row r="15" spans="1:12" s="146" customFormat="1" ht="20.25" hidden="1" customHeight="1">
      <c r="A15" s="1029" t="s">
        <v>1471</v>
      </c>
      <c r="B15" s="821" t="s">
        <v>1776</v>
      </c>
      <c r="C15" s="802" t="s">
        <v>1980</v>
      </c>
      <c r="D15" s="802">
        <v>45127</v>
      </c>
      <c r="E15" s="840">
        <f t="shared" si="0"/>
        <v>45132</v>
      </c>
      <c r="F15" s="802">
        <f t="shared" si="1"/>
        <v>45135</v>
      </c>
      <c r="G15" s="801"/>
      <c r="H15" s="847">
        <f>H14+7</f>
        <v>45126</v>
      </c>
      <c r="I15" s="847">
        <f>I14+7</f>
        <v>45126</v>
      </c>
      <c r="J15" s="800" t="e">
        <f>#REF!+25</f>
        <v>#REF!</v>
      </c>
      <c r="K15" s="801"/>
      <c r="L15" s="820"/>
    </row>
    <row r="16" spans="1:12" s="146" customFormat="1" ht="20.25" hidden="1" customHeight="1">
      <c r="A16" s="1029" t="s">
        <v>1981</v>
      </c>
      <c r="B16" s="821" t="s">
        <v>1982</v>
      </c>
      <c r="C16" s="802" t="s">
        <v>1983</v>
      </c>
      <c r="D16" s="802">
        <v>45132</v>
      </c>
      <c r="E16" s="840">
        <f t="shared" si="0"/>
        <v>45137</v>
      </c>
      <c r="F16" s="802">
        <f t="shared" si="1"/>
        <v>45140</v>
      </c>
      <c r="G16" s="801"/>
      <c r="H16" s="847">
        <f t="shared" ref="H16:I79" si="3">H15+7</f>
        <v>45133</v>
      </c>
      <c r="I16" s="847">
        <f t="shared" si="3"/>
        <v>45133</v>
      </c>
      <c r="J16" s="758" t="e">
        <f>#REF!+25</f>
        <v>#REF!</v>
      </c>
      <c r="K16" s="801"/>
      <c r="L16" s="820"/>
    </row>
    <row r="17" spans="1:12" s="146" customFormat="1" ht="20.25" hidden="1" customHeight="1">
      <c r="A17" s="1029"/>
      <c r="B17" s="844" t="s">
        <v>1750</v>
      </c>
      <c r="C17" s="802" t="s">
        <v>1984</v>
      </c>
      <c r="D17" s="802">
        <f t="shared" ref="D17:D27" si="4">D16+7</f>
        <v>45139</v>
      </c>
      <c r="E17" s="840">
        <f t="shared" si="0"/>
        <v>45144</v>
      </c>
      <c r="F17" s="802">
        <f t="shared" si="1"/>
        <v>45147</v>
      </c>
      <c r="G17" s="801"/>
      <c r="H17" s="847">
        <f t="shared" si="3"/>
        <v>45140</v>
      </c>
      <c r="I17" s="847">
        <f t="shared" si="3"/>
        <v>45140</v>
      </c>
      <c r="J17" s="758" t="e">
        <f>#REF!+25</f>
        <v>#REF!</v>
      </c>
      <c r="K17" s="801"/>
      <c r="L17" s="820"/>
    </row>
    <row r="18" spans="1:12" s="146" customFormat="1" ht="20.25" hidden="1" customHeight="1">
      <c r="A18" s="1029"/>
      <c r="B18" s="844" t="s">
        <v>1976</v>
      </c>
      <c r="C18" s="802" t="s">
        <v>1985</v>
      </c>
      <c r="D18" s="802">
        <f t="shared" si="4"/>
        <v>45146</v>
      </c>
      <c r="E18" s="840">
        <f t="shared" si="0"/>
        <v>45151</v>
      </c>
      <c r="F18" s="802">
        <f t="shared" si="1"/>
        <v>45154</v>
      </c>
      <c r="G18" s="801"/>
      <c r="H18" s="847">
        <f t="shared" si="3"/>
        <v>45147</v>
      </c>
      <c r="I18" s="847">
        <f t="shared" si="3"/>
        <v>45147</v>
      </c>
      <c r="J18" s="758" t="e">
        <f>#REF!+25</f>
        <v>#REF!</v>
      </c>
    </row>
    <row r="19" spans="1:12" s="146" customFormat="1" ht="20.25" hidden="1" customHeight="1">
      <c r="A19" s="1029" t="s">
        <v>1978</v>
      </c>
      <c r="B19" s="844" t="s">
        <v>1465</v>
      </c>
      <c r="C19" s="802" t="s">
        <v>1986</v>
      </c>
      <c r="D19" s="802">
        <f t="shared" si="4"/>
        <v>45153</v>
      </c>
      <c r="E19" s="840">
        <f t="shared" si="0"/>
        <v>45158</v>
      </c>
      <c r="F19" s="802">
        <f t="shared" si="1"/>
        <v>45161</v>
      </c>
      <c r="G19" s="801"/>
      <c r="H19" s="847">
        <f t="shared" si="3"/>
        <v>45154</v>
      </c>
      <c r="I19" s="847">
        <f t="shared" si="3"/>
        <v>45154</v>
      </c>
      <c r="J19" s="758">
        <v>45519</v>
      </c>
    </row>
    <row r="20" spans="1:12" s="146" customFormat="1" ht="20.25" hidden="1" customHeight="1">
      <c r="A20" s="1029" t="s">
        <v>1987</v>
      </c>
      <c r="B20" s="821" t="s">
        <v>367</v>
      </c>
      <c r="C20" s="802" t="s">
        <v>1988</v>
      </c>
      <c r="D20" s="802">
        <v>45162</v>
      </c>
      <c r="E20" s="840">
        <f t="shared" si="0"/>
        <v>45167</v>
      </c>
      <c r="F20" s="802">
        <f t="shared" si="1"/>
        <v>45170</v>
      </c>
      <c r="G20" s="801"/>
      <c r="H20" s="847">
        <f t="shared" si="3"/>
        <v>45161</v>
      </c>
      <c r="I20" s="847">
        <f t="shared" si="3"/>
        <v>45161</v>
      </c>
      <c r="J20" s="758" t="e">
        <f>#REF!+26</f>
        <v>#REF!</v>
      </c>
    </row>
    <row r="21" spans="1:12" s="146" customFormat="1" ht="20.25" hidden="1" customHeight="1">
      <c r="A21" s="1029" t="s">
        <v>1981</v>
      </c>
      <c r="B21" s="844" t="s">
        <v>680</v>
      </c>
      <c r="C21" s="802" t="s">
        <v>1989</v>
      </c>
      <c r="D21" s="802">
        <v>45167</v>
      </c>
      <c r="E21" s="840">
        <f t="shared" si="0"/>
        <v>45172</v>
      </c>
      <c r="F21" s="802">
        <f t="shared" si="1"/>
        <v>45175</v>
      </c>
      <c r="G21" s="801"/>
      <c r="H21" s="847">
        <f t="shared" si="3"/>
        <v>45168</v>
      </c>
      <c r="I21" s="847">
        <f t="shared" si="3"/>
        <v>45168</v>
      </c>
      <c r="J21" s="758" t="e">
        <f>#REF!+26</f>
        <v>#REF!</v>
      </c>
    </row>
    <row r="22" spans="1:12" s="146" customFormat="1" ht="20.25" hidden="1" customHeight="1">
      <c r="A22" s="1029"/>
      <c r="B22" s="844" t="s">
        <v>1750</v>
      </c>
      <c r="C22" s="802" t="s">
        <v>1990</v>
      </c>
      <c r="D22" s="802">
        <f t="shared" si="4"/>
        <v>45174</v>
      </c>
      <c r="E22" s="840">
        <f t="shared" si="0"/>
        <v>45179</v>
      </c>
      <c r="F22" s="802">
        <f t="shared" si="1"/>
        <v>45182</v>
      </c>
      <c r="G22" s="801"/>
      <c r="H22" s="847">
        <f t="shared" si="3"/>
        <v>45175</v>
      </c>
      <c r="I22" s="847">
        <f t="shared" si="3"/>
        <v>45175</v>
      </c>
      <c r="J22" s="758" t="e">
        <f>#REF!+26</f>
        <v>#REF!</v>
      </c>
    </row>
    <row r="23" spans="1:12" s="146" customFormat="1" ht="20.25" hidden="1" customHeight="1">
      <c r="A23" s="1029"/>
      <c r="B23" s="844" t="s">
        <v>1976</v>
      </c>
      <c r="C23" s="802" t="s">
        <v>1991</v>
      </c>
      <c r="D23" s="802">
        <v>45186</v>
      </c>
      <c r="E23" s="840">
        <f t="shared" si="0"/>
        <v>45191</v>
      </c>
      <c r="F23" s="802">
        <f t="shared" si="1"/>
        <v>45194</v>
      </c>
      <c r="G23" s="801"/>
      <c r="H23" s="847">
        <f t="shared" si="3"/>
        <v>45182</v>
      </c>
      <c r="I23" s="847">
        <f t="shared" si="3"/>
        <v>45182</v>
      </c>
      <c r="J23" s="800" t="e">
        <f>#REF!+26</f>
        <v>#REF!</v>
      </c>
    </row>
    <row r="24" spans="1:12" s="146" customFormat="1" ht="20.25" hidden="1" customHeight="1">
      <c r="A24" s="1029"/>
      <c r="B24" s="844" t="s">
        <v>1465</v>
      </c>
      <c r="C24" s="802" t="s">
        <v>1992</v>
      </c>
      <c r="D24" s="802">
        <v>45189</v>
      </c>
      <c r="E24" s="840">
        <f t="shared" si="0"/>
        <v>45194</v>
      </c>
      <c r="F24" s="802">
        <f t="shared" si="1"/>
        <v>45197</v>
      </c>
      <c r="G24" s="801"/>
      <c r="H24" s="847">
        <f t="shared" si="3"/>
        <v>45189</v>
      </c>
      <c r="I24" s="847">
        <f t="shared" si="3"/>
        <v>45189</v>
      </c>
      <c r="J24" s="758" t="e">
        <f>#REF!+26</f>
        <v>#REF!</v>
      </c>
    </row>
    <row r="25" spans="1:12" s="146" customFormat="1" ht="20.25" hidden="1" customHeight="1">
      <c r="A25" s="1029" t="s">
        <v>1993</v>
      </c>
      <c r="B25" s="844" t="s">
        <v>1994</v>
      </c>
      <c r="C25" s="802" t="s">
        <v>1995</v>
      </c>
      <c r="D25" s="802">
        <f t="shared" si="4"/>
        <v>45196</v>
      </c>
      <c r="E25" s="840">
        <f t="shared" si="0"/>
        <v>45201</v>
      </c>
      <c r="F25" s="802">
        <f t="shared" si="1"/>
        <v>45204</v>
      </c>
      <c r="G25" s="801"/>
      <c r="H25" s="847">
        <f t="shared" si="3"/>
        <v>45196</v>
      </c>
      <c r="I25" s="847">
        <f t="shared" si="3"/>
        <v>45196</v>
      </c>
      <c r="J25" s="758" t="e">
        <f>#REF!+26</f>
        <v>#REF!</v>
      </c>
    </row>
    <row r="26" spans="1:12" s="146" customFormat="1" ht="20.25" hidden="1" customHeight="1">
      <c r="A26" s="1029"/>
      <c r="B26" s="844" t="s">
        <v>1996</v>
      </c>
      <c r="C26" s="802" t="s">
        <v>1997</v>
      </c>
      <c r="D26" s="802">
        <f t="shared" si="4"/>
        <v>45203</v>
      </c>
      <c r="E26" s="840">
        <f t="shared" si="0"/>
        <v>45208</v>
      </c>
      <c r="F26" s="802">
        <f t="shared" si="1"/>
        <v>45211</v>
      </c>
      <c r="G26" s="801"/>
      <c r="H26" s="847">
        <f t="shared" si="3"/>
        <v>45203</v>
      </c>
      <c r="I26" s="847">
        <f t="shared" si="3"/>
        <v>45203</v>
      </c>
      <c r="J26" s="758" t="e">
        <f>#REF!+26</f>
        <v>#REF!</v>
      </c>
    </row>
    <row r="27" spans="1:12" s="146" customFormat="1" ht="20.25" hidden="1" customHeight="1">
      <c r="A27" s="1029"/>
      <c r="B27" s="844" t="s">
        <v>1750</v>
      </c>
      <c r="C27" s="802" t="s">
        <v>1998</v>
      </c>
      <c r="D27" s="802">
        <f t="shared" si="4"/>
        <v>45210</v>
      </c>
      <c r="E27" s="840">
        <f t="shared" si="0"/>
        <v>45215</v>
      </c>
      <c r="F27" s="802">
        <f t="shared" si="1"/>
        <v>45218</v>
      </c>
      <c r="G27" s="801"/>
      <c r="H27" s="847">
        <f t="shared" si="3"/>
        <v>45210</v>
      </c>
      <c r="I27" s="847">
        <f t="shared" si="3"/>
        <v>45210</v>
      </c>
      <c r="J27" s="758" t="e">
        <f>#REF!+26</f>
        <v>#REF!</v>
      </c>
    </row>
    <row r="28" spans="1:12" s="146" customFormat="1" ht="20.25" hidden="1" customHeight="1">
      <c r="A28" s="1029"/>
      <c r="B28" s="844" t="s">
        <v>1976</v>
      </c>
      <c r="C28" s="802" t="s">
        <v>1999</v>
      </c>
      <c r="D28" s="802">
        <v>45216</v>
      </c>
      <c r="E28" s="840">
        <f t="shared" si="0"/>
        <v>45221</v>
      </c>
      <c r="F28" s="802">
        <f t="shared" si="1"/>
        <v>45224</v>
      </c>
      <c r="G28" s="801"/>
      <c r="H28" s="847">
        <f t="shared" si="3"/>
        <v>45217</v>
      </c>
      <c r="I28" s="847">
        <f t="shared" si="3"/>
        <v>45217</v>
      </c>
      <c r="J28" s="800" t="e">
        <f>#REF!+26</f>
        <v>#REF!</v>
      </c>
    </row>
    <row r="29" spans="1:12" s="146" customFormat="1" ht="20.25" hidden="1" customHeight="1">
      <c r="A29" s="1029" t="s">
        <v>2000</v>
      </c>
      <c r="B29" s="844" t="s">
        <v>1994</v>
      </c>
      <c r="C29" s="802" t="s">
        <v>2001</v>
      </c>
      <c r="D29" s="802">
        <v>45229</v>
      </c>
      <c r="E29" s="840">
        <f t="shared" si="0"/>
        <v>45234</v>
      </c>
      <c r="F29" s="802">
        <f t="shared" si="1"/>
        <v>45237</v>
      </c>
      <c r="G29" s="801"/>
      <c r="H29" s="847">
        <f t="shared" si="3"/>
        <v>45224</v>
      </c>
      <c r="I29" s="847">
        <f t="shared" si="3"/>
        <v>45224</v>
      </c>
      <c r="J29" s="758" t="e">
        <f>#REF!+26</f>
        <v>#REF!</v>
      </c>
    </row>
    <row r="30" spans="1:12" s="146" customFormat="1" ht="20.25" hidden="1" customHeight="1">
      <c r="A30" s="1029" t="s">
        <v>2002</v>
      </c>
      <c r="B30" s="821" t="s">
        <v>2003</v>
      </c>
      <c r="C30" s="802" t="s">
        <v>2004</v>
      </c>
      <c r="D30" s="802">
        <v>45233</v>
      </c>
      <c r="E30" s="840">
        <f t="shared" si="0"/>
        <v>45238</v>
      </c>
      <c r="F30" s="802">
        <f t="shared" si="1"/>
        <v>45241</v>
      </c>
      <c r="G30" s="801"/>
      <c r="H30" s="847">
        <f t="shared" si="3"/>
        <v>45231</v>
      </c>
      <c r="I30" s="847">
        <f t="shared" si="3"/>
        <v>45231</v>
      </c>
      <c r="J30" s="800" t="e">
        <f>B30+22</f>
        <v>#VALUE!</v>
      </c>
    </row>
    <row r="31" spans="1:12" s="146" customFormat="1" ht="20.25" hidden="1" customHeight="1">
      <c r="A31" s="1029"/>
      <c r="B31" s="844" t="s">
        <v>1996</v>
      </c>
      <c r="C31" s="802" t="s">
        <v>2005</v>
      </c>
      <c r="D31" s="802">
        <v>45241</v>
      </c>
      <c r="E31" s="840">
        <f t="shared" si="0"/>
        <v>45246</v>
      </c>
      <c r="F31" s="802">
        <f t="shared" si="1"/>
        <v>45249</v>
      </c>
      <c r="G31" s="801"/>
      <c r="H31" s="847">
        <f t="shared" si="3"/>
        <v>45238</v>
      </c>
      <c r="I31" s="847">
        <f t="shared" si="3"/>
        <v>45238</v>
      </c>
      <c r="J31" s="758" t="e">
        <f>#REF!+26</f>
        <v>#REF!</v>
      </c>
    </row>
    <row r="32" spans="1:12" s="146" customFormat="1" ht="20.25" hidden="1" customHeight="1">
      <c r="A32" s="1029"/>
      <c r="B32" s="844" t="s">
        <v>1750</v>
      </c>
      <c r="C32" s="802" t="s">
        <v>2006</v>
      </c>
      <c r="D32" s="802">
        <v>45247</v>
      </c>
      <c r="E32" s="840">
        <f t="shared" si="0"/>
        <v>45252</v>
      </c>
      <c r="F32" s="802">
        <f t="shared" si="1"/>
        <v>45255</v>
      </c>
      <c r="G32" s="801"/>
      <c r="H32" s="847">
        <f t="shared" si="3"/>
        <v>45245</v>
      </c>
      <c r="I32" s="847">
        <f t="shared" si="3"/>
        <v>45245</v>
      </c>
      <c r="J32" s="758" t="e">
        <f>#REF!+26</f>
        <v>#REF!</v>
      </c>
    </row>
    <row r="33" spans="1:10" s="146" customFormat="1" ht="20.25" hidden="1" customHeight="1">
      <c r="A33" s="1029"/>
      <c r="B33" s="844" t="s">
        <v>1976</v>
      </c>
      <c r="C33" s="802" t="s">
        <v>2007</v>
      </c>
      <c r="D33" s="802">
        <v>45251</v>
      </c>
      <c r="E33" s="840">
        <f t="shared" si="0"/>
        <v>45256</v>
      </c>
      <c r="F33" s="802">
        <f t="shared" si="1"/>
        <v>45259</v>
      </c>
      <c r="G33" s="801"/>
      <c r="H33" s="847">
        <f t="shared" si="3"/>
        <v>45252</v>
      </c>
      <c r="I33" s="847">
        <f t="shared" si="3"/>
        <v>45252</v>
      </c>
      <c r="J33" s="758" t="e">
        <f>#REF!+26</f>
        <v>#REF!</v>
      </c>
    </row>
    <row r="34" spans="1:10" s="146" customFormat="1" ht="20.25" hidden="1" customHeight="1">
      <c r="A34" s="1029"/>
      <c r="B34" s="844" t="s">
        <v>1994</v>
      </c>
      <c r="C34" s="802" t="s">
        <v>2008</v>
      </c>
      <c r="D34" s="803">
        <f>D33+7</f>
        <v>45258</v>
      </c>
      <c r="E34" s="841">
        <f t="shared" si="0"/>
        <v>45263</v>
      </c>
      <c r="F34" s="803">
        <f t="shared" si="1"/>
        <v>45266</v>
      </c>
      <c r="G34" s="801"/>
      <c r="H34" s="847">
        <f t="shared" si="3"/>
        <v>45259</v>
      </c>
      <c r="I34" s="847">
        <f t="shared" si="3"/>
        <v>45259</v>
      </c>
      <c r="J34" s="758" t="e">
        <f>#REF!+26</f>
        <v>#REF!</v>
      </c>
    </row>
    <row r="35" spans="1:10" s="146" customFormat="1" ht="20.25" hidden="1" customHeight="1">
      <c r="A35" s="1029"/>
      <c r="B35" s="844" t="s">
        <v>2003</v>
      </c>
      <c r="C35" s="802" t="s">
        <v>2010</v>
      </c>
      <c r="D35" s="802">
        <v>45271</v>
      </c>
      <c r="E35" s="840">
        <f t="shared" si="0"/>
        <v>45276</v>
      </c>
      <c r="F35" s="802">
        <f t="shared" si="1"/>
        <v>45279</v>
      </c>
      <c r="G35" s="801"/>
      <c r="H35" s="847">
        <f t="shared" si="3"/>
        <v>45266</v>
      </c>
      <c r="I35" s="847">
        <f t="shared" si="3"/>
        <v>45266</v>
      </c>
      <c r="J35" s="758" t="e">
        <f>#REF!+26</f>
        <v>#REF!</v>
      </c>
    </row>
    <row r="36" spans="1:10" s="146" customFormat="1" ht="20.25" hidden="1" customHeight="1">
      <c r="A36" s="1029"/>
      <c r="B36" s="844" t="s">
        <v>1996</v>
      </c>
      <c r="C36" s="802" t="s">
        <v>2011</v>
      </c>
      <c r="D36" s="802">
        <v>45276</v>
      </c>
      <c r="E36" s="840">
        <f t="shared" si="0"/>
        <v>45281</v>
      </c>
      <c r="F36" s="802">
        <f t="shared" si="1"/>
        <v>45284</v>
      </c>
      <c r="G36" s="801"/>
      <c r="H36" s="847">
        <f t="shared" si="3"/>
        <v>45273</v>
      </c>
      <c r="I36" s="847">
        <f t="shared" si="3"/>
        <v>45273</v>
      </c>
      <c r="J36" s="758" t="e">
        <f>#REF!+26</f>
        <v>#REF!</v>
      </c>
    </row>
    <row r="37" spans="1:10" s="146" customFormat="1" ht="20.25" hidden="1" customHeight="1">
      <c r="A37" s="1029"/>
      <c r="B37" s="844" t="s">
        <v>1750</v>
      </c>
      <c r="C37" s="802" t="s">
        <v>2012</v>
      </c>
      <c r="D37" s="803">
        <v>45288</v>
      </c>
      <c r="E37" s="841">
        <f t="shared" si="0"/>
        <v>45293</v>
      </c>
      <c r="F37" s="803">
        <f t="shared" si="1"/>
        <v>45296</v>
      </c>
      <c r="G37" s="627"/>
      <c r="H37" s="847">
        <f t="shared" si="3"/>
        <v>45280</v>
      </c>
      <c r="I37" s="847">
        <f t="shared" si="3"/>
        <v>45280</v>
      </c>
      <c r="J37" s="1066">
        <f t="shared" ref="J37:J80" si="5">WEEKNUM(I37)</f>
        <v>51</v>
      </c>
    </row>
    <row r="38" spans="1:10" s="146" customFormat="1" ht="20.25" hidden="1" customHeight="1">
      <c r="A38" s="1029"/>
      <c r="B38" s="844" t="s">
        <v>1976</v>
      </c>
      <c r="C38" s="802" t="s">
        <v>2013</v>
      </c>
      <c r="D38" s="802">
        <v>45287</v>
      </c>
      <c r="E38" s="840">
        <f t="shared" si="0"/>
        <v>45292</v>
      </c>
      <c r="F38" s="802">
        <f t="shared" si="1"/>
        <v>45295</v>
      </c>
      <c r="G38" s="801"/>
      <c r="H38" s="847">
        <f t="shared" si="3"/>
        <v>45287</v>
      </c>
      <c r="I38" s="847">
        <f t="shared" si="3"/>
        <v>45287</v>
      </c>
      <c r="J38" s="1066">
        <f t="shared" si="5"/>
        <v>52</v>
      </c>
    </row>
    <row r="39" spans="1:10" s="146" customFormat="1" ht="20.25" hidden="1" customHeight="1">
      <c r="A39" s="1029"/>
      <c r="B39" s="844" t="s">
        <v>1994</v>
      </c>
      <c r="C39" s="802" t="s">
        <v>2014</v>
      </c>
      <c r="D39" s="802">
        <v>44928</v>
      </c>
      <c r="E39" s="840">
        <f t="shared" si="0"/>
        <v>44933</v>
      </c>
      <c r="F39" s="802">
        <f t="shared" si="1"/>
        <v>44936</v>
      </c>
      <c r="G39" s="801"/>
      <c r="H39" s="847">
        <f t="shared" si="3"/>
        <v>45294</v>
      </c>
      <c r="I39" s="847">
        <f t="shared" si="3"/>
        <v>45294</v>
      </c>
      <c r="J39" s="1066">
        <f t="shared" si="5"/>
        <v>1</v>
      </c>
    </row>
    <row r="40" spans="1:10" s="146" customFormat="1" ht="20.25" hidden="1" customHeight="1">
      <c r="A40" s="1029" t="s">
        <v>2015</v>
      </c>
      <c r="B40" s="741" t="s">
        <v>2016</v>
      </c>
      <c r="C40" s="732" t="s">
        <v>2017</v>
      </c>
      <c r="D40" s="802">
        <v>45306</v>
      </c>
      <c r="E40" s="840">
        <f t="shared" si="0"/>
        <v>45311</v>
      </c>
      <c r="F40" s="802">
        <f t="shared" si="1"/>
        <v>45314</v>
      </c>
      <c r="G40" s="801"/>
      <c r="H40" s="847">
        <f t="shared" si="3"/>
        <v>45301</v>
      </c>
      <c r="I40" s="847">
        <f t="shared" si="3"/>
        <v>45301</v>
      </c>
      <c r="J40" s="1066">
        <f t="shared" si="5"/>
        <v>2</v>
      </c>
    </row>
    <row r="41" spans="1:10" s="146" customFormat="1" ht="20.25" hidden="1" customHeight="1">
      <c r="A41" s="1029"/>
      <c r="B41" s="844" t="s">
        <v>1996</v>
      </c>
      <c r="C41" s="802" t="s">
        <v>2018</v>
      </c>
      <c r="D41" s="802">
        <v>45309</v>
      </c>
      <c r="E41" s="840">
        <f t="shared" si="0"/>
        <v>45314</v>
      </c>
      <c r="F41" s="802">
        <f t="shared" si="1"/>
        <v>45317</v>
      </c>
      <c r="G41" s="801"/>
      <c r="H41" s="847">
        <f t="shared" si="3"/>
        <v>45308</v>
      </c>
      <c r="I41" s="847">
        <f t="shared" si="3"/>
        <v>45308</v>
      </c>
      <c r="J41" s="1066">
        <f t="shared" si="5"/>
        <v>3</v>
      </c>
    </row>
    <row r="42" spans="1:10" s="146" customFormat="1" ht="20.25" hidden="1" customHeight="1">
      <c r="A42" s="1029"/>
      <c r="B42" s="844" t="s">
        <v>1750</v>
      </c>
      <c r="C42" s="802" t="s">
        <v>2019</v>
      </c>
      <c r="D42" s="802">
        <f t="shared" ref="D42" si="6">D41+7</f>
        <v>45316</v>
      </c>
      <c r="E42" s="840">
        <f t="shared" si="0"/>
        <v>45321</v>
      </c>
      <c r="F42" s="802">
        <f t="shared" ref="F42:F61" si="7">D42+8</f>
        <v>45324</v>
      </c>
      <c r="G42" s="801"/>
      <c r="H42" s="847">
        <f t="shared" si="3"/>
        <v>45315</v>
      </c>
      <c r="I42" s="847">
        <f t="shared" si="3"/>
        <v>45315</v>
      </c>
      <c r="J42" s="1066">
        <f t="shared" si="5"/>
        <v>4</v>
      </c>
    </row>
    <row r="43" spans="1:10" s="146" customFormat="1" ht="20.25" hidden="1" customHeight="1">
      <c r="A43" s="1029"/>
      <c r="B43" s="844" t="s">
        <v>1976</v>
      </c>
      <c r="C43" s="802" t="s">
        <v>2020</v>
      </c>
      <c r="D43" s="802">
        <v>45321</v>
      </c>
      <c r="E43" s="840">
        <f t="shared" si="0"/>
        <v>45326</v>
      </c>
      <c r="F43" s="802">
        <f t="shared" si="7"/>
        <v>45329</v>
      </c>
      <c r="G43" s="801"/>
      <c r="H43" s="847">
        <f t="shared" si="3"/>
        <v>45322</v>
      </c>
      <c r="I43" s="847">
        <f t="shared" si="3"/>
        <v>45322</v>
      </c>
      <c r="J43" s="1066">
        <f t="shared" si="5"/>
        <v>5</v>
      </c>
    </row>
    <row r="44" spans="1:10" s="146" customFormat="1" ht="20.25" hidden="1" customHeight="1">
      <c r="A44" s="1029"/>
      <c r="B44" s="844" t="s">
        <v>1994</v>
      </c>
      <c r="C44" s="802" t="s">
        <v>2021</v>
      </c>
      <c r="D44" s="802">
        <v>45328</v>
      </c>
      <c r="E44" s="840">
        <f t="shared" si="0"/>
        <v>45333</v>
      </c>
      <c r="F44" s="802">
        <f t="shared" si="7"/>
        <v>45336</v>
      </c>
      <c r="G44" s="801"/>
      <c r="H44" s="847">
        <v>45329</v>
      </c>
      <c r="I44" s="847">
        <v>45329</v>
      </c>
      <c r="J44" s="1066">
        <f t="shared" si="5"/>
        <v>6</v>
      </c>
    </row>
    <row r="45" spans="1:10" s="146" customFormat="1" ht="20.25" hidden="1" customHeight="1">
      <c r="A45" s="1029"/>
      <c r="B45" s="844" t="s">
        <v>2003</v>
      </c>
      <c r="C45" s="802" t="s">
        <v>2022</v>
      </c>
      <c r="D45" s="802">
        <v>45335</v>
      </c>
      <c r="E45" s="840">
        <f t="shared" si="0"/>
        <v>45340</v>
      </c>
      <c r="F45" s="802">
        <f t="shared" si="7"/>
        <v>45343</v>
      </c>
      <c r="G45" s="801"/>
      <c r="H45" s="847">
        <f t="shared" si="3"/>
        <v>45336</v>
      </c>
      <c r="I45" s="847">
        <f t="shared" si="3"/>
        <v>45336</v>
      </c>
      <c r="J45" s="1066">
        <f t="shared" si="5"/>
        <v>7</v>
      </c>
    </row>
    <row r="46" spans="1:10" s="146" customFormat="1" ht="20.25" hidden="1" customHeight="1">
      <c r="A46" s="1029"/>
      <c r="B46" s="844" t="s">
        <v>1996</v>
      </c>
      <c r="C46" s="802" t="s">
        <v>2023</v>
      </c>
      <c r="D46" s="802">
        <v>45346</v>
      </c>
      <c r="E46" s="840">
        <f t="shared" si="0"/>
        <v>45351</v>
      </c>
      <c r="F46" s="802">
        <f t="shared" si="7"/>
        <v>45354</v>
      </c>
      <c r="G46" s="801"/>
      <c r="H46" s="847">
        <f t="shared" si="3"/>
        <v>45343</v>
      </c>
      <c r="I46" s="847">
        <f t="shared" si="3"/>
        <v>45343</v>
      </c>
      <c r="J46" s="1066">
        <f t="shared" si="5"/>
        <v>8</v>
      </c>
    </row>
    <row r="47" spans="1:10" s="146" customFormat="1" ht="20.25" hidden="1" customHeight="1">
      <c r="A47" s="1029"/>
      <c r="B47" s="844" t="s">
        <v>1750</v>
      </c>
      <c r="C47" s="802" t="s">
        <v>2024</v>
      </c>
      <c r="D47" s="802">
        <v>45351</v>
      </c>
      <c r="E47" s="840">
        <f t="shared" si="0"/>
        <v>45356</v>
      </c>
      <c r="F47" s="802">
        <f t="shared" si="7"/>
        <v>45359</v>
      </c>
      <c r="G47" s="801"/>
      <c r="H47" s="847">
        <f t="shared" si="3"/>
        <v>45350</v>
      </c>
      <c r="I47" s="847">
        <f t="shared" si="3"/>
        <v>45350</v>
      </c>
      <c r="J47" s="1066">
        <f t="shared" si="5"/>
        <v>9</v>
      </c>
    </row>
    <row r="48" spans="1:10" s="146" customFormat="1" ht="20.25" hidden="1" customHeight="1">
      <c r="A48" s="1029"/>
      <c r="B48" s="844" t="s">
        <v>1976</v>
      </c>
      <c r="C48" s="802" t="s">
        <v>2025</v>
      </c>
      <c r="D48" s="802">
        <v>45356</v>
      </c>
      <c r="E48" s="840">
        <f t="shared" si="0"/>
        <v>45361</v>
      </c>
      <c r="F48" s="802">
        <f t="shared" si="7"/>
        <v>45364</v>
      </c>
      <c r="G48" s="801"/>
      <c r="H48" s="847">
        <v>45357</v>
      </c>
      <c r="I48" s="847">
        <v>45357</v>
      </c>
      <c r="J48" s="1066">
        <f t="shared" si="5"/>
        <v>10</v>
      </c>
    </row>
    <row r="49" spans="1:10" s="146" customFormat="1" ht="20.25" hidden="1" customHeight="1">
      <c r="A49" s="1029" t="s">
        <v>2026</v>
      </c>
      <c r="B49" s="844" t="s">
        <v>2027</v>
      </c>
      <c r="C49" s="802" t="s">
        <v>2028</v>
      </c>
      <c r="D49" s="802">
        <v>45366</v>
      </c>
      <c r="E49" s="840">
        <f t="shared" si="0"/>
        <v>45371</v>
      </c>
      <c r="F49" s="802">
        <f t="shared" si="7"/>
        <v>45374</v>
      </c>
      <c r="G49" s="801"/>
      <c r="H49" s="847">
        <f t="shared" si="3"/>
        <v>45364</v>
      </c>
      <c r="I49" s="847">
        <f t="shared" si="3"/>
        <v>45364</v>
      </c>
      <c r="J49" s="1066">
        <f t="shared" si="5"/>
        <v>11</v>
      </c>
    </row>
    <row r="50" spans="1:10" s="146" customFormat="1" ht="20.25" hidden="1" customHeight="1">
      <c r="A50" s="1029"/>
      <c r="B50" s="966" t="s">
        <v>2003</v>
      </c>
      <c r="C50" s="953" t="s">
        <v>2029</v>
      </c>
      <c r="D50" s="953">
        <v>45372</v>
      </c>
      <c r="E50" s="840">
        <f t="shared" si="0"/>
        <v>45377</v>
      </c>
      <c r="F50" s="802">
        <f t="shared" si="7"/>
        <v>45380</v>
      </c>
      <c r="G50" s="801"/>
      <c r="H50" s="758">
        <f t="shared" si="3"/>
        <v>45371</v>
      </c>
      <c r="I50" s="758">
        <f t="shared" si="3"/>
        <v>45371</v>
      </c>
      <c r="J50" s="1066">
        <f t="shared" si="5"/>
        <v>12</v>
      </c>
    </row>
    <row r="51" spans="1:10" s="146" customFormat="1" ht="20.25" hidden="1" customHeight="1">
      <c r="A51" s="1029"/>
      <c r="B51" s="966" t="s">
        <v>1996</v>
      </c>
      <c r="C51" s="953" t="s">
        <v>2030</v>
      </c>
      <c r="D51" s="953">
        <v>45379</v>
      </c>
      <c r="E51" s="840">
        <f t="shared" si="0"/>
        <v>45384</v>
      </c>
      <c r="F51" s="802">
        <f t="shared" si="7"/>
        <v>45387</v>
      </c>
      <c r="G51" s="801"/>
      <c r="H51" s="758">
        <f t="shared" si="3"/>
        <v>45378</v>
      </c>
      <c r="I51" s="758">
        <f t="shared" si="3"/>
        <v>45378</v>
      </c>
      <c r="J51" s="1066">
        <f t="shared" si="5"/>
        <v>13</v>
      </c>
    </row>
    <row r="52" spans="1:10" s="146" customFormat="1" ht="20.25" hidden="1" customHeight="1">
      <c r="A52" s="1029"/>
      <c r="B52" s="967" t="s">
        <v>1750</v>
      </c>
      <c r="C52" s="955" t="s">
        <v>2031</v>
      </c>
      <c r="D52" s="953">
        <v>45385</v>
      </c>
      <c r="E52" s="840">
        <f t="shared" si="0"/>
        <v>45390</v>
      </c>
      <c r="F52" s="802">
        <f t="shared" si="7"/>
        <v>45393</v>
      </c>
      <c r="G52" s="801"/>
      <c r="H52" s="758">
        <v>45385</v>
      </c>
      <c r="I52" s="758">
        <v>45385</v>
      </c>
      <c r="J52" s="1066">
        <f t="shared" si="5"/>
        <v>14</v>
      </c>
    </row>
    <row r="53" spans="1:10" s="146" customFormat="1" ht="20.25" hidden="1" customHeight="1">
      <c r="A53" s="1029"/>
      <c r="B53" s="967" t="s">
        <v>1976</v>
      </c>
      <c r="C53" s="953" t="s">
        <v>2032</v>
      </c>
      <c r="D53" s="953">
        <v>45394</v>
      </c>
      <c r="E53" s="840">
        <f t="shared" si="0"/>
        <v>45399</v>
      </c>
      <c r="F53" s="802">
        <f t="shared" si="7"/>
        <v>45402</v>
      </c>
      <c r="G53" s="801"/>
      <c r="H53" s="758">
        <f t="shared" si="3"/>
        <v>45392</v>
      </c>
      <c r="I53" s="758">
        <f t="shared" si="3"/>
        <v>45392</v>
      </c>
      <c r="J53" s="1066">
        <f t="shared" si="5"/>
        <v>15</v>
      </c>
    </row>
    <row r="54" spans="1:10" s="146" customFormat="1" ht="20.25" hidden="1" customHeight="1">
      <c r="A54" s="1029"/>
      <c r="B54" s="967" t="s">
        <v>2027</v>
      </c>
      <c r="C54" s="953" t="s">
        <v>2033</v>
      </c>
      <c r="D54" s="953">
        <v>45403</v>
      </c>
      <c r="E54" s="840">
        <f t="shared" si="0"/>
        <v>45408</v>
      </c>
      <c r="F54" s="802">
        <f t="shared" si="7"/>
        <v>45411</v>
      </c>
      <c r="G54" s="801"/>
      <c r="H54" s="758">
        <f t="shared" si="3"/>
        <v>45399</v>
      </c>
      <c r="I54" s="758">
        <f t="shared" si="3"/>
        <v>45399</v>
      </c>
      <c r="J54" s="1066">
        <f t="shared" si="5"/>
        <v>16</v>
      </c>
    </row>
    <row r="55" spans="1:10" s="146" customFormat="1" ht="20.25" hidden="1" customHeight="1">
      <c r="A55" s="1029"/>
      <c r="B55" s="967" t="s">
        <v>2003</v>
      </c>
      <c r="C55" s="953" t="s">
        <v>2034</v>
      </c>
      <c r="D55" s="953">
        <v>45409</v>
      </c>
      <c r="E55" s="840">
        <f t="shared" si="0"/>
        <v>45414</v>
      </c>
      <c r="F55" s="802">
        <f t="shared" si="7"/>
        <v>45417</v>
      </c>
      <c r="G55" s="801"/>
      <c r="H55" s="758">
        <f t="shared" si="3"/>
        <v>45406</v>
      </c>
      <c r="I55" s="758">
        <f t="shared" si="3"/>
        <v>45406</v>
      </c>
      <c r="J55" s="1066">
        <f t="shared" si="5"/>
        <v>17</v>
      </c>
    </row>
    <row r="56" spans="1:10" s="146" customFormat="1" ht="20.25" hidden="1" customHeight="1">
      <c r="A56" s="1029"/>
      <c r="B56" s="967" t="s">
        <v>1996</v>
      </c>
      <c r="C56" s="955" t="s">
        <v>2035</v>
      </c>
      <c r="D56" s="953">
        <v>45419</v>
      </c>
      <c r="E56" s="1044" t="s">
        <v>389</v>
      </c>
      <c r="F56" s="802">
        <f t="shared" si="7"/>
        <v>45427</v>
      </c>
      <c r="G56" s="801"/>
      <c r="H56" s="758">
        <f t="shared" si="3"/>
        <v>45413</v>
      </c>
      <c r="I56" s="758">
        <f t="shared" si="3"/>
        <v>45413</v>
      </c>
      <c r="J56" s="1066">
        <f t="shared" si="5"/>
        <v>18</v>
      </c>
    </row>
    <row r="57" spans="1:10" s="146" customFormat="1" ht="20.100000000000001" hidden="1" customHeight="1">
      <c r="A57" s="1029" t="s">
        <v>2036</v>
      </c>
      <c r="B57" s="1053" t="s">
        <v>413</v>
      </c>
      <c r="C57" s="955" t="s">
        <v>2037</v>
      </c>
      <c r="D57" s="953">
        <v>45412</v>
      </c>
      <c r="E57" s="1045">
        <f>D57+5</f>
        <v>45417</v>
      </c>
      <c r="F57" s="853">
        <f t="shared" si="7"/>
        <v>45420</v>
      </c>
      <c r="G57" s="801"/>
      <c r="H57" s="758">
        <f t="shared" si="3"/>
        <v>45420</v>
      </c>
      <c r="I57" s="758">
        <f t="shared" si="3"/>
        <v>45420</v>
      </c>
      <c r="J57" s="1066">
        <f t="shared" si="5"/>
        <v>19</v>
      </c>
    </row>
    <row r="58" spans="1:10" s="146" customFormat="1" ht="20.100000000000001" hidden="1" customHeight="1">
      <c r="A58" s="1029"/>
      <c r="B58" s="978" t="s">
        <v>1976</v>
      </c>
      <c r="C58" s="955" t="s">
        <v>2038</v>
      </c>
      <c r="D58" s="953">
        <v>45435</v>
      </c>
      <c r="E58" s="840">
        <f>D58+5</f>
        <v>45440</v>
      </c>
      <c r="F58" s="802">
        <f t="shared" si="7"/>
        <v>45443</v>
      </c>
      <c r="G58" s="801"/>
      <c r="H58" s="758">
        <f t="shared" si="3"/>
        <v>45427</v>
      </c>
      <c r="I58" s="758">
        <f t="shared" si="3"/>
        <v>45427</v>
      </c>
      <c r="J58" s="1066">
        <f t="shared" si="5"/>
        <v>20</v>
      </c>
    </row>
    <row r="59" spans="1:10" s="146" customFormat="1" ht="20.100000000000001" hidden="1" customHeight="1">
      <c r="A59" s="1029" t="s">
        <v>2039</v>
      </c>
      <c r="B59" s="1027" t="s">
        <v>389</v>
      </c>
      <c r="C59" s="955" t="s">
        <v>2040</v>
      </c>
      <c r="D59" s="853">
        <v>45439</v>
      </c>
      <c r="E59" s="1045">
        <f>D59+5</f>
        <v>45444</v>
      </c>
      <c r="F59" s="853">
        <f t="shared" si="7"/>
        <v>45447</v>
      </c>
      <c r="G59" s="801"/>
      <c r="H59" s="758">
        <f t="shared" si="3"/>
        <v>45434</v>
      </c>
      <c r="I59" s="758">
        <f t="shared" si="3"/>
        <v>45434</v>
      </c>
      <c r="J59" s="1066">
        <f t="shared" si="5"/>
        <v>21</v>
      </c>
    </row>
    <row r="60" spans="1:10" s="146" customFormat="1" ht="20.100000000000001" hidden="1" customHeight="1">
      <c r="A60" s="1029" t="s">
        <v>2041</v>
      </c>
      <c r="B60" s="978" t="s">
        <v>2003</v>
      </c>
      <c r="C60" s="955" t="s">
        <v>2042</v>
      </c>
      <c r="D60" s="953">
        <v>45451</v>
      </c>
      <c r="E60" s="840">
        <f>D60+5</f>
        <v>45456</v>
      </c>
      <c r="F60" s="802">
        <f t="shared" si="7"/>
        <v>45459</v>
      </c>
      <c r="G60" s="801"/>
      <c r="H60" s="758">
        <f t="shared" si="3"/>
        <v>45441</v>
      </c>
      <c r="I60" s="758">
        <f t="shared" si="3"/>
        <v>45441</v>
      </c>
      <c r="J60" s="1066">
        <f t="shared" si="5"/>
        <v>22</v>
      </c>
    </row>
    <row r="61" spans="1:10" s="146" customFormat="1" ht="20.100000000000001" hidden="1" customHeight="1">
      <c r="A61" s="1029" t="s">
        <v>1996</v>
      </c>
      <c r="B61" s="978" t="s">
        <v>2043</v>
      </c>
      <c r="C61" s="955" t="s">
        <v>2044</v>
      </c>
      <c r="D61" s="953">
        <v>45453</v>
      </c>
      <c r="E61" s="1036" t="s">
        <v>389</v>
      </c>
      <c r="F61" s="802">
        <f t="shared" si="7"/>
        <v>45461</v>
      </c>
      <c r="G61" s="801"/>
      <c r="H61" s="758">
        <f t="shared" si="3"/>
        <v>45448</v>
      </c>
      <c r="I61" s="758">
        <f t="shared" si="3"/>
        <v>45448</v>
      </c>
      <c r="J61" s="1066">
        <f t="shared" si="5"/>
        <v>23</v>
      </c>
    </row>
    <row r="62" spans="1:10" s="146" customFormat="1" ht="20.100000000000001" hidden="1" customHeight="1">
      <c r="A62" s="1029" t="s">
        <v>2036</v>
      </c>
      <c r="B62" s="978" t="s">
        <v>1996</v>
      </c>
      <c r="C62" s="955" t="s">
        <v>2045</v>
      </c>
      <c r="D62" s="953">
        <v>45463</v>
      </c>
      <c r="E62" s="1036" t="s">
        <v>389</v>
      </c>
      <c r="F62" s="1036" t="s">
        <v>389</v>
      </c>
      <c r="G62" s="801"/>
      <c r="H62" s="758">
        <f t="shared" si="3"/>
        <v>45455</v>
      </c>
      <c r="I62" s="758">
        <f t="shared" si="3"/>
        <v>45455</v>
      </c>
      <c r="J62" s="1066">
        <f t="shared" si="5"/>
        <v>24</v>
      </c>
    </row>
    <row r="63" spans="1:10" s="146" customFormat="1" ht="20.100000000000001" hidden="1" customHeight="1">
      <c r="A63" s="1029" t="s">
        <v>1976</v>
      </c>
      <c r="B63" s="978" t="s">
        <v>1524</v>
      </c>
      <c r="C63" s="955" t="s">
        <v>2046</v>
      </c>
      <c r="D63" s="953">
        <v>45470</v>
      </c>
      <c r="E63" s="840">
        <f t="shared" ref="E63:E71" si="8">D63+5</f>
        <v>45475</v>
      </c>
      <c r="F63" s="802">
        <f t="shared" ref="F63:F71" si="9">D63+8</f>
        <v>45478</v>
      </c>
      <c r="G63" s="801"/>
      <c r="H63" s="758">
        <f t="shared" si="3"/>
        <v>45462</v>
      </c>
      <c r="I63" s="758">
        <f t="shared" si="3"/>
        <v>45462</v>
      </c>
      <c r="J63" s="1066">
        <f t="shared" si="5"/>
        <v>25</v>
      </c>
    </row>
    <row r="64" spans="1:10" s="146" customFormat="1" ht="20.100000000000001" hidden="1" customHeight="1">
      <c r="A64" s="1029" t="s">
        <v>2047</v>
      </c>
      <c r="B64" s="978" t="s">
        <v>1976</v>
      </c>
      <c r="C64" s="955" t="s">
        <v>2048</v>
      </c>
      <c r="D64" s="953">
        <v>45477</v>
      </c>
      <c r="E64" s="840">
        <f t="shared" si="8"/>
        <v>45482</v>
      </c>
      <c r="F64" s="802">
        <f t="shared" si="9"/>
        <v>45485</v>
      </c>
      <c r="G64" s="801"/>
      <c r="H64" s="758">
        <f t="shared" si="3"/>
        <v>45469</v>
      </c>
      <c r="I64" s="758">
        <f t="shared" si="3"/>
        <v>45469</v>
      </c>
      <c r="J64" s="1066">
        <f t="shared" si="5"/>
        <v>26</v>
      </c>
    </row>
    <row r="65" spans="1:10" s="146" customFormat="1" ht="20.100000000000001" hidden="1" customHeight="1">
      <c r="A65" s="1029" t="s">
        <v>2041</v>
      </c>
      <c r="B65" s="978" t="s">
        <v>2003</v>
      </c>
      <c r="C65" s="955" t="s">
        <v>2049</v>
      </c>
      <c r="D65" s="953">
        <v>45487</v>
      </c>
      <c r="E65" s="840">
        <f t="shared" si="8"/>
        <v>45492</v>
      </c>
      <c r="F65" s="802">
        <f t="shared" si="9"/>
        <v>45495</v>
      </c>
      <c r="G65" s="801"/>
      <c r="H65" s="758">
        <f t="shared" si="3"/>
        <v>45476</v>
      </c>
      <c r="I65" s="758">
        <f t="shared" si="3"/>
        <v>45476</v>
      </c>
      <c r="J65" s="1066">
        <f t="shared" si="5"/>
        <v>27</v>
      </c>
    </row>
    <row r="66" spans="1:10" s="146" customFormat="1" ht="20.100000000000001" hidden="1" customHeight="1">
      <c r="A66" s="1029" t="s">
        <v>1996</v>
      </c>
      <c r="B66" s="978" t="s">
        <v>2043</v>
      </c>
      <c r="C66" s="955" t="s">
        <v>2050</v>
      </c>
      <c r="D66" s="953">
        <v>45490</v>
      </c>
      <c r="E66" s="880" t="s">
        <v>389</v>
      </c>
      <c r="F66" s="880" t="s">
        <v>389</v>
      </c>
      <c r="G66" s="801"/>
      <c r="H66" s="758">
        <f t="shared" si="3"/>
        <v>45483</v>
      </c>
      <c r="I66" s="758">
        <f t="shared" si="3"/>
        <v>45483</v>
      </c>
      <c r="J66" s="1066">
        <f t="shared" si="5"/>
        <v>28</v>
      </c>
    </row>
    <row r="67" spans="1:10" s="146" customFormat="1" ht="20.100000000000001" hidden="1" customHeight="1">
      <c r="A67" s="1029" t="s">
        <v>2036</v>
      </c>
      <c r="B67" s="978" t="s">
        <v>2051</v>
      </c>
      <c r="C67" s="955" t="s">
        <v>2052</v>
      </c>
      <c r="D67" s="880" t="s">
        <v>389</v>
      </c>
      <c r="E67" s="1068" t="e">
        <f t="shared" si="8"/>
        <v>#VALUE!</v>
      </c>
      <c r="F67" s="800" t="e">
        <f t="shared" si="9"/>
        <v>#VALUE!</v>
      </c>
      <c r="G67" s="801"/>
      <c r="H67" s="758">
        <f t="shared" si="3"/>
        <v>45490</v>
      </c>
      <c r="I67" s="758">
        <f t="shared" si="3"/>
        <v>45490</v>
      </c>
      <c r="J67" s="1066">
        <f t="shared" si="5"/>
        <v>29</v>
      </c>
    </row>
    <row r="68" spans="1:10" s="146" customFormat="1" ht="20.100000000000001" hidden="1" customHeight="1">
      <c r="A68" s="1029" t="s">
        <v>1976</v>
      </c>
      <c r="B68" s="978" t="s">
        <v>1524</v>
      </c>
      <c r="C68" s="955" t="s">
        <v>2053</v>
      </c>
      <c r="D68" s="880" t="s">
        <v>389</v>
      </c>
      <c r="E68" s="880" t="s">
        <v>389</v>
      </c>
      <c r="F68" s="880" t="s">
        <v>389</v>
      </c>
      <c r="G68" s="801"/>
      <c r="H68" s="758">
        <f t="shared" si="3"/>
        <v>45497</v>
      </c>
      <c r="I68" s="758">
        <f t="shared" si="3"/>
        <v>45497</v>
      </c>
      <c r="J68" s="1066">
        <f t="shared" si="5"/>
        <v>30</v>
      </c>
    </row>
    <row r="69" spans="1:10" s="146" customFormat="1" ht="20.100000000000001" hidden="1" customHeight="1">
      <c r="A69" s="1029"/>
      <c r="B69" s="978" t="s">
        <v>1976</v>
      </c>
      <c r="C69" s="955" t="s">
        <v>2054</v>
      </c>
      <c r="D69" s="880" t="s">
        <v>389</v>
      </c>
      <c r="E69" s="880" t="s">
        <v>389</v>
      </c>
      <c r="F69" s="880" t="s">
        <v>389</v>
      </c>
      <c r="G69" s="801"/>
      <c r="H69" s="758">
        <f t="shared" si="3"/>
        <v>45504</v>
      </c>
      <c r="I69" s="758">
        <f t="shared" si="3"/>
        <v>45504</v>
      </c>
      <c r="J69" s="1066">
        <f t="shared" si="5"/>
        <v>31</v>
      </c>
    </row>
    <row r="70" spans="1:10" s="146" customFormat="1" ht="20.100000000000001" hidden="1" customHeight="1">
      <c r="A70" s="1029" t="s">
        <v>2003</v>
      </c>
      <c r="B70" s="978" t="s">
        <v>2055</v>
      </c>
      <c r="C70" s="955" t="s">
        <v>2056</v>
      </c>
      <c r="D70" s="953">
        <v>45519</v>
      </c>
      <c r="E70" s="880" t="s">
        <v>389</v>
      </c>
      <c r="F70" s="880" t="s">
        <v>389</v>
      </c>
      <c r="G70" s="801"/>
      <c r="H70" s="758">
        <f t="shared" si="3"/>
        <v>45511</v>
      </c>
      <c r="I70" s="758">
        <f t="shared" si="3"/>
        <v>45511</v>
      </c>
      <c r="J70" s="1066">
        <f t="shared" si="5"/>
        <v>32</v>
      </c>
    </row>
    <row r="71" spans="1:10" s="146" customFormat="1" ht="20.100000000000001" hidden="1" customHeight="1">
      <c r="A71" s="1029" t="s">
        <v>2057</v>
      </c>
      <c r="B71" s="978" t="s">
        <v>2003</v>
      </c>
      <c r="C71" s="955" t="s">
        <v>2058</v>
      </c>
      <c r="D71" s="953">
        <v>45523</v>
      </c>
      <c r="E71" s="840">
        <f t="shared" si="8"/>
        <v>45528</v>
      </c>
      <c r="F71" s="802">
        <f t="shared" si="9"/>
        <v>45531</v>
      </c>
      <c r="G71" s="801"/>
      <c r="H71" s="758">
        <f t="shared" si="3"/>
        <v>45518</v>
      </c>
      <c r="I71" s="758">
        <f t="shared" si="3"/>
        <v>45518</v>
      </c>
      <c r="J71" s="1066">
        <f t="shared" si="5"/>
        <v>33</v>
      </c>
    </row>
    <row r="72" spans="1:10" s="146" customFormat="1" ht="20.100000000000001" hidden="1" customHeight="1">
      <c r="A72" s="1029" t="s">
        <v>2051</v>
      </c>
      <c r="B72" s="978" t="s">
        <v>2059</v>
      </c>
      <c r="C72" s="955" t="s">
        <v>2060</v>
      </c>
      <c r="D72" s="880" t="s">
        <v>389</v>
      </c>
      <c r="E72" s="1045"/>
      <c r="F72" s="853"/>
      <c r="G72" s="801"/>
      <c r="H72" s="758">
        <f t="shared" si="3"/>
        <v>45525</v>
      </c>
      <c r="I72" s="758">
        <f t="shared" si="3"/>
        <v>45525</v>
      </c>
      <c r="J72" s="1066">
        <f t="shared" si="5"/>
        <v>34</v>
      </c>
    </row>
    <row r="73" spans="1:10" s="146" customFormat="1" ht="20.100000000000001" hidden="1" customHeight="1">
      <c r="A73" s="1029" t="s">
        <v>1976</v>
      </c>
      <c r="B73" s="978" t="s">
        <v>1524</v>
      </c>
      <c r="C73" s="955" t="s">
        <v>2061</v>
      </c>
      <c r="D73" s="953">
        <v>45543</v>
      </c>
      <c r="E73" s="840">
        <f t="shared" ref="E73" si="10">D73+5</f>
        <v>45548</v>
      </c>
      <c r="F73" s="802">
        <f t="shared" ref="F73" si="11">D73+8</f>
        <v>45551</v>
      </c>
      <c r="G73" s="801"/>
      <c r="H73" s="758">
        <f t="shared" si="3"/>
        <v>45532</v>
      </c>
      <c r="I73" s="758">
        <f t="shared" si="3"/>
        <v>45532</v>
      </c>
      <c r="J73" s="1066">
        <f t="shared" si="5"/>
        <v>35</v>
      </c>
    </row>
    <row r="74" spans="1:10" s="146" customFormat="1" ht="20.100000000000001" hidden="1" customHeight="1">
      <c r="A74" s="1029"/>
      <c r="B74" s="978" t="s">
        <v>1976</v>
      </c>
      <c r="C74" s="955" t="s">
        <v>2062</v>
      </c>
      <c r="D74" s="953">
        <v>45543</v>
      </c>
      <c r="E74" s="840">
        <f t="shared" ref="E74:E77" si="12">D74+5</f>
        <v>45548</v>
      </c>
      <c r="F74" s="802">
        <f t="shared" ref="F74:F78" si="13">D74+8</f>
        <v>45551</v>
      </c>
      <c r="G74" s="801"/>
      <c r="H74" s="758">
        <f t="shared" si="3"/>
        <v>45539</v>
      </c>
      <c r="I74" s="758">
        <f t="shared" si="3"/>
        <v>45539</v>
      </c>
      <c r="J74" s="1066">
        <f t="shared" si="5"/>
        <v>36</v>
      </c>
    </row>
    <row r="75" spans="1:10" s="146" customFormat="1" ht="20.100000000000001" hidden="1" customHeight="1">
      <c r="A75" s="1029" t="s">
        <v>2003</v>
      </c>
      <c r="B75" s="978" t="s">
        <v>2055</v>
      </c>
      <c r="C75" s="955" t="s">
        <v>2063</v>
      </c>
      <c r="D75" s="953">
        <v>45558</v>
      </c>
      <c r="E75" s="840">
        <f t="shared" si="12"/>
        <v>45563</v>
      </c>
      <c r="F75" s="1036" t="s">
        <v>389</v>
      </c>
      <c r="G75" s="801"/>
      <c r="H75" s="758">
        <f t="shared" si="3"/>
        <v>45546</v>
      </c>
      <c r="I75" s="758">
        <f t="shared" si="3"/>
        <v>45546</v>
      </c>
      <c r="J75" s="1066">
        <f t="shared" si="5"/>
        <v>37</v>
      </c>
    </row>
    <row r="76" spans="1:10" s="146" customFormat="1" ht="20.100000000000001" hidden="1" customHeight="1">
      <c r="A76" s="1029" t="s">
        <v>2057</v>
      </c>
      <c r="B76" s="978" t="s">
        <v>2003</v>
      </c>
      <c r="C76" s="955" t="s">
        <v>2064</v>
      </c>
      <c r="D76" s="953">
        <v>45560</v>
      </c>
      <c r="E76" s="1036" t="s">
        <v>389</v>
      </c>
      <c r="F76" s="802">
        <f t="shared" si="13"/>
        <v>45568</v>
      </c>
      <c r="G76" s="801"/>
      <c r="H76" s="758">
        <f t="shared" si="3"/>
        <v>45553</v>
      </c>
      <c r="I76" s="758">
        <f t="shared" si="3"/>
        <v>45553</v>
      </c>
      <c r="J76" s="1066">
        <f t="shared" si="5"/>
        <v>38</v>
      </c>
    </row>
    <row r="77" spans="1:10" s="146" customFormat="1" ht="20.100000000000001" hidden="1" customHeight="1">
      <c r="A77" s="1029"/>
      <c r="B77" s="978" t="s">
        <v>2059</v>
      </c>
      <c r="C77" s="955" t="s">
        <v>2065</v>
      </c>
      <c r="D77" s="953">
        <v>45569</v>
      </c>
      <c r="E77" s="840">
        <f t="shared" si="12"/>
        <v>45574</v>
      </c>
      <c r="F77" s="1036" t="s">
        <v>389</v>
      </c>
      <c r="G77" s="801"/>
      <c r="H77" s="758">
        <f t="shared" si="3"/>
        <v>45560</v>
      </c>
      <c r="I77" s="758">
        <f t="shared" si="3"/>
        <v>45560</v>
      </c>
      <c r="J77" s="1066">
        <f t="shared" si="5"/>
        <v>39</v>
      </c>
    </row>
    <row r="78" spans="1:10" s="146" customFormat="1" ht="20.100000000000001" hidden="1" customHeight="1">
      <c r="A78" s="1029"/>
      <c r="B78" s="978" t="s">
        <v>1524</v>
      </c>
      <c r="C78" s="955" t="s">
        <v>2066</v>
      </c>
      <c r="D78" s="953">
        <v>45573</v>
      </c>
      <c r="E78" s="1036" t="s">
        <v>389</v>
      </c>
      <c r="F78" s="802">
        <f t="shared" si="13"/>
        <v>45581</v>
      </c>
      <c r="G78" s="801"/>
      <c r="H78" s="758">
        <f t="shared" si="3"/>
        <v>45567</v>
      </c>
      <c r="I78" s="758">
        <f t="shared" si="3"/>
        <v>45567</v>
      </c>
      <c r="J78" s="1066">
        <f t="shared" si="5"/>
        <v>40</v>
      </c>
    </row>
    <row r="79" spans="1:10" s="146" customFormat="1" ht="20.100000000000001" hidden="1" customHeight="1">
      <c r="A79" s="1029"/>
      <c r="B79" s="978" t="s">
        <v>1976</v>
      </c>
      <c r="C79" s="955" t="s">
        <v>2067</v>
      </c>
      <c r="D79" s="953">
        <v>45575</v>
      </c>
      <c r="E79" s="840">
        <f t="shared" ref="E79:E83" si="14">D79+5</f>
        <v>45580</v>
      </c>
      <c r="F79" s="802">
        <f t="shared" ref="F79:F83" si="15">D79+8</f>
        <v>45583</v>
      </c>
      <c r="G79" s="801"/>
      <c r="H79" s="758">
        <f t="shared" si="3"/>
        <v>45574</v>
      </c>
      <c r="I79" s="758">
        <f t="shared" si="3"/>
        <v>45574</v>
      </c>
      <c r="J79" s="1066">
        <f t="shared" si="5"/>
        <v>41</v>
      </c>
    </row>
    <row r="80" spans="1:10" s="146" customFormat="1" ht="20.100000000000001" hidden="1" customHeight="1">
      <c r="A80" s="1029"/>
      <c r="B80" s="978" t="s">
        <v>2055</v>
      </c>
      <c r="C80" s="955" t="s">
        <v>2068</v>
      </c>
      <c r="D80" s="953">
        <v>45583</v>
      </c>
      <c r="E80" s="840">
        <f t="shared" si="14"/>
        <v>45588</v>
      </c>
      <c r="F80" s="802">
        <f t="shared" si="15"/>
        <v>45591</v>
      </c>
      <c r="G80" s="801"/>
      <c r="H80" s="758">
        <f t="shared" ref="H80:I144" si="16">H79+7</f>
        <v>45581</v>
      </c>
      <c r="I80" s="758">
        <f t="shared" si="16"/>
        <v>45581</v>
      </c>
      <c r="J80" s="1066">
        <f t="shared" si="5"/>
        <v>42</v>
      </c>
    </row>
    <row r="81" spans="1:10" s="146" customFormat="1" ht="20.100000000000001" hidden="1" customHeight="1">
      <c r="A81" s="1029"/>
      <c r="B81" s="978" t="s">
        <v>2003</v>
      </c>
      <c r="C81" s="955" t="s">
        <v>2069</v>
      </c>
      <c r="D81" s="953">
        <v>45593</v>
      </c>
      <c r="E81" s="840">
        <f t="shared" si="14"/>
        <v>45598</v>
      </c>
      <c r="F81" s="802">
        <f t="shared" si="15"/>
        <v>45601</v>
      </c>
      <c r="G81" s="801"/>
      <c r="H81" s="758">
        <f t="shared" si="16"/>
        <v>45588</v>
      </c>
      <c r="I81" s="758">
        <f t="shared" si="16"/>
        <v>45588</v>
      </c>
      <c r="J81" s="801"/>
    </row>
    <row r="82" spans="1:10" s="146" customFormat="1" ht="20.100000000000001" hidden="1" customHeight="1">
      <c r="A82" s="1029" t="s">
        <v>2070</v>
      </c>
      <c r="B82" s="978" t="s">
        <v>2059</v>
      </c>
      <c r="C82" s="955" t="s">
        <v>2071</v>
      </c>
      <c r="D82" s="953">
        <v>45599</v>
      </c>
      <c r="E82" s="840">
        <f t="shared" ref="E82" si="17">D82+5</f>
        <v>45604</v>
      </c>
      <c r="F82" s="802">
        <f t="shared" ref="F82" si="18">D82+8</f>
        <v>45607</v>
      </c>
      <c r="G82" s="801"/>
      <c r="H82" s="758">
        <f t="shared" si="16"/>
        <v>45595</v>
      </c>
      <c r="I82" s="758">
        <f t="shared" si="16"/>
        <v>45595</v>
      </c>
      <c r="J82" s="801"/>
    </row>
    <row r="83" spans="1:10" s="146" customFormat="1" ht="20.100000000000001" hidden="1" customHeight="1">
      <c r="A83" s="1029"/>
      <c r="B83" s="978" t="s">
        <v>1524</v>
      </c>
      <c r="C83" s="955" t="s">
        <v>2072</v>
      </c>
      <c r="D83" s="953">
        <v>45606</v>
      </c>
      <c r="E83" s="840">
        <f t="shared" si="14"/>
        <v>45611</v>
      </c>
      <c r="F83" s="802">
        <f t="shared" si="15"/>
        <v>45614</v>
      </c>
      <c r="G83" s="801"/>
      <c r="H83" s="758">
        <f t="shared" si="16"/>
        <v>45602</v>
      </c>
      <c r="I83" s="758">
        <f t="shared" si="16"/>
        <v>45602</v>
      </c>
      <c r="J83" s="801"/>
    </row>
    <row r="84" spans="1:10" s="146" customFormat="1" ht="20.100000000000001" hidden="1" customHeight="1">
      <c r="A84" s="1029"/>
      <c r="B84" s="978" t="s">
        <v>1976</v>
      </c>
      <c r="C84" s="955" t="s">
        <v>2073</v>
      </c>
      <c r="D84" s="953">
        <v>45616</v>
      </c>
      <c r="E84" s="840">
        <f t="shared" ref="E84:E87" si="19">D84+5</f>
        <v>45621</v>
      </c>
      <c r="F84" s="802">
        <f t="shared" ref="F84:F85" si="20">D84+8</f>
        <v>45624</v>
      </c>
      <c r="G84" s="801"/>
      <c r="H84" s="758">
        <f t="shared" si="16"/>
        <v>45609</v>
      </c>
      <c r="I84" s="758">
        <f t="shared" si="16"/>
        <v>45609</v>
      </c>
      <c r="J84" s="801"/>
    </row>
    <row r="85" spans="1:10" s="146" customFormat="1" ht="20.100000000000001" hidden="1" customHeight="1">
      <c r="A85" s="1029"/>
      <c r="B85" s="978" t="s">
        <v>2055</v>
      </c>
      <c r="C85" s="955" t="s">
        <v>2074</v>
      </c>
      <c r="D85" s="953">
        <v>45619</v>
      </c>
      <c r="E85" s="840">
        <f t="shared" si="19"/>
        <v>45624</v>
      </c>
      <c r="F85" s="802">
        <f t="shared" si="20"/>
        <v>45627</v>
      </c>
      <c r="G85" s="801"/>
      <c r="H85" s="758">
        <f t="shared" si="16"/>
        <v>45616</v>
      </c>
      <c r="I85" s="758">
        <f t="shared" si="16"/>
        <v>45616</v>
      </c>
      <c r="J85" s="801"/>
    </row>
    <row r="86" spans="1:10" s="146" customFormat="1" ht="20.100000000000001" hidden="1" customHeight="1">
      <c r="A86" s="1029"/>
      <c r="B86" s="978" t="s">
        <v>2003</v>
      </c>
      <c r="C86" s="955" t="s">
        <v>2075</v>
      </c>
      <c r="D86" s="880" t="s">
        <v>389</v>
      </c>
      <c r="E86" s="984"/>
      <c r="F86" s="984"/>
      <c r="G86" s="801"/>
      <c r="H86" s="758">
        <f t="shared" si="16"/>
        <v>45623</v>
      </c>
      <c r="I86" s="758">
        <f t="shared" si="16"/>
        <v>45623</v>
      </c>
      <c r="J86" s="801"/>
    </row>
    <row r="87" spans="1:10" s="146" customFormat="1" ht="20.100000000000001" hidden="1" customHeight="1">
      <c r="A87" s="1029"/>
      <c r="B87" s="978" t="s">
        <v>1832</v>
      </c>
      <c r="C87" s="955" t="s">
        <v>2076</v>
      </c>
      <c r="D87" s="953">
        <v>45635</v>
      </c>
      <c r="E87" s="840">
        <f t="shared" si="19"/>
        <v>45640</v>
      </c>
      <c r="F87" s="880" t="s">
        <v>389</v>
      </c>
      <c r="G87" s="801"/>
      <c r="H87" s="758">
        <f t="shared" si="16"/>
        <v>45630</v>
      </c>
      <c r="I87" s="758">
        <f t="shared" si="16"/>
        <v>45630</v>
      </c>
      <c r="J87" s="801"/>
    </row>
    <row r="88" spans="1:10" s="146" customFormat="1" ht="20.100000000000001" hidden="1" customHeight="1">
      <c r="A88" s="1029"/>
      <c r="B88" s="978" t="s">
        <v>1524</v>
      </c>
      <c r="C88" s="955" t="s">
        <v>2077</v>
      </c>
      <c r="D88" s="953">
        <v>45643</v>
      </c>
      <c r="E88" s="880" t="s">
        <v>389</v>
      </c>
      <c r="F88" s="802">
        <v>45645</v>
      </c>
      <c r="G88" s="801"/>
      <c r="H88" s="758">
        <f t="shared" si="16"/>
        <v>45637</v>
      </c>
      <c r="I88" s="758">
        <f t="shared" si="16"/>
        <v>45637</v>
      </c>
      <c r="J88" s="801"/>
    </row>
    <row r="89" spans="1:10" s="146" customFormat="1" ht="20.100000000000001" hidden="1" customHeight="1">
      <c r="A89" s="1029"/>
      <c r="B89" s="978" t="s">
        <v>1976</v>
      </c>
      <c r="C89" s="955" t="s">
        <v>2078</v>
      </c>
      <c r="D89" s="953">
        <v>45651</v>
      </c>
      <c r="E89" s="880" t="s">
        <v>389</v>
      </c>
      <c r="F89" s="802">
        <v>45649</v>
      </c>
      <c r="G89" s="801"/>
      <c r="H89" s="758">
        <f t="shared" si="16"/>
        <v>45644</v>
      </c>
      <c r="I89" s="758">
        <f t="shared" si="16"/>
        <v>45644</v>
      </c>
      <c r="J89" s="801"/>
    </row>
    <row r="90" spans="1:10" s="146" customFormat="1" ht="20.100000000000001" hidden="1" customHeight="1">
      <c r="A90" s="1029"/>
      <c r="B90" s="978" t="s">
        <v>2055</v>
      </c>
      <c r="C90" s="955" t="s">
        <v>2079</v>
      </c>
      <c r="D90" s="953">
        <v>45656</v>
      </c>
      <c r="E90" s="840">
        <f t="shared" ref="E90:E93" si="21">D90+5</f>
        <v>45661</v>
      </c>
      <c r="F90" s="802">
        <f t="shared" ref="F90:F93" si="22">D90+8</f>
        <v>45664</v>
      </c>
      <c r="G90" s="801"/>
      <c r="H90" s="758">
        <f t="shared" si="16"/>
        <v>45651</v>
      </c>
      <c r="I90" s="758">
        <f t="shared" si="16"/>
        <v>45651</v>
      </c>
      <c r="J90" s="801"/>
    </row>
    <row r="91" spans="1:10" s="146" customFormat="1" ht="20.100000000000001" hidden="1" customHeight="1">
      <c r="A91" s="1029"/>
      <c r="B91" s="978" t="s">
        <v>2003</v>
      </c>
      <c r="C91" s="955" t="s">
        <v>2080</v>
      </c>
      <c r="D91" s="953">
        <v>45662</v>
      </c>
      <c r="E91" s="840">
        <f t="shared" si="21"/>
        <v>45667</v>
      </c>
      <c r="F91" s="802">
        <f t="shared" si="22"/>
        <v>45670</v>
      </c>
      <c r="G91" s="801"/>
      <c r="H91" s="758">
        <f t="shared" si="16"/>
        <v>45658</v>
      </c>
      <c r="I91" s="758">
        <f t="shared" si="16"/>
        <v>45658</v>
      </c>
      <c r="J91" s="801"/>
    </row>
    <row r="92" spans="1:10" s="146" customFormat="1" ht="20.100000000000001" hidden="1" customHeight="1">
      <c r="A92" s="1029"/>
      <c r="B92" s="978" t="s">
        <v>1832</v>
      </c>
      <c r="C92" s="955" t="s">
        <v>2081</v>
      </c>
      <c r="D92" s="953">
        <v>45672</v>
      </c>
      <c r="E92" s="840">
        <f t="shared" si="21"/>
        <v>45677</v>
      </c>
      <c r="F92" s="802">
        <f t="shared" si="22"/>
        <v>45680</v>
      </c>
      <c r="G92" s="801"/>
      <c r="H92" s="758">
        <f t="shared" si="16"/>
        <v>45665</v>
      </c>
      <c r="I92" s="758">
        <f t="shared" si="16"/>
        <v>45665</v>
      </c>
      <c r="J92" s="801"/>
    </row>
    <row r="93" spans="1:10" s="146" customFormat="1" ht="20.100000000000001" hidden="1" customHeight="1">
      <c r="A93" s="1029"/>
      <c r="B93" s="978" t="s">
        <v>1524</v>
      </c>
      <c r="C93" s="955" t="s">
        <v>2082</v>
      </c>
      <c r="D93" s="953">
        <v>45675</v>
      </c>
      <c r="E93" s="840">
        <f t="shared" si="21"/>
        <v>45680</v>
      </c>
      <c r="F93" s="802">
        <f t="shared" si="22"/>
        <v>45683</v>
      </c>
      <c r="G93" s="801"/>
      <c r="H93" s="758">
        <f t="shared" si="16"/>
        <v>45672</v>
      </c>
      <c r="I93" s="758">
        <f t="shared" si="16"/>
        <v>45672</v>
      </c>
      <c r="J93" s="801"/>
    </row>
    <row r="94" spans="1:10" s="146" customFormat="1" ht="20.100000000000001" hidden="1" customHeight="1">
      <c r="A94" s="1029"/>
      <c r="B94" s="978" t="s">
        <v>1976</v>
      </c>
      <c r="C94" s="955" t="s">
        <v>2083</v>
      </c>
      <c r="D94" s="953">
        <v>45681</v>
      </c>
      <c r="E94" s="840">
        <f t="shared" ref="E94:E98" si="23">D94+5</f>
        <v>45686</v>
      </c>
      <c r="F94" s="802">
        <f t="shared" ref="F94:F98" si="24">D94+8</f>
        <v>45689</v>
      </c>
      <c r="G94" s="801"/>
      <c r="H94" s="758">
        <f t="shared" si="16"/>
        <v>45679</v>
      </c>
      <c r="I94" s="758">
        <f t="shared" si="16"/>
        <v>45679</v>
      </c>
      <c r="J94" s="801"/>
    </row>
    <row r="95" spans="1:10" s="146" customFormat="1" ht="20.100000000000001" hidden="1" customHeight="1">
      <c r="A95" s="1029"/>
      <c r="B95" s="978" t="s">
        <v>2055</v>
      </c>
      <c r="C95" s="955" t="s">
        <v>2084</v>
      </c>
      <c r="D95" s="953">
        <v>45697</v>
      </c>
      <c r="E95" s="880" t="s">
        <v>389</v>
      </c>
      <c r="F95" s="880" t="s">
        <v>389</v>
      </c>
      <c r="G95" s="801"/>
      <c r="H95" s="758">
        <f t="shared" si="16"/>
        <v>45686</v>
      </c>
      <c r="I95" s="758">
        <f t="shared" si="16"/>
        <v>45686</v>
      </c>
      <c r="J95" s="801"/>
    </row>
    <row r="96" spans="1:10" s="146" customFormat="1" ht="20.100000000000001" hidden="1" customHeight="1">
      <c r="A96" s="1029"/>
      <c r="B96" s="978" t="s">
        <v>2003</v>
      </c>
      <c r="C96" s="955" t="s">
        <v>2085</v>
      </c>
      <c r="D96" s="953">
        <v>45711</v>
      </c>
      <c r="E96" s="880" t="s">
        <v>389</v>
      </c>
      <c r="F96" s="880" t="s">
        <v>389</v>
      </c>
      <c r="G96" s="801"/>
      <c r="H96" s="758">
        <f t="shared" si="16"/>
        <v>45693</v>
      </c>
      <c r="I96" s="758">
        <f t="shared" si="16"/>
        <v>45693</v>
      </c>
      <c r="J96" s="801"/>
    </row>
    <row r="97" spans="1:10" s="146" customFormat="1" ht="20.100000000000001" hidden="1" customHeight="1">
      <c r="A97" s="1029"/>
      <c r="B97" s="978" t="s">
        <v>1832</v>
      </c>
      <c r="C97" s="955" t="s">
        <v>2086</v>
      </c>
      <c r="D97" s="953">
        <v>45707</v>
      </c>
      <c r="E97" s="840">
        <f t="shared" si="23"/>
        <v>45712</v>
      </c>
      <c r="F97" s="802">
        <f t="shared" si="24"/>
        <v>45715</v>
      </c>
      <c r="G97" s="801"/>
      <c r="H97" s="758">
        <f t="shared" si="16"/>
        <v>45700</v>
      </c>
      <c r="I97" s="758">
        <f t="shared" si="16"/>
        <v>45700</v>
      </c>
      <c r="J97" s="801"/>
    </row>
    <row r="98" spans="1:10" s="146" customFormat="1" ht="20.100000000000001" hidden="1" customHeight="1">
      <c r="A98" s="1029"/>
      <c r="B98" s="978" t="s">
        <v>1524</v>
      </c>
      <c r="C98" s="955" t="s">
        <v>2087</v>
      </c>
      <c r="D98" s="953">
        <v>45710</v>
      </c>
      <c r="E98" s="840">
        <f t="shared" si="23"/>
        <v>45715</v>
      </c>
      <c r="F98" s="802">
        <f t="shared" si="24"/>
        <v>45718</v>
      </c>
      <c r="G98" s="801"/>
      <c r="H98" s="758">
        <f t="shared" si="16"/>
        <v>45707</v>
      </c>
      <c r="I98" s="758">
        <f t="shared" si="16"/>
        <v>45707</v>
      </c>
      <c r="J98" s="801"/>
    </row>
    <row r="99" spans="1:10" s="146" customFormat="1" ht="20.100000000000001" hidden="1" customHeight="1">
      <c r="A99" s="1029" t="s">
        <v>1976</v>
      </c>
      <c r="B99" s="978" t="s">
        <v>1784</v>
      </c>
      <c r="C99" s="955" t="s">
        <v>2088</v>
      </c>
      <c r="D99" s="953">
        <v>45714</v>
      </c>
      <c r="E99" s="840">
        <f t="shared" ref="E99:E104" si="25">D99+5</f>
        <v>45719</v>
      </c>
      <c r="F99" s="802">
        <f t="shared" ref="F99:F104" si="26">D99+8</f>
        <v>45722</v>
      </c>
      <c r="G99" s="801"/>
      <c r="H99" s="758">
        <v>45715</v>
      </c>
      <c r="I99" s="758">
        <v>45715</v>
      </c>
      <c r="J99" s="801"/>
    </row>
    <row r="100" spans="1:10" s="146" customFormat="1" ht="20.100000000000001" hidden="1" customHeight="1">
      <c r="A100" s="1029"/>
      <c r="B100" s="978" t="s">
        <v>2055</v>
      </c>
      <c r="C100" s="955" t="s">
        <v>2089</v>
      </c>
      <c r="D100" s="953">
        <v>45725</v>
      </c>
      <c r="E100" s="840">
        <f t="shared" si="25"/>
        <v>45730</v>
      </c>
      <c r="F100" s="802">
        <f t="shared" si="26"/>
        <v>45733</v>
      </c>
      <c r="G100" s="801"/>
      <c r="H100" s="758">
        <f t="shared" si="16"/>
        <v>45722</v>
      </c>
      <c r="I100" s="758">
        <f t="shared" si="16"/>
        <v>45722</v>
      </c>
      <c r="J100" s="801"/>
    </row>
    <row r="101" spans="1:10" s="146" customFormat="1" ht="20.100000000000001" hidden="1" customHeight="1">
      <c r="A101" s="1029"/>
      <c r="B101" s="978" t="s">
        <v>2003</v>
      </c>
      <c r="C101" s="955" t="s">
        <v>2090</v>
      </c>
      <c r="D101" s="953">
        <v>45734</v>
      </c>
      <c r="E101" s="840">
        <f t="shared" si="25"/>
        <v>45739</v>
      </c>
      <c r="F101" s="802">
        <f t="shared" si="26"/>
        <v>45742</v>
      </c>
      <c r="G101" s="801"/>
      <c r="H101" s="758">
        <f t="shared" si="16"/>
        <v>45729</v>
      </c>
      <c r="I101" s="758">
        <f t="shared" si="16"/>
        <v>45729</v>
      </c>
      <c r="J101" s="801"/>
    </row>
    <row r="102" spans="1:10" s="146" customFormat="1" ht="20.100000000000001" hidden="1" customHeight="1">
      <c r="A102" s="1029"/>
      <c r="B102" s="978" t="s">
        <v>2091</v>
      </c>
      <c r="C102" s="955" t="s">
        <v>2092</v>
      </c>
      <c r="D102" s="953">
        <v>45737</v>
      </c>
      <c r="E102" s="840">
        <f t="shared" si="25"/>
        <v>45742</v>
      </c>
      <c r="F102" s="802">
        <f t="shared" si="26"/>
        <v>45745</v>
      </c>
      <c r="G102" s="801"/>
      <c r="H102" s="758">
        <f t="shared" si="16"/>
        <v>45736</v>
      </c>
      <c r="I102" s="758">
        <f t="shared" si="16"/>
        <v>45736</v>
      </c>
      <c r="J102" s="801"/>
    </row>
    <row r="103" spans="1:10" s="146" customFormat="1" ht="20.100000000000001" hidden="1" customHeight="1">
      <c r="A103" s="1029" t="s">
        <v>2093</v>
      </c>
      <c r="B103" s="978" t="s">
        <v>1832</v>
      </c>
      <c r="C103" s="955" t="s">
        <v>2094</v>
      </c>
      <c r="D103" s="953">
        <v>45742</v>
      </c>
      <c r="E103" s="972" t="s">
        <v>389</v>
      </c>
      <c r="F103" s="972" t="s">
        <v>389</v>
      </c>
      <c r="G103" s="801"/>
      <c r="H103" s="758">
        <f t="shared" si="16"/>
        <v>45743</v>
      </c>
      <c r="I103" s="758">
        <f t="shared" si="16"/>
        <v>45743</v>
      </c>
      <c r="J103" s="801"/>
    </row>
    <row r="104" spans="1:10" s="146" customFormat="1" ht="20.100000000000001" hidden="1" customHeight="1">
      <c r="A104" s="1029"/>
      <c r="B104" s="978" t="s">
        <v>1524</v>
      </c>
      <c r="C104" s="955" t="s">
        <v>2095</v>
      </c>
      <c r="D104" s="953">
        <v>45751</v>
      </c>
      <c r="E104" s="840">
        <f t="shared" si="25"/>
        <v>45756</v>
      </c>
      <c r="F104" s="802">
        <f t="shared" si="26"/>
        <v>45759</v>
      </c>
      <c r="G104" s="801"/>
      <c r="H104" s="758">
        <f t="shared" si="16"/>
        <v>45750</v>
      </c>
      <c r="I104" s="758">
        <f t="shared" si="16"/>
        <v>45750</v>
      </c>
      <c r="J104" s="801"/>
    </row>
    <row r="105" spans="1:10" s="146" customFormat="1" ht="20.100000000000001" hidden="1" customHeight="1">
      <c r="A105" s="1029"/>
      <c r="B105" s="978" t="s">
        <v>1784</v>
      </c>
      <c r="C105" s="955" t="s">
        <v>2096</v>
      </c>
      <c r="D105" s="953">
        <v>45757</v>
      </c>
      <c r="E105" s="840">
        <f t="shared" ref="E105:E107" si="27">D105+5</f>
        <v>45762</v>
      </c>
      <c r="F105" s="802">
        <f t="shared" ref="F105:F107" si="28">D105+8</f>
        <v>45765</v>
      </c>
      <c r="G105" s="801"/>
      <c r="H105" s="758">
        <f t="shared" si="16"/>
        <v>45757</v>
      </c>
      <c r="I105" s="758">
        <f t="shared" si="16"/>
        <v>45757</v>
      </c>
      <c r="J105" s="801"/>
    </row>
    <row r="106" spans="1:10" s="146" customFormat="1" ht="20.100000000000001" hidden="1" customHeight="1">
      <c r="A106" s="1029"/>
      <c r="B106" s="978" t="s">
        <v>2055</v>
      </c>
      <c r="C106" s="955" t="s">
        <v>2097</v>
      </c>
      <c r="D106" s="953">
        <v>45764</v>
      </c>
      <c r="E106" s="840">
        <f t="shared" si="27"/>
        <v>45769</v>
      </c>
      <c r="F106" s="802">
        <f t="shared" si="28"/>
        <v>45772</v>
      </c>
      <c r="G106" s="801"/>
      <c r="H106" s="758">
        <f t="shared" si="16"/>
        <v>45764</v>
      </c>
      <c r="I106" s="758">
        <f t="shared" si="16"/>
        <v>45764</v>
      </c>
      <c r="J106" s="801"/>
    </row>
    <row r="107" spans="1:10" s="146" customFormat="1" ht="20.100000000000001" hidden="1" customHeight="1">
      <c r="A107" s="1029"/>
      <c r="B107" s="978" t="s">
        <v>2003</v>
      </c>
      <c r="C107" s="955" t="s">
        <v>2098</v>
      </c>
      <c r="D107" s="953">
        <v>45768</v>
      </c>
      <c r="E107" s="840">
        <f t="shared" si="27"/>
        <v>45773</v>
      </c>
      <c r="F107" s="802">
        <f t="shared" si="28"/>
        <v>45776</v>
      </c>
      <c r="G107" s="801"/>
      <c r="H107" s="758">
        <f t="shared" si="16"/>
        <v>45771</v>
      </c>
      <c r="I107" s="758">
        <f t="shared" si="16"/>
        <v>45771</v>
      </c>
      <c r="J107" s="801"/>
    </row>
    <row r="108" spans="1:10" s="146" customFormat="1" ht="20.100000000000001" hidden="1" customHeight="1">
      <c r="A108" s="1029"/>
      <c r="B108" s="978" t="s">
        <v>2091</v>
      </c>
      <c r="C108" s="955" t="s">
        <v>2099</v>
      </c>
      <c r="D108" s="955">
        <v>45778</v>
      </c>
      <c r="E108" s="1105">
        <f>D108+5</f>
        <v>45783</v>
      </c>
      <c r="F108" s="758">
        <f>D108+8</f>
        <v>45786</v>
      </c>
      <c r="G108" s="764"/>
      <c r="H108" s="758">
        <f>H107+7</f>
        <v>45778</v>
      </c>
      <c r="I108" s="758">
        <f>I107+7</f>
        <v>45778</v>
      </c>
      <c r="J108" s="764"/>
    </row>
    <row r="109" spans="1:10" s="146" customFormat="1" ht="20.100000000000001" hidden="1" customHeight="1">
      <c r="A109" s="1029"/>
      <c r="B109" s="978" t="s">
        <v>1524</v>
      </c>
      <c r="C109" s="955" t="s">
        <v>2100</v>
      </c>
      <c r="D109" s="953">
        <v>45786</v>
      </c>
      <c r="E109" s="840">
        <f t="shared" ref="E109:E112" si="29">D109+5</f>
        <v>45791</v>
      </c>
      <c r="F109" s="802">
        <f t="shared" ref="F109:F112" si="30">D109+8</f>
        <v>45794</v>
      </c>
      <c r="G109" s="801"/>
      <c r="H109" s="758">
        <f t="shared" si="16"/>
        <v>45785</v>
      </c>
      <c r="I109" s="758">
        <f t="shared" si="16"/>
        <v>45785</v>
      </c>
      <c r="J109" s="801"/>
    </row>
    <row r="110" spans="1:10" s="146" customFormat="1" ht="20.100000000000001" hidden="1" customHeight="1">
      <c r="A110" s="1029"/>
      <c r="B110" s="978" t="s">
        <v>1784</v>
      </c>
      <c r="C110" s="955" t="s">
        <v>2101</v>
      </c>
      <c r="D110" s="953">
        <v>45793</v>
      </c>
      <c r="E110" s="840">
        <f t="shared" si="29"/>
        <v>45798</v>
      </c>
      <c r="F110" s="802">
        <f t="shared" si="30"/>
        <v>45801</v>
      </c>
      <c r="G110" s="801"/>
      <c r="H110" s="758">
        <f t="shared" si="16"/>
        <v>45792</v>
      </c>
      <c r="I110" s="758">
        <f t="shared" si="16"/>
        <v>45792</v>
      </c>
      <c r="J110" s="801"/>
    </row>
    <row r="111" spans="1:10" s="146" customFormat="1" ht="20.100000000000001" hidden="1" customHeight="1">
      <c r="A111" s="1029"/>
      <c r="B111" s="978" t="s">
        <v>2055</v>
      </c>
      <c r="C111" s="955" t="s">
        <v>2102</v>
      </c>
      <c r="D111" s="953">
        <v>45802</v>
      </c>
      <c r="E111" s="840">
        <f t="shared" si="29"/>
        <v>45807</v>
      </c>
      <c r="F111" s="802">
        <f t="shared" si="30"/>
        <v>45810</v>
      </c>
      <c r="G111" s="801"/>
      <c r="H111" s="758">
        <f t="shared" si="16"/>
        <v>45799</v>
      </c>
      <c r="I111" s="758">
        <f t="shared" si="16"/>
        <v>45799</v>
      </c>
      <c r="J111" s="801"/>
    </row>
    <row r="112" spans="1:10" s="146" customFormat="1" ht="20.100000000000001" hidden="1" customHeight="1">
      <c r="A112" s="1029"/>
      <c r="B112" s="978" t="s">
        <v>2003</v>
      </c>
      <c r="C112" s="955" t="s">
        <v>2103</v>
      </c>
      <c r="D112" s="953">
        <v>45805</v>
      </c>
      <c r="E112" s="840">
        <f t="shared" si="29"/>
        <v>45810</v>
      </c>
      <c r="F112" s="802">
        <f t="shared" si="30"/>
        <v>45813</v>
      </c>
      <c r="G112" s="801"/>
      <c r="H112" s="758">
        <f t="shared" si="16"/>
        <v>45806</v>
      </c>
      <c r="I112" s="758">
        <f t="shared" si="16"/>
        <v>45806</v>
      </c>
      <c r="J112" s="801"/>
    </row>
    <row r="113" spans="1:10" s="146" customFormat="1" ht="20.100000000000001" hidden="1" customHeight="1">
      <c r="A113" s="1029"/>
      <c r="B113" s="978" t="s">
        <v>2091</v>
      </c>
      <c r="C113" s="955" t="s">
        <v>2104</v>
      </c>
      <c r="D113" s="955">
        <v>45812</v>
      </c>
      <c r="E113" s="1105">
        <f>D113+5</f>
        <v>45817</v>
      </c>
      <c r="F113" s="758">
        <f>D113+8</f>
        <v>45820</v>
      </c>
      <c r="G113" s="764"/>
      <c r="H113" s="758">
        <f>H112+7</f>
        <v>45813</v>
      </c>
      <c r="I113" s="758">
        <f>I112+7</f>
        <v>45813</v>
      </c>
      <c r="J113" s="764"/>
    </row>
    <row r="114" spans="1:10" s="146" customFormat="1" ht="20.100000000000001" hidden="1" customHeight="1">
      <c r="A114" s="1029"/>
      <c r="B114" s="978" t="s">
        <v>2105</v>
      </c>
      <c r="C114" s="955" t="s">
        <v>2106</v>
      </c>
      <c r="D114" s="953">
        <v>45820</v>
      </c>
      <c r="E114" s="840">
        <f t="shared" ref="E114:E117" si="31">D114+5</f>
        <v>45825</v>
      </c>
      <c r="F114" s="802">
        <f t="shared" ref="F114:F117" si="32">D114+8</f>
        <v>45828</v>
      </c>
      <c r="G114" s="801"/>
      <c r="H114" s="758">
        <f t="shared" si="16"/>
        <v>45820</v>
      </c>
      <c r="I114" s="758">
        <f t="shared" si="16"/>
        <v>45820</v>
      </c>
      <c r="J114" s="801"/>
    </row>
    <row r="115" spans="1:10" s="146" customFormat="1" ht="20.100000000000001" hidden="1" customHeight="1">
      <c r="A115" s="1029"/>
      <c r="B115" s="978" t="s">
        <v>1784</v>
      </c>
      <c r="C115" s="955" t="s">
        <v>2107</v>
      </c>
      <c r="D115" s="953">
        <v>45827</v>
      </c>
      <c r="E115" s="840">
        <f t="shared" si="31"/>
        <v>45832</v>
      </c>
      <c r="F115" s="802">
        <f t="shared" si="32"/>
        <v>45835</v>
      </c>
      <c r="G115" s="801"/>
      <c r="H115" s="758">
        <f t="shared" si="16"/>
        <v>45827</v>
      </c>
      <c r="I115" s="758">
        <f t="shared" si="16"/>
        <v>45827</v>
      </c>
      <c r="J115" s="801"/>
    </row>
    <row r="116" spans="1:10" s="146" customFormat="1" ht="20.100000000000001" hidden="1" customHeight="1">
      <c r="A116" s="1029"/>
      <c r="B116" s="978" t="s">
        <v>2055</v>
      </c>
      <c r="C116" s="955" t="s">
        <v>2108</v>
      </c>
      <c r="D116" s="953">
        <v>45837</v>
      </c>
      <c r="E116" s="840">
        <f t="shared" si="31"/>
        <v>45842</v>
      </c>
      <c r="F116" s="802">
        <f t="shared" si="32"/>
        <v>45845</v>
      </c>
      <c r="G116" s="801"/>
      <c r="H116" s="758">
        <f t="shared" si="16"/>
        <v>45834</v>
      </c>
      <c r="I116" s="758">
        <f t="shared" si="16"/>
        <v>45834</v>
      </c>
      <c r="J116" s="801"/>
    </row>
    <row r="117" spans="1:10" s="146" customFormat="1" ht="20.100000000000001" hidden="1" customHeight="1">
      <c r="A117" s="1029"/>
      <c r="B117" s="978" t="s">
        <v>2003</v>
      </c>
      <c r="C117" s="955" t="s">
        <v>2109</v>
      </c>
      <c r="D117" s="953">
        <v>45842</v>
      </c>
      <c r="E117" s="840">
        <f t="shared" si="31"/>
        <v>45847</v>
      </c>
      <c r="F117" s="802">
        <f t="shared" si="32"/>
        <v>45850</v>
      </c>
      <c r="G117" s="801"/>
      <c r="H117" s="758">
        <f t="shared" si="16"/>
        <v>45841</v>
      </c>
      <c r="I117" s="758">
        <f t="shared" si="16"/>
        <v>45841</v>
      </c>
      <c r="J117" s="801"/>
    </row>
    <row r="118" spans="1:10" s="146" customFormat="1" ht="20.100000000000001" hidden="1" customHeight="1">
      <c r="A118" s="1029"/>
      <c r="B118" s="978" t="s">
        <v>2091</v>
      </c>
      <c r="C118" s="955" t="s">
        <v>2110</v>
      </c>
      <c r="D118" s="955">
        <v>45845</v>
      </c>
      <c r="E118" s="1105">
        <f>D118+5</f>
        <v>45850</v>
      </c>
      <c r="F118" s="758">
        <f>D118+8</f>
        <v>45853</v>
      </c>
      <c r="G118" s="764"/>
      <c r="H118" s="758">
        <f>H117+7</f>
        <v>45848</v>
      </c>
      <c r="I118" s="758">
        <f>I117+7</f>
        <v>45848</v>
      </c>
      <c r="J118" s="764"/>
    </row>
    <row r="119" spans="1:10" s="146" customFormat="1" ht="20.100000000000001" hidden="1" customHeight="1">
      <c r="A119" s="1029"/>
      <c r="B119" s="978" t="s">
        <v>2105</v>
      </c>
      <c r="C119" s="955" t="s">
        <v>2111</v>
      </c>
      <c r="D119" s="953">
        <v>45853</v>
      </c>
      <c r="E119" s="840">
        <f t="shared" ref="E119:E122" si="33">D119+5</f>
        <v>45858</v>
      </c>
      <c r="F119" s="802">
        <f t="shared" ref="F119:F122" si="34">D119+8</f>
        <v>45861</v>
      </c>
      <c r="G119" s="801"/>
      <c r="H119" s="758">
        <f t="shared" si="16"/>
        <v>45855</v>
      </c>
      <c r="I119" s="758">
        <f t="shared" si="16"/>
        <v>45855</v>
      </c>
      <c r="J119" s="801"/>
    </row>
    <row r="120" spans="1:10" s="146" customFormat="1" ht="20.100000000000001" hidden="1" customHeight="1">
      <c r="A120" s="1029"/>
      <c r="B120" s="978" t="s">
        <v>1784</v>
      </c>
      <c r="C120" s="955" t="s">
        <v>2112</v>
      </c>
      <c r="D120" s="953">
        <v>45862</v>
      </c>
      <c r="E120" s="840">
        <f t="shared" si="33"/>
        <v>45867</v>
      </c>
      <c r="F120" s="802">
        <f t="shared" si="34"/>
        <v>45870</v>
      </c>
      <c r="G120" s="801"/>
      <c r="H120" s="758">
        <f t="shared" si="16"/>
        <v>45862</v>
      </c>
      <c r="I120" s="758">
        <f t="shared" si="16"/>
        <v>45862</v>
      </c>
      <c r="J120" s="801"/>
    </row>
    <row r="121" spans="1:10" s="146" customFormat="1" ht="20.100000000000001" hidden="1" customHeight="1">
      <c r="A121" s="1029"/>
      <c r="B121" s="978" t="s">
        <v>2055</v>
      </c>
      <c r="C121" s="955" t="s">
        <v>2113</v>
      </c>
      <c r="D121" s="953">
        <v>45874</v>
      </c>
      <c r="E121" s="840">
        <f t="shared" si="33"/>
        <v>45879</v>
      </c>
      <c r="F121" s="802">
        <f t="shared" si="34"/>
        <v>45882</v>
      </c>
      <c r="G121" s="801"/>
      <c r="H121" s="758">
        <f t="shared" si="16"/>
        <v>45869</v>
      </c>
      <c r="I121" s="758">
        <f t="shared" si="16"/>
        <v>45869</v>
      </c>
      <c r="J121" s="801"/>
    </row>
    <row r="122" spans="1:10" s="146" customFormat="1" ht="20.100000000000001" hidden="1" customHeight="1">
      <c r="A122" s="1029"/>
      <c r="B122" s="978" t="s">
        <v>2003</v>
      </c>
      <c r="C122" s="955" t="s">
        <v>2114</v>
      </c>
      <c r="D122" s="953">
        <v>45877</v>
      </c>
      <c r="E122" s="840">
        <f t="shared" si="33"/>
        <v>45882</v>
      </c>
      <c r="F122" s="802">
        <f t="shared" si="34"/>
        <v>45885</v>
      </c>
      <c r="G122" s="801"/>
      <c r="H122" s="758">
        <f t="shared" si="16"/>
        <v>45876</v>
      </c>
      <c r="I122" s="758">
        <f t="shared" si="16"/>
        <v>45876</v>
      </c>
      <c r="J122" s="801"/>
    </row>
    <row r="123" spans="1:10" s="146" customFormat="1" ht="20.100000000000001" hidden="1" customHeight="1">
      <c r="A123" s="1029"/>
      <c r="B123" s="978" t="s">
        <v>2091</v>
      </c>
      <c r="C123" s="955" t="s">
        <v>2115</v>
      </c>
      <c r="D123" s="955">
        <v>45882</v>
      </c>
      <c r="E123" s="1105">
        <f>D123+5</f>
        <v>45887</v>
      </c>
      <c r="F123" s="758">
        <f>D123+8</f>
        <v>45890</v>
      </c>
      <c r="G123" s="764"/>
      <c r="H123" s="758">
        <f>H122+7</f>
        <v>45883</v>
      </c>
      <c r="I123" s="758">
        <f>I122+7</f>
        <v>45883</v>
      </c>
      <c r="J123" s="764"/>
    </row>
    <row r="124" spans="1:10" s="146" customFormat="1" ht="20.100000000000001" hidden="1" customHeight="1">
      <c r="A124" s="1029"/>
      <c r="B124" s="978" t="s">
        <v>2105</v>
      </c>
      <c r="C124" s="955" t="s">
        <v>2116</v>
      </c>
      <c r="D124" s="953">
        <v>45889</v>
      </c>
      <c r="E124" s="840">
        <f t="shared" ref="E124:E127" si="35">D124+5</f>
        <v>45894</v>
      </c>
      <c r="F124" s="802">
        <f t="shared" ref="F124:F127" si="36">D124+8</f>
        <v>45897</v>
      </c>
      <c r="G124" s="801"/>
      <c r="H124" s="758">
        <f t="shared" si="16"/>
        <v>45890</v>
      </c>
      <c r="I124" s="758">
        <f t="shared" si="16"/>
        <v>45890</v>
      </c>
      <c r="J124" s="801"/>
    </row>
    <row r="125" spans="1:10" s="146" customFormat="1" ht="20.100000000000001" hidden="1" customHeight="1">
      <c r="A125" s="1029" t="s">
        <v>1822</v>
      </c>
      <c r="B125" s="978" t="s">
        <v>1784</v>
      </c>
      <c r="C125" s="955" t="s">
        <v>2117</v>
      </c>
      <c r="D125" s="953">
        <v>45895</v>
      </c>
      <c r="E125" s="840">
        <f t="shared" si="35"/>
        <v>45900</v>
      </c>
      <c r="F125" s="802">
        <f t="shared" si="36"/>
        <v>45903</v>
      </c>
      <c r="G125" s="801"/>
      <c r="H125" s="758">
        <f t="shared" si="16"/>
        <v>45897</v>
      </c>
      <c r="I125" s="758">
        <f t="shared" si="16"/>
        <v>45897</v>
      </c>
      <c r="J125" s="801"/>
    </row>
    <row r="126" spans="1:10" s="146" customFormat="1" ht="20.100000000000001" hidden="1" customHeight="1">
      <c r="A126" s="1029"/>
      <c r="B126" s="978" t="s">
        <v>2055</v>
      </c>
      <c r="C126" s="955" t="s">
        <v>2118</v>
      </c>
      <c r="D126" s="953">
        <v>45909</v>
      </c>
      <c r="E126" s="840">
        <f t="shared" si="35"/>
        <v>45914</v>
      </c>
      <c r="F126" s="802">
        <f t="shared" si="36"/>
        <v>45917</v>
      </c>
      <c r="G126" s="801"/>
      <c r="H126" s="758">
        <f t="shared" si="16"/>
        <v>45904</v>
      </c>
      <c r="I126" s="758">
        <f t="shared" si="16"/>
        <v>45904</v>
      </c>
      <c r="J126" s="801"/>
    </row>
    <row r="127" spans="1:10" s="146" customFormat="1" ht="20.100000000000001" hidden="1" customHeight="1">
      <c r="A127" s="1029"/>
      <c r="B127" s="978" t="s">
        <v>2003</v>
      </c>
      <c r="C127" s="955" t="s">
        <v>2119</v>
      </c>
      <c r="D127" s="953">
        <v>45912</v>
      </c>
      <c r="E127" s="840">
        <f t="shared" si="35"/>
        <v>45917</v>
      </c>
      <c r="F127" s="802">
        <f t="shared" si="36"/>
        <v>45920</v>
      </c>
      <c r="G127" s="801"/>
      <c r="H127" s="758">
        <f t="shared" si="16"/>
        <v>45911</v>
      </c>
      <c r="I127" s="758">
        <f t="shared" si="16"/>
        <v>45911</v>
      </c>
      <c r="J127" s="801"/>
    </row>
    <row r="128" spans="1:10" s="146" customFormat="1" ht="20.100000000000001" hidden="1" customHeight="1">
      <c r="A128" s="1029"/>
      <c r="B128" s="978" t="s">
        <v>2091</v>
      </c>
      <c r="C128" s="955" t="s">
        <v>2120</v>
      </c>
      <c r="D128" s="955">
        <v>45921</v>
      </c>
      <c r="E128" s="1105">
        <f>D128+5</f>
        <v>45926</v>
      </c>
      <c r="F128" s="758">
        <f>D128+8</f>
        <v>45929</v>
      </c>
      <c r="G128" s="764"/>
      <c r="H128" s="758">
        <f>H127+7</f>
        <v>45918</v>
      </c>
      <c r="I128" s="758">
        <f>I127+7</f>
        <v>45918</v>
      </c>
      <c r="J128" s="764"/>
    </row>
    <row r="129" spans="1:10" s="146" customFormat="1" ht="20.100000000000001" hidden="1" customHeight="1">
      <c r="A129" s="1029"/>
      <c r="B129" s="978" t="s">
        <v>2105</v>
      </c>
      <c r="C129" s="955" t="s">
        <v>2121</v>
      </c>
      <c r="D129" s="953">
        <v>45923</v>
      </c>
      <c r="E129" s="840">
        <f t="shared" ref="E129:E132" si="37">D129+5</f>
        <v>45928</v>
      </c>
      <c r="F129" s="802">
        <f t="shared" ref="F129" si="38">D129+8</f>
        <v>45931</v>
      </c>
      <c r="G129" s="801"/>
      <c r="H129" s="758">
        <f t="shared" si="16"/>
        <v>45925</v>
      </c>
      <c r="I129" s="758">
        <f t="shared" si="16"/>
        <v>45925</v>
      </c>
      <c r="J129" s="801"/>
    </row>
    <row r="130" spans="1:10" s="146" customFormat="1" ht="20.100000000000001" hidden="1" customHeight="1">
      <c r="A130" s="1029"/>
      <c r="B130" s="978" t="s">
        <v>1784</v>
      </c>
      <c r="C130" s="955" t="s">
        <v>2122</v>
      </c>
      <c r="D130" s="953">
        <v>45943</v>
      </c>
      <c r="E130" s="972" t="s">
        <v>389</v>
      </c>
      <c r="F130" s="972" t="s">
        <v>389</v>
      </c>
      <c r="G130" s="801"/>
      <c r="H130" s="758">
        <f t="shared" si="16"/>
        <v>45932</v>
      </c>
      <c r="I130" s="758">
        <f t="shared" si="16"/>
        <v>45932</v>
      </c>
      <c r="J130" s="801"/>
    </row>
    <row r="131" spans="1:10" s="146" customFormat="1" ht="20.100000000000001" hidden="1" customHeight="1">
      <c r="A131" s="1029"/>
      <c r="B131" s="978" t="s">
        <v>2055</v>
      </c>
      <c r="C131" s="955" t="s">
        <v>2123</v>
      </c>
      <c r="D131" s="953">
        <v>45943</v>
      </c>
      <c r="E131" s="972" t="s">
        <v>389</v>
      </c>
      <c r="F131" s="802">
        <v>45946</v>
      </c>
      <c r="G131" s="801"/>
      <c r="H131" s="758">
        <f t="shared" si="16"/>
        <v>45939</v>
      </c>
      <c r="I131" s="758">
        <f t="shared" si="16"/>
        <v>45939</v>
      </c>
      <c r="J131" s="801"/>
    </row>
    <row r="132" spans="1:10" s="146" customFormat="1" ht="20.100000000000001" hidden="1" customHeight="1">
      <c r="A132" s="1029" t="s">
        <v>2091</v>
      </c>
      <c r="B132" s="978" t="s">
        <v>2003</v>
      </c>
      <c r="C132" s="955" t="s">
        <v>2124</v>
      </c>
      <c r="D132" s="953">
        <v>45949</v>
      </c>
      <c r="E132" s="840">
        <f t="shared" si="37"/>
        <v>45954</v>
      </c>
      <c r="F132" s="802">
        <f t="shared" ref="F132:F136" si="39">D132+8</f>
        <v>45957</v>
      </c>
      <c r="G132" s="801"/>
      <c r="H132" s="758">
        <f t="shared" si="16"/>
        <v>45946</v>
      </c>
      <c r="I132" s="758">
        <f t="shared" si="16"/>
        <v>45946</v>
      </c>
      <c r="J132" s="801"/>
    </row>
    <row r="133" spans="1:10" s="146" customFormat="1" ht="20.100000000000001" hidden="1" customHeight="1">
      <c r="A133" s="1029" t="s">
        <v>2091</v>
      </c>
      <c r="B133" s="1167" t="s">
        <v>413</v>
      </c>
      <c r="C133" s="955" t="s">
        <v>2125</v>
      </c>
      <c r="D133" s="760">
        <v>45952</v>
      </c>
      <c r="E133" s="1068"/>
      <c r="F133" s="1109"/>
      <c r="G133" s="764"/>
      <c r="H133" s="758">
        <f>H132+7</f>
        <v>45953</v>
      </c>
      <c r="I133" s="758">
        <f>I132+7</f>
        <v>45953</v>
      </c>
      <c r="J133" s="764"/>
    </row>
    <row r="134" spans="1:10" s="146" customFormat="1" ht="20.100000000000001" hidden="1" customHeight="1">
      <c r="A134" s="1029" t="s">
        <v>2105</v>
      </c>
      <c r="B134" s="1167" t="s">
        <v>413</v>
      </c>
      <c r="C134" s="955" t="s">
        <v>2126</v>
      </c>
      <c r="D134" s="803">
        <v>45959</v>
      </c>
      <c r="E134" s="841">
        <f t="shared" ref="E134:E136" si="40">D134+5</f>
        <v>45964</v>
      </c>
      <c r="F134" s="803">
        <f t="shared" si="39"/>
        <v>45967</v>
      </c>
      <c r="G134" s="801"/>
      <c r="H134" s="758">
        <f t="shared" si="16"/>
        <v>45960</v>
      </c>
      <c r="I134" s="758">
        <f t="shared" si="16"/>
        <v>45960</v>
      </c>
      <c r="J134" s="801"/>
    </row>
    <row r="135" spans="1:10" s="146" customFormat="1" ht="20.100000000000001" hidden="1" customHeight="1">
      <c r="A135" s="1029"/>
      <c r="B135" s="978" t="s">
        <v>1784</v>
      </c>
      <c r="C135" s="955" t="s">
        <v>2127</v>
      </c>
      <c r="D135" s="953">
        <v>45966</v>
      </c>
      <c r="E135" s="840">
        <f t="shared" si="40"/>
        <v>45971</v>
      </c>
      <c r="F135" s="802">
        <f t="shared" si="39"/>
        <v>45974</v>
      </c>
      <c r="G135" s="801"/>
      <c r="H135" s="758">
        <f t="shared" si="16"/>
        <v>45967</v>
      </c>
      <c r="I135" s="758">
        <f t="shared" si="16"/>
        <v>45967</v>
      </c>
      <c r="J135" s="801"/>
    </row>
    <row r="136" spans="1:10" s="146" customFormat="1" ht="20.100000000000001" hidden="1" customHeight="1">
      <c r="A136" s="1029"/>
      <c r="B136" s="978" t="s">
        <v>2055</v>
      </c>
      <c r="C136" s="955" t="s">
        <v>2128</v>
      </c>
      <c r="D136" s="953">
        <v>45973</v>
      </c>
      <c r="E136" s="840">
        <f t="shared" si="40"/>
        <v>45978</v>
      </c>
      <c r="F136" s="802">
        <f t="shared" si="39"/>
        <v>45981</v>
      </c>
      <c r="G136" s="801"/>
      <c r="H136" s="758">
        <f t="shared" si="16"/>
        <v>45974</v>
      </c>
      <c r="I136" s="758">
        <f t="shared" si="16"/>
        <v>45974</v>
      </c>
      <c r="J136" s="801"/>
    </row>
    <row r="137" spans="1:10" s="146" customFormat="1" ht="20.100000000000001" hidden="1" customHeight="1">
      <c r="A137" s="1029" t="s">
        <v>2091</v>
      </c>
      <c r="B137" s="1167" t="s">
        <v>413</v>
      </c>
      <c r="C137" s="955" t="s">
        <v>2129</v>
      </c>
      <c r="D137" s="803">
        <v>45980</v>
      </c>
      <c r="E137" s="841">
        <f t="shared" ref="E137" si="41">D137+5</f>
        <v>45985</v>
      </c>
      <c r="F137" s="803">
        <f t="shared" ref="F137" si="42">D137+8</f>
        <v>45988</v>
      </c>
      <c r="G137" s="801"/>
      <c r="H137" s="758">
        <f t="shared" si="16"/>
        <v>45981</v>
      </c>
      <c r="I137" s="758">
        <f t="shared" si="16"/>
        <v>45981</v>
      </c>
      <c r="J137" s="801"/>
    </row>
    <row r="138" spans="1:10" s="146" customFormat="1" ht="20.100000000000001" hidden="1" customHeight="1">
      <c r="A138" s="1029" t="s">
        <v>2130</v>
      </c>
      <c r="B138" s="1167" t="s">
        <v>413</v>
      </c>
      <c r="C138" s="955" t="s">
        <v>2131</v>
      </c>
      <c r="D138" s="803">
        <v>45987</v>
      </c>
      <c r="E138" s="841">
        <f t="shared" ref="E138" si="43">D138+5</f>
        <v>45992</v>
      </c>
      <c r="F138" s="803">
        <f t="shared" ref="F138" si="44">D138+8</f>
        <v>45995</v>
      </c>
      <c r="G138" s="801"/>
      <c r="H138" s="758">
        <f>H137+7</f>
        <v>45988</v>
      </c>
      <c r="I138" s="758">
        <f>I137+7</f>
        <v>45988</v>
      </c>
      <c r="J138" s="801"/>
    </row>
    <row r="139" spans="1:10" s="146" customFormat="1" ht="20.100000000000001" customHeight="1">
      <c r="A139" s="1029"/>
      <c r="B139" s="978" t="s">
        <v>2219</v>
      </c>
      <c r="C139" s="955" t="s">
        <v>2220</v>
      </c>
      <c r="D139" s="953">
        <v>45981</v>
      </c>
      <c r="E139" s="840">
        <f>D139+4</f>
        <v>45985</v>
      </c>
      <c r="F139" s="802">
        <f>D139+7</f>
        <v>45988</v>
      </c>
      <c r="G139" s="801"/>
      <c r="H139" s="758">
        <v>45981</v>
      </c>
      <c r="I139" s="758">
        <v>45983</v>
      </c>
      <c r="J139" s="1066">
        <f>WEEKNUM(I139)</f>
        <v>47</v>
      </c>
    </row>
    <row r="140" spans="1:10" s="146" customFormat="1" ht="20.100000000000001" customHeight="1">
      <c r="A140" s="1029"/>
      <c r="B140" s="978" t="s">
        <v>2221</v>
      </c>
      <c r="C140" s="955" t="s">
        <v>2222</v>
      </c>
      <c r="D140" s="953">
        <v>45988</v>
      </c>
      <c r="E140" s="840">
        <f t="shared" ref="E140:E144" si="45">D140+4</f>
        <v>45992</v>
      </c>
      <c r="F140" s="802">
        <f t="shared" ref="F140:F144" si="46">D140+7</f>
        <v>45995</v>
      </c>
      <c r="G140" s="801"/>
      <c r="H140" s="758">
        <f t="shared" si="16"/>
        <v>45988</v>
      </c>
      <c r="I140" s="758">
        <f t="shared" si="16"/>
        <v>45990</v>
      </c>
      <c r="J140" s="1066">
        <f>WEEKNUM(I140)</f>
        <v>48</v>
      </c>
    </row>
    <row r="141" spans="1:10" s="146" customFormat="1" ht="20.100000000000001" customHeight="1">
      <c r="A141" s="1029"/>
      <c r="B141" s="978" t="s">
        <v>2223</v>
      </c>
      <c r="C141" s="955" t="s">
        <v>2224</v>
      </c>
      <c r="D141" s="953">
        <v>45995</v>
      </c>
      <c r="E141" s="840">
        <f t="shared" si="45"/>
        <v>45999</v>
      </c>
      <c r="F141" s="802">
        <f t="shared" si="46"/>
        <v>46002</v>
      </c>
      <c r="G141" s="801"/>
      <c r="H141" s="758">
        <f t="shared" si="16"/>
        <v>45995</v>
      </c>
      <c r="I141" s="758">
        <f t="shared" si="16"/>
        <v>45997</v>
      </c>
      <c r="J141" s="1066">
        <f>WEEKNUM(I141)</f>
        <v>49</v>
      </c>
    </row>
    <row r="142" spans="1:10" s="146" customFormat="1" ht="20.100000000000001" customHeight="1">
      <c r="A142" s="1029"/>
      <c r="B142" s="978" t="s">
        <v>1666</v>
      </c>
      <c r="C142" s="955" t="s">
        <v>2225</v>
      </c>
      <c r="D142" s="953">
        <v>46002</v>
      </c>
      <c r="E142" s="840">
        <f t="shared" si="45"/>
        <v>46006</v>
      </c>
      <c r="F142" s="802">
        <f t="shared" si="46"/>
        <v>46009</v>
      </c>
      <c r="G142" s="801"/>
      <c r="H142" s="758">
        <f t="shared" si="16"/>
        <v>46002</v>
      </c>
      <c r="I142" s="758">
        <f t="shared" si="16"/>
        <v>46004</v>
      </c>
      <c r="J142" s="1066">
        <f>WEEKNUM(I142)</f>
        <v>50</v>
      </c>
    </row>
    <row r="143" spans="1:10" s="146" customFormat="1" ht="20.100000000000001" customHeight="1">
      <c r="A143" s="1029"/>
      <c r="B143" s="978" t="s">
        <v>2226</v>
      </c>
      <c r="C143" s="955" t="s">
        <v>2227</v>
      </c>
      <c r="D143" s="953">
        <v>46009</v>
      </c>
      <c r="E143" s="840">
        <f t="shared" si="45"/>
        <v>46013</v>
      </c>
      <c r="F143" s="802">
        <f t="shared" si="46"/>
        <v>46016</v>
      </c>
      <c r="G143" s="801"/>
      <c r="H143" s="758">
        <f t="shared" si="16"/>
        <v>46009</v>
      </c>
      <c r="I143" s="758">
        <f t="shared" si="16"/>
        <v>46011</v>
      </c>
      <c r="J143" s="1066">
        <f>WEEKNUM(I143)</f>
        <v>51</v>
      </c>
    </row>
    <row r="144" spans="1:10" s="146" customFormat="1" ht="20.100000000000001" customHeight="1">
      <c r="A144" s="1029"/>
      <c r="B144" s="978" t="s">
        <v>2228</v>
      </c>
      <c r="C144" s="955" t="s">
        <v>2229</v>
      </c>
      <c r="D144" s="953">
        <v>46016</v>
      </c>
      <c r="E144" s="840">
        <f t="shared" si="45"/>
        <v>46020</v>
      </c>
      <c r="F144" s="802">
        <f t="shared" si="46"/>
        <v>46023</v>
      </c>
      <c r="G144" s="801"/>
      <c r="H144" s="758">
        <f t="shared" si="16"/>
        <v>46016</v>
      </c>
      <c r="I144" s="758">
        <f t="shared" si="16"/>
        <v>46018</v>
      </c>
      <c r="J144" s="1066">
        <f>WEEKNUM(I144)</f>
        <v>52</v>
      </c>
    </row>
    <row r="145" spans="1:15" s="146" customFormat="1" ht="18" customHeight="1">
      <c r="A145" s="1029"/>
      <c r="B145" s="147" t="s">
        <v>545</v>
      </c>
      <c r="C145" s="11"/>
      <c r="D145" s="11"/>
      <c r="E145" s="11"/>
      <c r="F145" s="11"/>
      <c r="G145" s="11"/>
      <c r="H145" s="2"/>
      <c r="I145" s="391"/>
      <c r="J145" s="391"/>
      <c r="K145" s="391"/>
      <c r="L145" s="391"/>
      <c r="M145" s="2"/>
      <c r="N145" s="145"/>
      <c r="O145" s="159"/>
    </row>
    <row r="146" spans="1:15" s="146" customFormat="1" ht="18" customHeight="1">
      <c r="A146" s="1029"/>
      <c r="B146" s="147"/>
      <c r="C146" s="11"/>
      <c r="D146" s="11"/>
      <c r="E146" s="11"/>
      <c r="F146" s="11"/>
      <c r="G146" s="11"/>
      <c r="H146" s="2"/>
      <c r="I146" s="391"/>
      <c r="J146" s="391"/>
      <c r="K146" s="391"/>
      <c r="L146" s="391"/>
      <c r="M146" s="2"/>
      <c r="N146" s="145"/>
      <c r="O146" s="159"/>
    </row>
    <row r="147" spans="1:15" s="146" customFormat="1" ht="18" customHeight="1">
      <c r="A147" s="1029"/>
      <c r="B147" s="147"/>
      <c r="C147" s="11"/>
      <c r="D147" s="11"/>
      <c r="E147" s="11"/>
      <c r="F147" s="11"/>
      <c r="G147" s="11"/>
      <c r="H147" s="2"/>
      <c r="I147" s="391"/>
      <c r="J147" s="391"/>
      <c r="K147" s="391"/>
      <c r="L147" s="391"/>
      <c r="M147" s="2"/>
      <c r="N147" s="145"/>
      <c r="O147" s="159"/>
    </row>
    <row r="148" spans="1:15" s="146" customFormat="1" ht="18" customHeight="1">
      <c r="A148" s="1029"/>
      <c r="B148" s="1185" t="s">
        <v>1042</v>
      </c>
      <c r="C148" s="1185"/>
      <c r="D148" s="1185"/>
      <c r="E148" s="1185"/>
      <c r="F148" s="1185"/>
      <c r="G148" s="1185"/>
      <c r="H148" s="1185"/>
      <c r="I148" s="1185"/>
      <c r="J148" s="1034"/>
      <c r="K148" s="391"/>
      <c r="L148" s="391"/>
      <c r="M148" s="2"/>
      <c r="N148" s="145"/>
      <c r="O148" s="159"/>
    </row>
    <row r="149" spans="1:15" s="146" customFormat="1" ht="18" customHeight="1">
      <c r="A149" s="1029"/>
      <c r="B149" s="147"/>
      <c r="C149" s="11"/>
      <c r="D149" s="11"/>
      <c r="E149" s="11"/>
      <c r="F149" s="11"/>
      <c r="G149" s="11"/>
      <c r="H149" s="2"/>
      <c r="I149" s="391"/>
      <c r="J149" s="391"/>
      <c r="K149" s="391"/>
      <c r="L149" s="391"/>
      <c r="M149" s="2"/>
      <c r="N149" s="145"/>
      <c r="O149" s="159"/>
    </row>
    <row r="150" spans="1:15" s="146" customFormat="1" ht="30.75" customHeight="1">
      <c r="A150" s="1029"/>
      <c r="B150" s="1187" t="s">
        <v>123</v>
      </c>
      <c r="C150" s="1188"/>
      <c r="D150" s="1229" t="s">
        <v>353</v>
      </c>
      <c r="E150" s="958" t="s">
        <v>329</v>
      </c>
      <c r="F150" s="958" t="s">
        <v>170</v>
      </c>
      <c r="G150" s="958" t="s">
        <v>190</v>
      </c>
      <c r="H150" s="958" t="s">
        <v>232</v>
      </c>
      <c r="I150" s="958" t="s">
        <v>318</v>
      </c>
      <c r="J150" s="958" t="s">
        <v>284</v>
      </c>
      <c r="K150" s="958" t="s">
        <v>185</v>
      </c>
      <c r="L150" s="195"/>
      <c r="M150" s="883"/>
    </row>
    <row r="151" spans="1:15" s="146" customFormat="1" ht="21.75" customHeight="1">
      <c r="A151" s="1029"/>
      <c r="B151" s="944" t="s">
        <v>355</v>
      </c>
      <c r="C151" s="944" t="s">
        <v>356</v>
      </c>
      <c r="D151" s="1230"/>
      <c r="E151" s="1070" t="s">
        <v>252</v>
      </c>
      <c r="F151" s="1070" t="s">
        <v>257</v>
      </c>
      <c r="G151" s="1070" t="s">
        <v>172</v>
      </c>
      <c r="H151" s="1070" t="s">
        <v>248</v>
      </c>
      <c r="I151" s="1070" t="s">
        <v>176</v>
      </c>
      <c r="J151" s="1070" t="s">
        <v>193</v>
      </c>
      <c r="K151" s="1070" t="s">
        <v>234</v>
      </c>
      <c r="L151" s="195"/>
      <c r="M151" s="1049" t="s">
        <v>495</v>
      </c>
      <c r="N151" s="1049" t="s">
        <v>357</v>
      </c>
      <c r="O151" s="943" t="s">
        <v>443</v>
      </c>
    </row>
    <row r="152" spans="1:15" s="146" customFormat="1" ht="21.75" customHeight="1">
      <c r="A152" s="1029"/>
      <c r="B152" s="978" t="s">
        <v>2219</v>
      </c>
      <c r="C152" s="964" t="s">
        <v>2230</v>
      </c>
      <c r="D152" s="961">
        <v>45990</v>
      </c>
      <c r="E152" s="823">
        <f>D152+3</f>
        <v>45993</v>
      </c>
      <c r="F152" s="823">
        <f>E152+6</f>
        <v>45999</v>
      </c>
      <c r="G152" s="823">
        <f>F152+2</f>
        <v>46001</v>
      </c>
      <c r="H152" s="823">
        <f>G152+2</f>
        <v>46003</v>
      </c>
      <c r="I152" s="823">
        <f>H152+3</f>
        <v>46006</v>
      </c>
      <c r="J152" s="823">
        <f>I152+3</f>
        <v>46009</v>
      </c>
      <c r="K152" s="823">
        <f>J152+4</f>
        <v>46013</v>
      </c>
      <c r="L152" s="195"/>
      <c r="M152" s="758">
        <v>45990</v>
      </c>
      <c r="N152" s="758">
        <v>45991</v>
      </c>
      <c r="O152" s="1066">
        <f>WEEKNUM(N152)</f>
        <v>49</v>
      </c>
    </row>
    <row r="153" spans="1:15" s="146" customFormat="1" ht="21.75" customHeight="1">
      <c r="A153" s="1029"/>
      <c r="B153" s="978" t="s">
        <v>2221</v>
      </c>
      <c r="C153" s="964" t="s">
        <v>2231</v>
      </c>
      <c r="D153" s="961">
        <v>45997</v>
      </c>
      <c r="E153" s="823">
        <f t="shared" ref="E153:E154" si="47">D153+3</f>
        <v>46000</v>
      </c>
      <c r="F153" s="823">
        <f t="shared" ref="F153:F156" si="48">E153+6</f>
        <v>46006</v>
      </c>
      <c r="G153" s="823">
        <f t="shared" ref="G153:H153" si="49">F153+2</f>
        <v>46008</v>
      </c>
      <c r="H153" s="823">
        <f t="shared" si="49"/>
        <v>46010</v>
      </c>
      <c r="I153" s="823">
        <f t="shared" ref="I153:J153" si="50">H153+3</f>
        <v>46013</v>
      </c>
      <c r="J153" s="823">
        <f t="shared" si="50"/>
        <v>46016</v>
      </c>
      <c r="K153" s="823">
        <f t="shared" ref="K153:K156" si="51">J153+4</f>
        <v>46020</v>
      </c>
      <c r="L153" s="195"/>
      <c r="M153" s="758">
        <f t="shared" ref="M153:N156" si="52">M152+7</f>
        <v>45997</v>
      </c>
      <c r="N153" s="758">
        <f t="shared" si="52"/>
        <v>45998</v>
      </c>
      <c r="O153" s="1066">
        <f t="shared" ref="O153:O156" si="53">WEEKNUM(N153)</f>
        <v>50</v>
      </c>
    </row>
    <row r="154" spans="1:15" s="146" customFormat="1" ht="21.75" customHeight="1">
      <c r="A154" s="1029"/>
      <c r="B154" s="978" t="s">
        <v>2223</v>
      </c>
      <c r="C154" s="964" t="s">
        <v>2232</v>
      </c>
      <c r="D154" s="961">
        <v>46004</v>
      </c>
      <c r="E154" s="823">
        <f t="shared" si="47"/>
        <v>46007</v>
      </c>
      <c r="F154" s="823">
        <f t="shared" si="48"/>
        <v>46013</v>
      </c>
      <c r="G154" s="823">
        <f t="shared" ref="G154:H154" si="54">F154+2</f>
        <v>46015</v>
      </c>
      <c r="H154" s="823">
        <f t="shared" si="54"/>
        <v>46017</v>
      </c>
      <c r="I154" s="823">
        <f t="shared" ref="I154:J154" si="55">H154+3</f>
        <v>46020</v>
      </c>
      <c r="J154" s="823">
        <f t="shared" si="55"/>
        <v>46023</v>
      </c>
      <c r="K154" s="823">
        <f t="shared" si="51"/>
        <v>46027</v>
      </c>
      <c r="L154" s="195"/>
      <c r="M154" s="758">
        <f t="shared" si="52"/>
        <v>46004</v>
      </c>
      <c r="N154" s="758">
        <f t="shared" si="52"/>
        <v>46005</v>
      </c>
      <c r="O154" s="1066">
        <f t="shared" si="53"/>
        <v>51</v>
      </c>
    </row>
    <row r="155" spans="1:15" s="146" customFormat="1" ht="21.75" customHeight="1">
      <c r="A155" s="1029"/>
      <c r="B155" s="978" t="s">
        <v>1666</v>
      </c>
      <c r="C155" s="964" t="s">
        <v>2233</v>
      </c>
      <c r="D155" s="961">
        <v>46011</v>
      </c>
      <c r="E155" s="823">
        <f>D155+3</f>
        <v>46014</v>
      </c>
      <c r="F155" s="823">
        <f t="shared" si="48"/>
        <v>46020</v>
      </c>
      <c r="G155" s="823">
        <f t="shared" ref="G155:H155" si="56">F155+2</f>
        <v>46022</v>
      </c>
      <c r="H155" s="823">
        <f t="shared" si="56"/>
        <v>46024</v>
      </c>
      <c r="I155" s="823">
        <f t="shared" ref="I155:J155" si="57">H155+3</f>
        <v>46027</v>
      </c>
      <c r="J155" s="823">
        <f t="shared" si="57"/>
        <v>46030</v>
      </c>
      <c r="K155" s="823">
        <f t="shared" si="51"/>
        <v>46034</v>
      </c>
      <c r="L155" s="195"/>
      <c r="M155" s="758">
        <f t="shared" si="52"/>
        <v>46011</v>
      </c>
      <c r="N155" s="758">
        <f t="shared" si="52"/>
        <v>46012</v>
      </c>
      <c r="O155" s="1066">
        <f t="shared" si="53"/>
        <v>52</v>
      </c>
    </row>
    <row r="156" spans="1:15" s="146" customFormat="1" ht="21.75" customHeight="1">
      <c r="A156" s="1029"/>
      <c r="B156" s="978" t="s">
        <v>2226</v>
      </c>
      <c r="C156" s="964" t="s">
        <v>2234</v>
      </c>
      <c r="D156" s="961">
        <v>46018</v>
      </c>
      <c r="E156" s="823">
        <f>D156+3</f>
        <v>46021</v>
      </c>
      <c r="F156" s="823">
        <f t="shared" si="48"/>
        <v>46027</v>
      </c>
      <c r="G156" s="823">
        <f t="shared" ref="G156:H156" si="58">F156+2</f>
        <v>46029</v>
      </c>
      <c r="H156" s="823">
        <f t="shared" si="58"/>
        <v>46031</v>
      </c>
      <c r="I156" s="823">
        <f t="shared" ref="I156:J156" si="59">H156+3</f>
        <v>46034</v>
      </c>
      <c r="J156" s="823">
        <f t="shared" si="59"/>
        <v>46037</v>
      </c>
      <c r="K156" s="823">
        <f t="shared" si="51"/>
        <v>46041</v>
      </c>
      <c r="L156" s="195"/>
      <c r="M156" s="758">
        <f t="shared" si="52"/>
        <v>46018</v>
      </c>
      <c r="N156" s="758">
        <f t="shared" si="52"/>
        <v>46019</v>
      </c>
      <c r="O156" s="1066">
        <f t="shared" si="53"/>
        <v>53</v>
      </c>
    </row>
    <row r="157" spans="1:15" s="146" customFormat="1" ht="18" customHeight="1">
      <c r="A157" s="1029"/>
      <c r="B157" s="147" t="s">
        <v>545</v>
      </c>
      <c r="C157" s="1168"/>
      <c r="D157" s="11"/>
      <c r="E157" s="11"/>
      <c r="F157" s="11"/>
      <c r="G157" s="11"/>
      <c r="H157" s="2"/>
      <c r="I157" s="391"/>
      <c r="J157" s="391"/>
      <c r="K157" s="391"/>
      <c r="L157" s="391"/>
      <c r="M157" s="2"/>
      <c r="N157" s="145"/>
      <c r="O157" s="159"/>
    </row>
    <row r="158" spans="1:15" s="146" customFormat="1" ht="18" customHeight="1">
      <c r="A158" s="1029"/>
      <c r="B158" s="1168"/>
      <c r="C158" s="1168"/>
      <c r="D158" s="11"/>
      <c r="E158" s="11"/>
      <c r="F158" s="11"/>
      <c r="G158" s="11"/>
      <c r="H158" s="2"/>
      <c r="I158" s="391"/>
      <c r="J158" s="391"/>
      <c r="K158" s="391"/>
      <c r="L158" s="391"/>
      <c r="M158" s="2"/>
      <c r="N158" s="145"/>
      <c r="O158" s="159"/>
    </row>
    <row r="159" spans="1:15" s="146" customFormat="1" ht="18" customHeight="1">
      <c r="A159" s="1029"/>
      <c r="B159" s="1168"/>
      <c r="C159" s="1168"/>
      <c r="D159" s="11"/>
      <c r="E159" s="11"/>
      <c r="F159" s="11"/>
      <c r="G159" s="11"/>
      <c r="H159" s="2"/>
      <c r="I159" s="391"/>
      <c r="J159" s="391"/>
      <c r="K159" s="391"/>
      <c r="L159" s="391"/>
      <c r="M159" s="2"/>
      <c r="N159" s="145"/>
      <c r="O159" s="159"/>
    </row>
    <row r="160" spans="1:15" s="146" customFormat="1" ht="18" customHeight="1">
      <c r="A160" s="1029"/>
      <c r="B160" s="1168"/>
      <c r="C160" s="1168"/>
      <c r="D160" s="11"/>
      <c r="E160" s="11"/>
      <c r="F160" s="11"/>
      <c r="G160" s="11"/>
      <c r="H160" s="2"/>
      <c r="I160" s="391"/>
      <c r="J160" s="391"/>
      <c r="K160" s="391"/>
      <c r="L160" s="391"/>
      <c r="M160" s="2"/>
      <c r="N160" s="145"/>
      <c r="O160" s="159"/>
    </row>
    <row r="161" spans="1:16" s="146" customFormat="1" ht="18" customHeight="1">
      <c r="A161" s="1029"/>
      <c r="B161" s="1168"/>
      <c r="C161" s="1168"/>
      <c r="D161" s="11"/>
      <c r="E161" s="11"/>
      <c r="F161" s="11"/>
      <c r="G161" s="11"/>
      <c r="H161" s="2"/>
      <c r="I161" s="391"/>
      <c r="J161" s="391"/>
      <c r="K161" s="391"/>
      <c r="L161" s="391"/>
      <c r="M161" s="2"/>
      <c r="N161" s="145"/>
      <c r="O161" s="159"/>
    </row>
    <row r="162" spans="1:16" s="146" customFormat="1" ht="18" customHeight="1">
      <c r="A162" s="1029"/>
      <c r="B162" s="1168"/>
      <c r="C162" s="1168"/>
      <c r="D162" s="11"/>
      <c r="E162" s="11"/>
      <c r="F162" s="11"/>
      <c r="G162" s="11"/>
      <c r="H162" s="2"/>
      <c r="I162" s="391"/>
      <c r="J162" s="391"/>
      <c r="K162" s="391"/>
      <c r="L162" s="391"/>
      <c r="M162" s="2"/>
      <c r="N162" s="145"/>
      <c r="O162" s="159"/>
    </row>
    <row r="163" spans="1:16" s="146" customFormat="1" ht="18" customHeight="1">
      <c r="A163" s="1029"/>
      <c r="B163" s="1168"/>
      <c r="C163" s="1168"/>
      <c r="D163" s="11"/>
      <c r="E163" s="11"/>
      <c r="F163" s="11"/>
      <c r="G163" s="11"/>
      <c r="H163" s="2"/>
      <c r="I163" s="391"/>
      <c r="J163" s="391"/>
      <c r="K163" s="391"/>
      <c r="L163" s="391"/>
      <c r="M163" s="2"/>
      <c r="N163" s="145"/>
      <c r="O163" s="159"/>
    </row>
    <row r="164" spans="1:16" s="146" customFormat="1" ht="18" customHeight="1">
      <c r="A164" s="1029"/>
      <c r="B164" s="1168"/>
      <c r="C164" s="1168"/>
      <c r="D164" s="11"/>
      <c r="E164" s="11"/>
      <c r="F164" s="11"/>
      <c r="G164" s="11"/>
      <c r="H164" s="2"/>
      <c r="I164" s="391"/>
      <c r="J164" s="391"/>
      <c r="K164" s="391"/>
      <c r="L164" s="391"/>
      <c r="M164" s="2"/>
      <c r="N164" s="145"/>
      <c r="O164" s="159"/>
    </row>
    <row r="165" spans="1:16" s="159" customFormat="1" ht="18" customHeight="1">
      <c r="A165" s="1029"/>
      <c r="B165" s="1168"/>
      <c r="C165" s="1168"/>
      <c r="D165" s="331"/>
      <c r="E165" s="194"/>
      <c r="F165" s="195"/>
      <c r="G165" s="195"/>
      <c r="H165" s="331"/>
      <c r="I165" s="331"/>
      <c r="J165" s="331"/>
      <c r="K165" s="195"/>
      <c r="L165" s="195"/>
      <c r="M165" s="195"/>
      <c r="N165" s="331"/>
      <c r="O165" s="196"/>
    </row>
    <row r="166" spans="1:16" s="159" customFormat="1" ht="18" customHeight="1">
      <c r="A166" s="1029"/>
      <c r="B166" s="1168"/>
      <c r="C166" s="1168"/>
      <c r="D166" s="1169"/>
      <c r="E166" s="199"/>
      <c r="F166" s="413"/>
      <c r="G166" s="331"/>
      <c r="H166" s="1169"/>
      <c r="I166" s="331"/>
      <c r="J166" s="331"/>
      <c r="K166" s="413"/>
      <c r="L166" s="331"/>
      <c r="M166" s="1169"/>
      <c r="N166" s="331"/>
      <c r="O166" s="196"/>
    </row>
    <row r="167" spans="1:16" s="147" customFormat="1" ht="18.75" customHeight="1">
      <c r="B167" s="896"/>
      <c r="C167" s="897"/>
      <c r="D167" s="898"/>
      <c r="E167" s="899"/>
      <c r="F167" s="900"/>
      <c r="G167" s="901"/>
      <c r="H167" s="902"/>
    </row>
    <row r="168" spans="1:16" s="147" customFormat="1" ht="18.75" customHeight="1">
      <c r="B168" s="778" t="s">
        <v>546</v>
      </c>
      <c r="C168" s="145"/>
      <c r="D168" s="147" t="s">
        <v>547</v>
      </c>
      <c r="G168" s="147" t="s">
        <v>548</v>
      </c>
      <c r="H168" s="779"/>
    </row>
    <row r="169" spans="1:16" s="147" customFormat="1" ht="18.75" customHeight="1">
      <c r="B169" s="780" t="s">
        <v>549</v>
      </c>
      <c r="C169" s="1098" t="s">
        <v>550</v>
      </c>
      <c r="D169" s="133" t="s">
        <v>551</v>
      </c>
      <c r="F169" s="1098" t="s">
        <v>552</v>
      </c>
      <c r="G169" s="145" t="s">
        <v>553</v>
      </c>
      <c r="H169" s="1099" t="s">
        <v>554</v>
      </c>
    </row>
    <row r="170" spans="1:16" s="147" customFormat="1" ht="18.75" customHeight="1">
      <c r="B170" s="780" t="s">
        <v>555</v>
      </c>
      <c r="C170" s="1098" t="s">
        <v>556</v>
      </c>
      <c r="D170" s="133" t="s">
        <v>557</v>
      </c>
      <c r="E170" s="148" t="s">
        <v>558</v>
      </c>
      <c r="F170" s="1100" t="s">
        <v>559</v>
      </c>
      <c r="G170" s="145" t="s">
        <v>560</v>
      </c>
      <c r="H170" s="1099" t="s">
        <v>561</v>
      </c>
    </row>
    <row r="171" spans="1:16" s="147" customFormat="1" ht="18.75" customHeight="1">
      <c r="B171" s="783" t="s">
        <v>562</v>
      </c>
      <c r="C171" s="1101" t="s">
        <v>563</v>
      </c>
      <c r="D171" s="133" t="s">
        <v>564</v>
      </c>
      <c r="E171" s="148" t="s">
        <v>565</v>
      </c>
      <c r="F171" s="1100" t="s">
        <v>566</v>
      </c>
      <c r="G171" s="588" t="s">
        <v>567</v>
      </c>
      <c r="H171" s="1102" t="s">
        <v>568</v>
      </c>
    </row>
    <row r="172" spans="1:16" s="147" customFormat="1" ht="18.75" customHeight="1">
      <c r="B172" s="783" t="s">
        <v>569</v>
      </c>
      <c r="C172" s="1101" t="s">
        <v>570</v>
      </c>
      <c r="D172" s="133" t="s">
        <v>571</v>
      </c>
      <c r="E172" s="148" t="s">
        <v>572</v>
      </c>
      <c r="F172" s="1100" t="s">
        <v>573</v>
      </c>
      <c r="G172" s="588" t="s">
        <v>574</v>
      </c>
      <c r="H172" s="1102" t="s">
        <v>575</v>
      </c>
      <c r="O172" s="149"/>
      <c r="P172" s="149"/>
    </row>
    <row r="173" spans="1:16" s="147" customFormat="1" ht="18.75" customHeight="1">
      <c r="B173" s="783" t="s">
        <v>815</v>
      </c>
      <c r="C173" s="1101" t="s">
        <v>577</v>
      </c>
      <c r="D173" s="133" t="s">
        <v>578</v>
      </c>
      <c r="E173" s="148" t="s">
        <v>579</v>
      </c>
      <c r="F173" s="1100" t="s">
        <v>580</v>
      </c>
      <c r="G173" s="588" t="s">
        <v>581</v>
      </c>
      <c r="H173" s="1102" t="s">
        <v>582</v>
      </c>
      <c r="O173" s="149"/>
      <c r="P173" s="149"/>
    </row>
    <row r="174" spans="1:16" s="147" customFormat="1" ht="18.75" customHeight="1">
      <c r="B174" s="783" t="s">
        <v>583</v>
      </c>
      <c r="C174" s="1101" t="s">
        <v>584</v>
      </c>
      <c r="D174" s="133" t="s">
        <v>585</v>
      </c>
      <c r="E174" s="148" t="s">
        <v>586</v>
      </c>
      <c r="F174" s="1100" t="s">
        <v>587</v>
      </c>
      <c r="G174" s="588" t="s">
        <v>588</v>
      </c>
      <c r="H174" s="1102" t="s">
        <v>589</v>
      </c>
      <c r="O174" s="149"/>
      <c r="P174" s="149"/>
    </row>
    <row r="175" spans="1:16" s="147" customFormat="1" ht="18.75" customHeight="1">
      <c r="B175" s="783" t="s">
        <v>590</v>
      </c>
      <c r="C175" s="1101" t="s">
        <v>591</v>
      </c>
      <c r="D175" s="133" t="s">
        <v>592</v>
      </c>
      <c r="E175" s="148" t="s">
        <v>593</v>
      </c>
      <c r="F175" s="1098" t="s">
        <v>594</v>
      </c>
      <c r="G175" s="588" t="s">
        <v>595</v>
      </c>
      <c r="H175" s="787" t="s">
        <v>596</v>
      </c>
      <c r="O175" s="149"/>
      <c r="P175" s="149"/>
    </row>
    <row r="176" spans="1:16" ht="18.75" customHeight="1">
      <c r="A176" s="1033"/>
      <c r="B176" s="783" t="s">
        <v>597</v>
      </c>
      <c r="C176" s="1101" t="s">
        <v>598</v>
      </c>
      <c r="D176" s="133"/>
      <c r="F176" s="588"/>
      <c r="G176" s="147"/>
      <c r="H176" s="788"/>
      <c r="M176" s="149"/>
      <c r="N176" s="149"/>
    </row>
    <row r="177" spans="1:14" ht="18" customHeight="1">
      <c r="A177" s="1033"/>
      <c r="B177" s="1103"/>
      <c r="C177" s="791"/>
      <c r="D177" s="791"/>
      <c r="E177" s="791"/>
      <c r="F177" s="791"/>
      <c r="G177" s="791"/>
      <c r="H177" s="1104"/>
      <c r="M177" s="149"/>
      <c r="N177" s="149"/>
    </row>
    <row r="178" spans="1:14" ht="18" customHeight="1">
      <c r="B178" s="1168"/>
      <c r="C178" s="1168"/>
    </row>
    <row r="179" spans="1:14" ht="18" customHeight="1">
      <c r="B179" s="1168"/>
      <c r="C179" s="1168"/>
    </row>
    <row r="180" spans="1:14" ht="18" customHeight="1">
      <c r="B180" s="1168"/>
      <c r="C180" s="1168"/>
    </row>
    <row r="181" spans="1:14" ht="18" customHeight="1">
      <c r="B181" s="1168"/>
      <c r="C181" s="1168"/>
    </row>
    <row r="182" spans="1:14" ht="18" customHeight="1">
      <c r="B182" s="1168"/>
      <c r="C182" s="1168"/>
    </row>
    <row r="183" spans="1:14" ht="18" customHeight="1">
      <c r="B183" s="1168"/>
      <c r="C183" s="1168"/>
    </row>
    <row r="184" spans="1:14" ht="18" customHeight="1">
      <c r="B184" s="1168"/>
      <c r="C184" s="1168"/>
    </row>
    <row r="185" spans="1:14" ht="18" customHeight="1">
      <c r="B185" s="1168"/>
      <c r="C185" s="1168"/>
    </row>
    <row r="186" spans="1:14" ht="18" customHeight="1">
      <c r="B186" s="1168"/>
      <c r="C186" s="1168"/>
    </row>
    <row r="187" spans="1:14" ht="18" customHeight="1">
      <c r="B187" s="1168"/>
      <c r="C187" s="1168"/>
    </row>
    <row r="188" spans="1:14" ht="18" customHeight="1">
      <c r="B188" s="1168"/>
      <c r="C188" s="1168"/>
    </row>
    <row r="189" spans="1:14" ht="18" customHeight="1">
      <c r="B189" s="1168"/>
      <c r="C189" s="1168"/>
    </row>
    <row r="190" spans="1:14" ht="18" customHeight="1">
      <c r="B190" s="1168"/>
      <c r="C190" s="1168"/>
    </row>
    <row r="191" spans="1:14" ht="18" customHeight="1">
      <c r="B191" s="1168"/>
      <c r="C191" s="1168"/>
    </row>
    <row r="192" spans="1:14" ht="18" customHeight="1">
      <c r="B192" s="1168"/>
      <c r="C192" s="1168"/>
    </row>
    <row r="193" spans="2:3" ht="18" customHeight="1">
      <c r="B193" s="1168"/>
      <c r="C193" s="1168"/>
    </row>
    <row r="194" spans="2:3" ht="18" customHeight="1">
      <c r="B194" s="1168"/>
      <c r="C194" s="1168"/>
    </row>
    <row r="195" spans="2:3" ht="18" customHeight="1">
      <c r="B195" s="1168"/>
      <c r="C195" s="1168"/>
    </row>
    <row r="196" spans="2:3" ht="18" customHeight="1">
      <c r="B196" s="1168"/>
      <c r="C196" s="1168"/>
    </row>
    <row r="197" spans="2:3" ht="18" customHeight="1">
      <c r="B197" s="1168"/>
      <c r="C197" s="1168"/>
    </row>
    <row r="198" spans="2:3" ht="18" customHeight="1">
      <c r="B198" s="1168"/>
      <c r="C198" s="1168"/>
    </row>
    <row r="199" spans="2:3" ht="18" customHeight="1">
      <c r="B199" s="1168"/>
      <c r="C199" s="1168"/>
    </row>
    <row r="200" spans="2:3" ht="18" customHeight="1">
      <c r="B200" s="1168"/>
      <c r="C200" s="1168"/>
    </row>
    <row r="201" spans="2:3" ht="18" customHeight="1">
      <c r="B201" s="1168"/>
      <c r="C201" s="1168"/>
    </row>
    <row r="202" spans="2:3" ht="18" customHeight="1">
      <c r="B202" s="1168"/>
      <c r="C202" s="1168"/>
    </row>
    <row r="203" spans="2:3" ht="18" customHeight="1">
      <c r="B203" s="1168"/>
      <c r="C203" s="1168"/>
    </row>
    <row r="204" spans="2:3" ht="18" customHeight="1">
      <c r="B204" s="1168"/>
      <c r="C204" s="1168"/>
    </row>
    <row r="205" spans="2:3" ht="18" customHeight="1">
      <c r="B205" s="1168"/>
      <c r="C205" s="1168"/>
    </row>
    <row r="206" spans="2:3" ht="18" customHeight="1">
      <c r="B206" s="1168"/>
      <c r="C206" s="1168"/>
    </row>
    <row r="207" spans="2:3" ht="18" customHeight="1">
      <c r="B207" s="1168"/>
      <c r="C207" s="1168"/>
    </row>
    <row r="208" spans="2:3" ht="18" customHeight="1">
      <c r="B208" s="1168"/>
      <c r="C208" s="1168"/>
    </row>
    <row r="209" spans="2:3" ht="18" customHeight="1">
      <c r="B209" s="1168"/>
      <c r="C209" s="1168"/>
    </row>
    <row r="210" spans="2:3" ht="18" customHeight="1">
      <c r="B210" s="1168"/>
      <c r="C210" s="1168"/>
    </row>
    <row r="211" spans="2:3" ht="18" customHeight="1">
      <c r="B211" s="1168"/>
      <c r="C211" s="1168"/>
    </row>
    <row r="212" spans="2:3" ht="18" customHeight="1">
      <c r="B212" s="1168"/>
      <c r="C212" s="1168"/>
    </row>
    <row r="213" spans="2:3" ht="18" customHeight="1">
      <c r="B213" s="1168"/>
      <c r="C213" s="1168"/>
    </row>
    <row r="214" spans="2:3" ht="18" customHeight="1">
      <c r="B214" s="1168"/>
      <c r="C214" s="1168"/>
    </row>
    <row r="215" spans="2:3" ht="18" customHeight="1">
      <c r="B215" s="944" t="s">
        <v>355</v>
      </c>
      <c r="C215" s="944" t="s">
        <v>356</v>
      </c>
    </row>
    <row r="216" spans="2:3" ht="18" customHeight="1">
      <c r="B216" s="944" t="s">
        <v>355</v>
      </c>
      <c r="C216" s="944" t="s">
        <v>356</v>
      </c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8">
    <mergeCell ref="B150:C150"/>
    <mergeCell ref="D150:D151"/>
    <mergeCell ref="B2:G2"/>
    <mergeCell ref="B4:G4"/>
    <mergeCell ref="D8:D9"/>
    <mergeCell ref="B8:C8"/>
    <mergeCell ref="B6:F6"/>
    <mergeCell ref="B148:I148"/>
  </mergeCells>
  <phoneticPr fontId="81" type="noConversion"/>
  <hyperlinks>
    <hyperlink ref="I2" location="HOME!Print_Area" display="HOME" xr:uid="{AE82298C-3330-4150-AB40-079BCC1CB536}"/>
    <hyperlink ref="H169" r:id="rId14" xr:uid="{DEA1FB78-6216-4632-8380-B410976C4F0B}"/>
    <hyperlink ref="C169" r:id="rId15" xr:uid="{6CC2F7DE-BA5E-4800-B2C5-30529AD5A535}"/>
    <hyperlink ref="H174" r:id="rId16" xr:uid="{E83C9A2B-9E80-4F3E-B484-4F8ED43B519C}"/>
    <hyperlink ref="H173" r:id="rId17" xr:uid="{473744C3-E43D-46CF-9B74-DDBAF02CEF48}"/>
    <hyperlink ref="C172" r:id="rId18" xr:uid="{C4656E06-D2F4-45ED-BE57-18DD0B73F430}"/>
    <hyperlink ref="C170" r:id="rId19" xr:uid="{B1CDCEB3-7C61-4251-9059-4003BD789FE1}"/>
    <hyperlink ref="C176" r:id="rId20" xr:uid="{BC98CD36-C8F6-4FCE-8BBE-0FF736677521}"/>
    <hyperlink ref="H172" r:id="rId21" xr:uid="{16FDD763-3E80-4081-9E33-529B31F5710C}"/>
    <hyperlink ref="H175" r:id="rId22" xr:uid="{F9CF7047-7AFB-43F3-ACD3-10D3E7A077BE}"/>
    <hyperlink ref="F169" r:id="rId23" xr:uid="{19A7D33B-509F-4475-B633-AB6756DBF46B}"/>
    <hyperlink ref="F174" r:id="rId24" xr:uid="{B182ABB3-1B86-4C22-A434-B0412840144D}"/>
    <hyperlink ref="F170" r:id="rId25" xr:uid="{B5E04FAA-5946-46B7-8468-D2BC58B66C18}"/>
    <hyperlink ref="F171" r:id="rId26" xr:uid="{3AE34880-37F7-40D8-AC19-E600CC25BEBF}"/>
    <hyperlink ref="F172" r:id="rId27" xr:uid="{D5E80EE9-C669-4331-9538-F8343D15C917}"/>
    <hyperlink ref="F173" r:id="rId28" xr:uid="{5678DDB2-9FCC-4DD7-AED9-0B3D54C67ECB}"/>
    <hyperlink ref="H170" r:id="rId29" xr:uid="{B2DEDE6D-8D5D-411E-9C38-B1E6E3E81E7E}"/>
    <hyperlink ref="H171" r:id="rId30" xr:uid="{B6FF9758-DB01-4153-9231-CCADAECF058F}"/>
    <hyperlink ref="F175" r:id="rId31" xr:uid="{5215BE87-4FC1-46C6-B7D2-5D579DD87299}"/>
    <hyperlink ref="C171" r:id="rId32" xr:uid="{ABCE909A-5584-4A3F-96E5-2DA634B39EDF}"/>
    <hyperlink ref="C173" r:id="rId33" xr:uid="{E1E354C6-C7ED-4522-810A-31B3C1D2EAF7}"/>
    <hyperlink ref="C174" r:id="rId34" xr:uid="{B86E0BBD-AFC0-4614-BED4-139ACAB24EB0}"/>
    <hyperlink ref="C175" r:id="rId35" xr:uid="{2E0B82A0-9E85-4350-938B-0A5FC18B65F8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118"/>
  <sheetViews>
    <sheetView showGridLines="0" topLeftCell="A4" zoomScaleNormal="100" zoomScaleSheetLayoutView="85" workbookViewId="0">
      <selection activeCell="B94" sqref="B94"/>
    </sheetView>
  </sheetViews>
  <sheetFormatPr defaultColWidth="9.140625" defaultRowHeight="17.25" customHeight="1"/>
  <cols>
    <col min="1" max="1" width="16.7109375" style="882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>
      <c r="B2" s="1198" t="s">
        <v>116</v>
      </c>
      <c r="C2" s="1198"/>
      <c r="D2" s="1198"/>
      <c r="E2" s="1198"/>
      <c r="F2" s="1198"/>
      <c r="H2" s="956" t="s">
        <v>350</v>
      </c>
    </row>
    <row r="3" spans="1:17" ht="17.25" customHeight="1" thickBot="1">
      <c r="B3" s="165"/>
    </row>
    <row r="4" spans="1:17" ht="30" customHeight="1" thickBot="1">
      <c r="B4" s="1193" t="s">
        <v>2235</v>
      </c>
      <c r="C4" s="1194"/>
      <c r="D4" s="1194"/>
      <c r="E4" s="1194"/>
      <c r="F4" s="1195"/>
      <c r="G4" s="147"/>
      <c r="H4" s="147"/>
      <c r="K4" s="601"/>
      <c r="L4" s="602"/>
      <c r="M4" s="602"/>
      <c r="N4" s="602"/>
      <c r="O4" s="602"/>
    </row>
    <row r="5" spans="1:17" ht="17.25" customHeight="1">
      <c r="B5" s="157"/>
      <c r="C5" s="155"/>
      <c r="D5" s="155"/>
      <c r="E5" s="180"/>
      <c r="F5" s="180"/>
      <c r="G5" s="180"/>
      <c r="H5" s="180"/>
      <c r="I5" s="260"/>
      <c r="K5" s="601"/>
      <c r="L5" s="602"/>
      <c r="M5" s="602"/>
      <c r="N5" s="603"/>
      <c r="O5" s="603"/>
      <c r="P5" s="146"/>
      <c r="Q5" s="146"/>
    </row>
    <row r="6" spans="1:17" ht="17.25" hidden="1" customHeight="1">
      <c r="B6" s="400"/>
      <c r="C6" s="155"/>
      <c r="D6" s="155"/>
      <c r="E6" s="180"/>
      <c r="F6" s="180"/>
      <c r="G6" s="180"/>
      <c r="H6" s="149"/>
      <c r="K6" s="601"/>
      <c r="L6" s="602"/>
      <c r="M6" s="602"/>
      <c r="N6" s="603"/>
      <c r="O6" s="603"/>
      <c r="P6" s="146"/>
      <c r="Q6" s="146"/>
    </row>
    <row r="7" spans="1:17" ht="50.1" hidden="1" customHeight="1">
      <c r="A7" s="1035"/>
      <c r="B7" s="1187" t="s">
        <v>2236</v>
      </c>
      <c r="C7" s="1188"/>
      <c r="D7" s="1227" t="s">
        <v>353</v>
      </c>
      <c r="E7" s="941" t="s">
        <v>2237</v>
      </c>
      <c r="F7" s="941" t="s">
        <v>2238</v>
      </c>
      <c r="G7" s="941" t="s">
        <v>2239</v>
      </c>
      <c r="H7" s="941" t="s">
        <v>170</v>
      </c>
      <c r="I7" s="941" t="s">
        <v>2240</v>
      </c>
      <c r="J7" s="941" t="s">
        <v>2241</v>
      </c>
      <c r="K7" s="941" t="s">
        <v>343</v>
      </c>
      <c r="L7" s="941" t="s">
        <v>262</v>
      </c>
      <c r="M7" s="331"/>
      <c r="N7" s="881"/>
      <c r="O7" s="146"/>
    </row>
    <row r="8" spans="1:17" ht="20.100000000000001" hidden="1" customHeight="1">
      <c r="A8" s="1035"/>
      <c r="B8" s="944" t="s">
        <v>355</v>
      </c>
      <c r="C8" s="945" t="s">
        <v>356</v>
      </c>
      <c r="D8" s="1228"/>
      <c r="E8" s="940" t="s">
        <v>223</v>
      </c>
      <c r="F8" s="940" t="s">
        <v>257</v>
      </c>
      <c r="G8" s="940" t="s">
        <v>175</v>
      </c>
      <c r="H8" s="940" t="s">
        <v>193</v>
      </c>
      <c r="I8" s="940" t="s">
        <v>303</v>
      </c>
      <c r="J8" s="940" t="s">
        <v>2242</v>
      </c>
      <c r="K8" s="940" t="s">
        <v>187</v>
      </c>
      <c r="L8" s="940" t="s">
        <v>2243</v>
      </c>
      <c r="M8" s="331"/>
      <c r="N8" s="1054" t="s">
        <v>357</v>
      </c>
      <c r="O8" s="1048" t="s">
        <v>443</v>
      </c>
    </row>
    <row r="9" spans="1:17" ht="16.5" hidden="1" customHeight="1">
      <c r="A9" s="1035"/>
      <c r="B9" s="981" t="s">
        <v>2244</v>
      </c>
      <c r="C9" s="982" t="s">
        <v>2245</v>
      </c>
      <c r="D9" s="955">
        <v>45391</v>
      </c>
      <c r="E9" s="1183" t="s">
        <v>389</v>
      </c>
      <c r="F9" s="1184"/>
      <c r="G9" s="1191"/>
      <c r="H9" s="880" t="s">
        <v>389</v>
      </c>
      <c r="I9" s="758">
        <f t="shared" ref="I9:I31" si="0">D9+19</f>
        <v>45410</v>
      </c>
      <c r="J9" s="758">
        <f t="shared" ref="J9:J31" si="1">D9+26</f>
        <v>45417</v>
      </c>
      <c r="K9" s="758">
        <f t="shared" ref="K9:K31" si="2">D9+27</f>
        <v>45418</v>
      </c>
      <c r="L9" s="758">
        <f t="shared" ref="L9:L31" si="3">D9+29</f>
        <v>45420</v>
      </c>
      <c r="M9" s="758">
        <f t="shared" ref="M9:M31" si="4">D9+30</f>
        <v>45421</v>
      </c>
      <c r="N9" s="331"/>
      <c r="O9" s="758">
        <v>45385</v>
      </c>
      <c r="P9" s="758">
        <v>45385</v>
      </c>
    </row>
    <row r="10" spans="1:17" ht="16.5" hidden="1" customHeight="1">
      <c r="A10" s="1000" t="s">
        <v>2246</v>
      </c>
      <c r="B10" s="981" t="s">
        <v>2247</v>
      </c>
      <c r="C10" s="982" t="s">
        <v>2248</v>
      </c>
      <c r="D10" s="955">
        <v>45396</v>
      </c>
      <c r="E10" s="758">
        <v>45404</v>
      </c>
      <c r="F10" s="758">
        <v>45402</v>
      </c>
      <c r="G10" s="758">
        <v>45403</v>
      </c>
      <c r="H10" s="758">
        <f>D10+16</f>
        <v>45412</v>
      </c>
      <c r="I10" s="758">
        <f t="shared" si="0"/>
        <v>45415</v>
      </c>
      <c r="J10" s="758">
        <f t="shared" si="1"/>
        <v>45422</v>
      </c>
      <c r="K10" s="758">
        <f t="shared" si="2"/>
        <v>45423</v>
      </c>
      <c r="L10" s="758">
        <f t="shared" si="3"/>
        <v>45425</v>
      </c>
      <c r="M10" s="758">
        <f t="shared" si="4"/>
        <v>45426</v>
      </c>
      <c r="N10" s="331"/>
      <c r="O10" s="758">
        <f t="shared" ref="O10:P29" si="5">O9+7</f>
        <v>45392</v>
      </c>
      <c r="P10" s="758">
        <f t="shared" si="5"/>
        <v>45392</v>
      </c>
    </row>
    <row r="11" spans="1:17" ht="16.5" hidden="1" customHeight="1">
      <c r="A11" s="1035" t="s">
        <v>2249</v>
      </c>
      <c r="B11" s="981" t="s">
        <v>2250</v>
      </c>
      <c r="C11" s="982" t="s">
        <v>2251</v>
      </c>
      <c r="D11" s="955">
        <v>45402</v>
      </c>
      <c r="E11" s="758">
        <v>45411</v>
      </c>
      <c r="F11" s="758">
        <v>45409</v>
      </c>
      <c r="G11" s="758">
        <v>45410</v>
      </c>
      <c r="H11" s="880" t="s">
        <v>389</v>
      </c>
      <c r="I11" s="758">
        <f t="shared" si="0"/>
        <v>45421</v>
      </c>
      <c r="J11" s="758">
        <f t="shared" si="1"/>
        <v>45428</v>
      </c>
      <c r="K11" s="758">
        <f t="shared" si="2"/>
        <v>45429</v>
      </c>
      <c r="L11" s="758">
        <f t="shared" si="3"/>
        <v>45431</v>
      </c>
      <c r="M11" s="758">
        <f t="shared" si="4"/>
        <v>45432</v>
      </c>
      <c r="N11" s="331"/>
      <c r="O11" s="758">
        <f t="shared" si="5"/>
        <v>45399</v>
      </c>
      <c r="P11" s="758">
        <f t="shared" si="5"/>
        <v>45399</v>
      </c>
    </row>
    <row r="12" spans="1:17" ht="16.5" hidden="1" customHeight="1">
      <c r="A12" s="1035" t="s">
        <v>2252</v>
      </c>
      <c r="B12" s="981" t="s">
        <v>2253</v>
      </c>
      <c r="C12" s="982" t="s">
        <v>2254</v>
      </c>
      <c r="D12" s="955">
        <v>45410</v>
      </c>
      <c r="E12" s="758">
        <v>45417</v>
      </c>
      <c r="F12" s="758">
        <v>45415</v>
      </c>
      <c r="G12" s="758">
        <v>45416</v>
      </c>
      <c r="H12" s="758">
        <f>D12+16</f>
        <v>45426</v>
      </c>
      <c r="I12" s="758">
        <f t="shared" si="0"/>
        <v>45429</v>
      </c>
      <c r="J12" s="758">
        <f t="shared" si="1"/>
        <v>45436</v>
      </c>
      <c r="K12" s="758">
        <f t="shared" si="2"/>
        <v>45437</v>
      </c>
      <c r="L12" s="758">
        <f t="shared" si="3"/>
        <v>45439</v>
      </c>
      <c r="M12" s="758">
        <f t="shared" si="4"/>
        <v>45440</v>
      </c>
      <c r="N12" s="331"/>
      <c r="O12" s="758">
        <f t="shared" si="5"/>
        <v>45406</v>
      </c>
      <c r="P12" s="758">
        <f t="shared" si="5"/>
        <v>45406</v>
      </c>
    </row>
    <row r="13" spans="1:17" ht="16.5" hidden="1" customHeight="1">
      <c r="A13" s="1035" t="s">
        <v>2249</v>
      </c>
      <c r="B13" s="981" t="s">
        <v>2255</v>
      </c>
      <c r="C13" s="982" t="s">
        <v>2256</v>
      </c>
      <c r="D13" s="955">
        <v>45416</v>
      </c>
      <c r="E13" s="758">
        <v>45423</v>
      </c>
      <c r="F13" s="758">
        <v>45421</v>
      </c>
      <c r="G13" s="758">
        <v>45422</v>
      </c>
      <c r="H13" s="758">
        <f>D13+16</f>
        <v>45432</v>
      </c>
      <c r="I13" s="758">
        <f t="shared" si="0"/>
        <v>45435</v>
      </c>
      <c r="J13" s="758">
        <f t="shared" si="1"/>
        <v>45442</v>
      </c>
      <c r="K13" s="758">
        <f t="shared" si="2"/>
        <v>45443</v>
      </c>
      <c r="L13" s="758">
        <f t="shared" si="3"/>
        <v>45445</v>
      </c>
      <c r="M13" s="758">
        <f t="shared" si="4"/>
        <v>45446</v>
      </c>
      <c r="N13" s="331"/>
      <c r="O13" s="758">
        <f t="shared" si="5"/>
        <v>45413</v>
      </c>
      <c r="P13" s="758">
        <f t="shared" si="5"/>
        <v>45413</v>
      </c>
    </row>
    <row r="14" spans="1:17" ht="16.5" hidden="1" customHeight="1">
      <c r="A14" s="1035"/>
      <c r="B14" s="1030" t="s">
        <v>2257</v>
      </c>
      <c r="C14" s="982" t="s">
        <v>2258</v>
      </c>
      <c r="D14" s="955">
        <v>45425</v>
      </c>
      <c r="E14" s="880" t="s">
        <v>389</v>
      </c>
      <c r="F14" s="880" t="s">
        <v>389</v>
      </c>
      <c r="G14" s="880" t="s">
        <v>389</v>
      </c>
      <c r="H14" s="758">
        <f>D14+16</f>
        <v>45441</v>
      </c>
      <c r="I14" s="758">
        <f t="shared" si="0"/>
        <v>45444</v>
      </c>
      <c r="J14" s="758">
        <f t="shared" si="1"/>
        <v>45451</v>
      </c>
      <c r="K14" s="758">
        <f t="shared" si="2"/>
        <v>45452</v>
      </c>
      <c r="L14" s="758">
        <f t="shared" si="3"/>
        <v>45454</v>
      </c>
      <c r="M14" s="758">
        <f t="shared" si="4"/>
        <v>45455</v>
      </c>
      <c r="N14" s="331"/>
      <c r="O14" s="758">
        <f t="shared" si="5"/>
        <v>45420</v>
      </c>
      <c r="P14" s="758">
        <f t="shared" si="5"/>
        <v>45420</v>
      </c>
    </row>
    <row r="15" spans="1:17" ht="16.5" hidden="1" customHeight="1">
      <c r="A15" s="1035" t="s">
        <v>2259</v>
      </c>
      <c r="B15" s="981" t="s">
        <v>2244</v>
      </c>
      <c r="C15" s="982" t="s">
        <v>2260</v>
      </c>
      <c r="D15" s="955">
        <v>45434</v>
      </c>
      <c r="E15" s="758">
        <v>45439</v>
      </c>
      <c r="F15" s="758">
        <v>45442</v>
      </c>
      <c r="G15" s="758">
        <v>45440</v>
      </c>
      <c r="H15" s="758">
        <f>D15+16</f>
        <v>45450</v>
      </c>
      <c r="I15" s="758">
        <f t="shared" si="0"/>
        <v>45453</v>
      </c>
      <c r="J15" s="758">
        <f t="shared" si="1"/>
        <v>45460</v>
      </c>
      <c r="K15" s="758">
        <f t="shared" si="2"/>
        <v>45461</v>
      </c>
      <c r="L15" s="758">
        <f t="shared" si="3"/>
        <v>45463</v>
      </c>
      <c r="M15" s="758">
        <f t="shared" si="4"/>
        <v>45464</v>
      </c>
      <c r="N15" s="331"/>
      <c r="O15" s="758">
        <f t="shared" si="5"/>
        <v>45427</v>
      </c>
      <c r="P15" s="758">
        <f t="shared" si="5"/>
        <v>45427</v>
      </c>
    </row>
    <row r="16" spans="1:17" ht="16.5" hidden="1" customHeight="1">
      <c r="A16" s="1000" t="s">
        <v>2247</v>
      </c>
      <c r="B16" s="981" t="s">
        <v>2250</v>
      </c>
      <c r="C16" s="982" t="s">
        <v>2261</v>
      </c>
      <c r="D16" s="955">
        <v>45451</v>
      </c>
      <c r="E16" s="880" t="s">
        <v>389</v>
      </c>
      <c r="F16" s="880" t="s">
        <v>389</v>
      </c>
      <c r="G16" s="880" t="s">
        <v>389</v>
      </c>
      <c r="H16" s="880" t="s">
        <v>389</v>
      </c>
      <c r="I16" s="758">
        <f t="shared" si="0"/>
        <v>45470</v>
      </c>
      <c r="J16" s="758">
        <f t="shared" si="1"/>
        <v>45477</v>
      </c>
      <c r="K16" s="758">
        <f t="shared" si="2"/>
        <v>45478</v>
      </c>
      <c r="L16" s="758">
        <f t="shared" si="3"/>
        <v>45480</v>
      </c>
      <c r="M16" s="758">
        <f t="shared" si="4"/>
        <v>45481</v>
      </c>
      <c r="N16" s="331"/>
      <c r="O16" s="758">
        <f t="shared" si="5"/>
        <v>45434</v>
      </c>
      <c r="P16" s="758">
        <f t="shared" si="5"/>
        <v>45434</v>
      </c>
    </row>
    <row r="17" spans="1:16" ht="16.5" hidden="1" customHeight="1">
      <c r="A17" s="1035" t="s">
        <v>2262</v>
      </c>
      <c r="B17" s="981" t="s">
        <v>2247</v>
      </c>
      <c r="C17" s="982" t="s">
        <v>2263</v>
      </c>
      <c r="D17" s="955">
        <v>45441</v>
      </c>
      <c r="E17" s="758">
        <v>45453</v>
      </c>
      <c r="F17" s="758">
        <v>45450</v>
      </c>
      <c r="G17" s="758">
        <v>45451</v>
      </c>
      <c r="H17" s="758">
        <f>D17+16</f>
        <v>45457</v>
      </c>
      <c r="I17" s="758">
        <f t="shared" si="0"/>
        <v>45460</v>
      </c>
      <c r="J17" s="758">
        <f t="shared" si="1"/>
        <v>45467</v>
      </c>
      <c r="K17" s="758">
        <f t="shared" si="2"/>
        <v>45468</v>
      </c>
      <c r="L17" s="758">
        <f t="shared" si="3"/>
        <v>45470</v>
      </c>
      <c r="M17" s="758">
        <f t="shared" si="4"/>
        <v>45471</v>
      </c>
      <c r="N17" s="331"/>
      <c r="O17" s="758">
        <f t="shared" si="5"/>
        <v>45441</v>
      </c>
      <c r="P17" s="758">
        <f t="shared" si="5"/>
        <v>45441</v>
      </c>
    </row>
    <row r="18" spans="1:16" ht="16.5" hidden="1" customHeight="1">
      <c r="A18" s="1035"/>
      <c r="B18" s="981" t="s">
        <v>2253</v>
      </c>
      <c r="C18" s="982" t="s">
        <v>2264</v>
      </c>
      <c r="D18" s="955">
        <v>45456</v>
      </c>
      <c r="E18" s="880" t="s">
        <v>389</v>
      </c>
      <c r="F18" s="880" t="s">
        <v>389</v>
      </c>
      <c r="G18" s="880" t="s">
        <v>389</v>
      </c>
      <c r="H18" s="758">
        <f>D18+16</f>
        <v>45472</v>
      </c>
      <c r="I18" s="758">
        <f t="shared" si="0"/>
        <v>45475</v>
      </c>
      <c r="J18" s="758">
        <f t="shared" si="1"/>
        <v>45482</v>
      </c>
      <c r="K18" s="758">
        <f t="shared" si="2"/>
        <v>45483</v>
      </c>
      <c r="L18" s="758">
        <f t="shared" si="3"/>
        <v>45485</v>
      </c>
      <c r="M18" s="758">
        <f t="shared" si="4"/>
        <v>45486</v>
      </c>
      <c r="N18" s="331"/>
      <c r="O18" s="758">
        <f t="shared" si="5"/>
        <v>45448</v>
      </c>
      <c r="P18" s="758">
        <f t="shared" si="5"/>
        <v>45448</v>
      </c>
    </row>
    <row r="19" spans="1:16" ht="16.5" hidden="1" customHeight="1">
      <c r="A19" s="1035" t="s">
        <v>2265</v>
      </c>
      <c r="B19" s="981" t="s">
        <v>2255</v>
      </c>
      <c r="C19" s="982" t="s">
        <v>2266</v>
      </c>
      <c r="D19" s="955">
        <v>45462</v>
      </c>
      <c r="E19" s="758">
        <v>45471</v>
      </c>
      <c r="F19" s="758">
        <v>45467</v>
      </c>
      <c r="G19" s="758">
        <v>45470</v>
      </c>
      <c r="H19" s="880" t="s">
        <v>389</v>
      </c>
      <c r="I19" s="758">
        <f t="shared" si="0"/>
        <v>45481</v>
      </c>
      <c r="J19" s="758">
        <f t="shared" si="1"/>
        <v>45488</v>
      </c>
      <c r="K19" s="758">
        <f t="shared" si="2"/>
        <v>45489</v>
      </c>
      <c r="L19" s="758">
        <f t="shared" si="3"/>
        <v>45491</v>
      </c>
      <c r="M19" s="758">
        <f t="shared" si="4"/>
        <v>45492</v>
      </c>
      <c r="N19" s="331"/>
      <c r="O19" s="758">
        <f t="shared" si="5"/>
        <v>45455</v>
      </c>
      <c r="P19" s="758">
        <f t="shared" si="5"/>
        <v>45455</v>
      </c>
    </row>
    <row r="20" spans="1:16" ht="16.5" hidden="1" customHeight="1">
      <c r="A20" s="1035"/>
      <c r="B20" s="981" t="s">
        <v>2257</v>
      </c>
      <c r="C20" s="982" t="s">
        <v>2267</v>
      </c>
      <c r="D20" s="955">
        <v>45465</v>
      </c>
      <c r="E20" s="880" t="s">
        <v>389</v>
      </c>
      <c r="F20" s="880" t="s">
        <v>389</v>
      </c>
      <c r="G20" s="880" t="s">
        <v>389</v>
      </c>
      <c r="H20" s="758">
        <f>D20+16</f>
        <v>45481</v>
      </c>
      <c r="I20" s="758">
        <f t="shared" si="0"/>
        <v>45484</v>
      </c>
      <c r="J20" s="758">
        <f t="shared" si="1"/>
        <v>45491</v>
      </c>
      <c r="K20" s="758">
        <f t="shared" si="2"/>
        <v>45492</v>
      </c>
      <c r="L20" s="758">
        <f t="shared" si="3"/>
        <v>45494</v>
      </c>
      <c r="M20" s="758">
        <f t="shared" si="4"/>
        <v>45495</v>
      </c>
      <c r="N20" s="331"/>
      <c r="O20" s="758">
        <f t="shared" si="5"/>
        <v>45462</v>
      </c>
      <c r="P20" s="758">
        <f t="shared" si="5"/>
        <v>45462</v>
      </c>
    </row>
    <row r="21" spans="1:16" ht="16.5" hidden="1" customHeight="1">
      <c r="A21" s="1035" t="s">
        <v>2268</v>
      </c>
      <c r="B21" s="981" t="s">
        <v>1685</v>
      </c>
      <c r="C21" s="982" t="s">
        <v>2269</v>
      </c>
      <c r="D21" s="955">
        <v>45479</v>
      </c>
      <c r="E21" s="758">
        <v>45486</v>
      </c>
      <c r="F21" s="758">
        <v>45485</v>
      </c>
      <c r="G21" s="758">
        <v>45486</v>
      </c>
      <c r="H21" s="880" t="s">
        <v>389</v>
      </c>
      <c r="I21" s="758">
        <f t="shared" si="0"/>
        <v>45498</v>
      </c>
      <c r="J21" s="758">
        <f t="shared" si="1"/>
        <v>45505</v>
      </c>
      <c r="K21" s="758">
        <f t="shared" si="2"/>
        <v>45506</v>
      </c>
      <c r="L21" s="758">
        <f t="shared" si="3"/>
        <v>45508</v>
      </c>
      <c r="M21" s="758">
        <f t="shared" si="4"/>
        <v>45509</v>
      </c>
      <c r="N21" s="331"/>
      <c r="O21" s="758">
        <f t="shared" si="5"/>
        <v>45469</v>
      </c>
      <c r="P21" s="1005">
        <f>WEEKNUM(O21)</f>
        <v>26</v>
      </c>
    </row>
    <row r="22" spans="1:16" ht="16.5" hidden="1" customHeight="1">
      <c r="A22" s="1000"/>
      <c r="B22" s="981" t="s">
        <v>2250</v>
      </c>
      <c r="C22" s="982" t="s">
        <v>2270</v>
      </c>
      <c r="D22" s="955">
        <v>45491</v>
      </c>
      <c r="E22" s="880" t="s">
        <v>389</v>
      </c>
      <c r="F22" s="880" t="s">
        <v>389</v>
      </c>
      <c r="G22" s="880" t="s">
        <v>389</v>
      </c>
      <c r="H22" s="880" t="s">
        <v>389</v>
      </c>
      <c r="I22" s="758">
        <f t="shared" si="0"/>
        <v>45510</v>
      </c>
      <c r="J22" s="758">
        <f t="shared" si="1"/>
        <v>45517</v>
      </c>
      <c r="K22" s="758">
        <f t="shared" si="2"/>
        <v>45518</v>
      </c>
      <c r="L22" s="758">
        <f t="shared" si="3"/>
        <v>45520</v>
      </c>
      <c r="M22" s="758">
        <f t="shared" si="4"/>
        <v>45521</v>
      </c>
      <c r="N22" s="331"/>
      <c r="O22" s="758">
        <f t="shared" si="5"/>
        <v>45476</v>
      </c>
      <c r="P22" s="1005">
        <f t="shared" ref="P22:P29" si="6">WEEKNUM(O22)</f>
        <v>27</v>
      </c>
    </row>
    <row r="23" spans="1:16" ht="16.5" hidden="1" customHeight="1">
      <c r="A23" s="1035" t="s">
        <v>2271</v>
      </c>
      <c r="B23" s="981" t="s">
        <v>2244</v>
      </c>
      <c r="C23" s="982" t="s">
        <v>2272</v>
      </c>
      <c r="D23" s="955">
        <v>45480</v>
      </c>
      <c r="E23" s="758">
        <f t="shared" ref="E23" si="7">D23+6</f>
        <v>45486</v>
      </c>
      <c r="F23" s="758">
        <f t="shared" ref="F23" si="8">D23+9</f>
        <v>45489</v>
      </c>
      <c r="G23" s="758">
        <f t="shared" ref="G23" si="9">D23+10</f>
        <v>45490</v>
      </c>
      <c r="H23" s="758">
        <f>D23+16</f>
        <v>45496</v>
      </c>
      <c r="I23" s="758">
        <f t="shared" si="0"/>
        <v>45499</v>
      </c>
      <c r="J23" s="758">
        <f t="shared" si="1"/>
        <v>45506</v>
      </c>
      <c r="K23" s="758">
        <f t="shared" si="2"/>
        <v>45507</v>
      </c>
      <c r="L23" s="758">
        <f t="shared" si="3"/>
        <v>45509</v>
      </c>
      <c r="M23" s="758">
        <f t="shared" si="4"/>
        <v>45510</v>
      </c>
      <c r="N23" s="331"/>
      <c r="O23" s="758">
        <f t="shared" si="5"/>
        <v>45483</v>
      </c>
      <c r="P23" s="1005">
        <f t="shared" si="6"/>
        <v>28</v>
      </c>
    </row>
    <row r="24" spans="1:16" ht="16.5" hidden="1" customHeight="1">
      <c r="A24" s="1035"/>
      <c r="B24" s="981" t="s">
        <v>2253</v>
      </c>
      <c r="C24" s="982" t="s">
        <v>2273</v>
      </c>
      <c r="D24" s="955">
        <v>45495</v>
      </c>
      <c r="E24" s="758">
        <f t="shared" ref="E24" si="10">D24+6</f>
        <v>45501</v>
      </c>
      <c r="F24" s="758">
        <f t="shared" ref="F24" si="11">D24+9</f>
        <v>45504</v>
      </c>
      <c r="G24" s="758">
        <f t="shared" ref="G24" si="12">D24+10</f>
        <v>45505</v>
      </c>
      <c r="H24" s="880" t="s">
        <v>389</v>
      </c>
      <c r="I24" s="758">
        <f t="shared" si="0"/>
        <v>45514</v>
      </c>
      <c r="J24" s="758">
        <f t="shared" si="1"/>
        <v>45521</v>
      </c>
      <c r="K24" s="758">
        <f t="shared" si="2"/>
        <v>45522</v>
      </c>
      <c r="L24" s="758">
        <f t="shared" si="3"/>
        <v>45524</v>
      </c>
      <c r="M24" s="758">
        <f t="shared" si="4"/>
        <v>45525</v>
      </c>
      <c r="N24" s="331"/>
      <c r="O24" s="758">
        <f t="shared" si="5"/>
        <v>45490</v>
      </c>
      <c r="P24" s="1005">
        <f t="shared" si="6"/>
        <v>29</v>
      </c>
    </row>
    <row r="25" spans="1:16" ht="16.5" hidden="1" customHeight="1">
      <c r="A25" s="1035"/>
      <c r="B25" s="981" t="s">
        <v>2255</v>
      </c>
      <c r="C25" s="982" t="s">
        <v>2274</v>
      </c>
      <c r="D25" s="955">
        <v>45505</v>
      </c>
      <c r="E25" s="880" t="s">
        <v>389</v>
      </c>
      <c r="F25" s="880" t="s">
        <v>389</v>
      </c>
      <c r="G25" s="880" t="s">
        <v>389</v>
      </c>
      <c r="H25" s="758">
        <f>D25+16</f>
        <v>45521</v>
      </c>
      <c r="I25" s="758">
        <f t="shared" si="0"/>
        <v>45524</v>
      </c>
      <c r="J25" s="758">
        <f t="shared" si="1"/>
        <v>45531</v>
      </c>
      <c r="K25" s="758">
        <f t="shared" si="2"/>
        <v>45532</v>
      </c>
      <c r="L25" s="758">
        <f t="shared" si="3"/>
        <v>45534</v>
      </c>
      <c r="M25" s="758">
        <f t="shared" si="4"/>
        <v>45535</v>
      </c>
      <c r="N25" s="331"/>
      <c r="O25" s="758">
        <f t="shared" si="5"/>
        <v>45497</v>
      </c>
      <c r="P25" s="1005">
        <f t="shared" si="6"/>
        <v>30</v>
      </c>
    </row>
    <row r="26" spans="1:16" ht="16.5" hidden="1" customHeight="1">
      <c r="A26" s="1035"/>
      <c r="B26" s="981" t="s">
        <v>2275</v>
      </c>
      <c r="C26" s="982" t="s">
        <v>2276</v>
      </c>
      <c r="D26" s="955">
        <v>45510</v>
      </c>
      <c r="E26" s="758">
        <f t="shared" ref="E26" si="13">D26+6</f>
        <v>45516</v>
      </c>
      <c r="F26" s="758">
        <f t="shared" ref="F26" si="14">D26+9</f>
        <v>45519</v>
      </c>
      <c r="G26" s="758">
        <f t="shared" ref="G26" si="15">D26+10</f>
        <v>45520</v>
      </c>
      <c r="H26" s="880" t="s">
        <v>389</v>
      </c>
      <c r="I26" s="758">
        <f t="shared" si="0"/>
        <v>45529</v>
      </c>
      <c r="J26" s="758">
        <f t="shared" si="1"/>
        <v>45536</v>
      </c>
      <c r="K26" s="758">
        <f t="shared" si="2"/>
        <v>45537</v>
      </c>
      <c r="L26" s="758">
        <f t="shared" si="3"/>
        <v>45539</v>
      </c>
      <c r="M26" s="758">
        <f t="shared" si="4"/>
        <v>45540</v>
      </c>
      <c r="N26" s="331"/>
      <c r="O26" s="758">
        <f t="shared" si="5"/>
        <v>45504</v>
      </c>
      <c r="P26" s="1005">
        <f t="shared" si="6"/>
        <v>31</v>
      </c>
    </row>
    <row r="27" spans="1:16" ht="20.100000000000001" hidden="1" customHeight="1">
      <c r="A27" s="1035" t="s">
        <v>2244</v>
      </c>
      <c r="B27" s="981" t="s">
        <v>1685</v>
      </c>
      <c r="C27" s="982" t="s">
        <v>2277</v>
      </c>
      <c r="D27" s="955">
        <v>45516</v>
      </c>
      <c r="E27" s="758">
        <f t="shared" ref="E27" si="16">D27+6</f>
        <v>45522</v>
      </c>
      <c r="F27" s="758">
        <f t="shared" ref="F27" si="17">D27+9</f>
        <v>45525</v>
      </c>
      <c r="G27" s="758">
        <f t="shared" ref="G27" si="18">D27+10</f>
        <v>45526</v>
      </c>
      <c r="H27" s="758">
        <f>D27+16</f>
        <v>45532</v>
      </c>
      <c r="I27" s="758">
        <f t="shared" si="0"/>
        <v>45535</v>
      </c>
      <c r="J27" s="758">
        <f t="shared" si="1"/>
        <v>45542</v>
      </c>
      <c r="K27" s="758">
        <f t="shared" si="2"/>
        <v>45543</v>
      </c>
      <c r="L27" s="758">
        <f t="shared" si="3"/>
        <v>45545</v>
      </c>
      <c r="M27" s="758">
        <f t="shared" si="4"/>
        <v>45546</v>
      </c>
      <c r="N27" s="331"/>
      <c r="O27" s="758">
        <f t="shared" si="5"/>
        <v>45511</v>
      </c>
      <c r="P27" s="1005">
        <f t="shared" si="6"/>
        <v>32</v>
      </c>
    </row>
    <row r="28" spans="1:16" ht="20.100000000000001" hidden="1" customHeight="1">
      <c r="A28" s="1000"/>
      <c r="B28" s="981" t="s">
        <v>2250</v>
      </c>
      <c r="C28" s="982" t="s">
        <v>2278</v>
      </c>
      <c r="D28" s="955">
        <v>45525</v>
      </c>
      <c r="E28" s="880" t="s">
        <v>389</v>
      </c>
      <c r="F28" s="880" t="s">
        <v>389</v>
      </c>
      <c r="G28" s="880" t="s">
        <v>389</v>
      </c>
      <c r="H28" s="758">
        <f>D28+16</f>
        <v>45541</v>
      </c>
      <c r="I28" s="758">
        <f t="shared" si="0"/>
        <v>45544</v>
      </c>
      <c r="J28" s="758">
        <f t="shared" si="1"/>
        <v>45551</v>
      </c>
      <c r="K28" s="758">
        <f t="shared" si="2"/>
        <v>45552</v>
      </c>
      <c r="L28" s="758">
        <f t="shared" si="3"/>
        <v>45554</v>
      </c>
      <c r="M28" s="758">
        <f t="shared" si="4"/>
        <v>45555</v>
      </c>
      <c r="N28" s="331"/>
      <c r="O28" s="758">
        <f t="shared" si="5"/>
        <v>45518</v>
      </c>
      <c r="P28" s="1005">
        <f t="shared" si="6"/>
        <v>33</v>
      </c>
    </row>
    <row r="29" spans="1:16" ht="20.100000000000001" hidden="1" customHeight="1">
      <c r="A29" s="1035" t="s">
        <v>2247</v>
      </c>
      <c r="B29" s="981" t="s">
        <v>2244</v>
      </c>
      <c r="C29" s="982" t="s">
        <v>2279</v>
      </c>
      <c r="D29" s="955">
        <v>45528</v>
      </c>
      <c r="E29" s="758">
        <f t="shared" ref="E29:E33" si="19">D29+6</f>
        <v>45534</v>
      </c>
      <c r="F29" s="758">
        <f t="shared" ref="F29:F34" si="20">D29+9</f>
        <v>45537</v>
      </c>
      <c r="G29" s="758">
        <f t="shared" ref="G29:G34" si="21">D29+10</f>
        <v>45538</v>
      </c>
      <c r="H29" s="880" t="s">
        <v>389</v>
      </c>
      <c r="I29" s="758">
        <f t="shared" si="0"/>
        <v>45547</v>
      </c>
      <c r="J29" s="758">
        <f t="shared" si="1"/>
        <v>45554</v>
      </c>
      <c r="K29" s="758">
        <f t="shared" si="2"/>
        <v>45555</v>
      </c>
      <c r="L29" s="758">
        <f t="shared" si="3"/>
        <v>45557</v>
      </c>
      <c r="M29" s="758">
        <f t="shared" si="4"/>
        <v>45558</v>
      </c>
      <c r="N29" s="331"/>
      <c r="O29" s="758">
        <f t="shared" si="5"/>
        <v>45525</v>
      </c>
      <c r="P29" s="1005">
        <f t="shared" si="6"/>
        <v>34</v>
      </c>
    </row>
    <row r="30" spans="1:16" ht="20.100000000000001" hidden="1" customHeight="1">
      <c r="A30" s="1035"/>
      <c r="B30" s="981" t="s">
        <v>2253</v>
      </c>
      <c r="C30" s="982" t="s">
        <v>2280</v>
      </c>
      <c r="D30" s="955">
        <v>45535</v>
      </c>
      <c r="E30" s="880" t="s">
        <v>389</v>
      </c>
      <c r="F30" s="880" t="s">
        <v>389</v>
      </c>
      <c r="G30" s="880" t="s">
        <v>389</v>
      </c>
      <c r="H30" s="758">
        <f>D30+16</f>
        <v>45551</v>
      </c>
      <c r="I30" s="758">
        <f t="shared" si="0"/>
        <v>45554</v>
      </c>
      <c r="J30" s="758">
        <f t="shared" si="1"/>
        <v>45561</v>
      </c>
      <c r="K30" s="758">
        <f t="shared" si="2"/>
        <v>45562</v>
      </c>
      <c r="L30" s="758">
        <f t="shared" si="3"/>
        <v>45564</v>
      </c>
      <c r="M30" s="758">
        <f t="shared" si="4"/>
        <v>45565</v>
      </c>
      <c r="N30" s="331"/>
      <c r="O30" s="758">
        <f t="shared" ref="O30" si="22">O29+7</f>
        <v>45532</v>
      </c>
      <c r="P30" s="1005">
        <f t="shared" ref="P30:P35" si="23">WEEKNUM(O30)</f>
        <v>35</v>
      </c>
    </row>
    <row r="31" spans="1:16" ht="20.100000000000001" hidden="1" customHeight="1">
      <c r="A31" s="1035"/>
      <c r="B31" s="981" t="s">
        <v>2255</v>
      </c>
      <c r="C31" s="982" t="s">
        <v>2281</v>
      </c>
      <c r="D31" s="955">
        <v>45552</v>
      </c>
      <c r="E31" s="758">
        <f t="shared" si="19"/>
        <v>45558</v>
      </c>
      <c r="F31" s="758">
        <f>D31+9</f>
        <v>45561</v>
      </c>
      <c r="G31" s="758">
        <f t="shared" si="21"/>
        <v>45562</v>
      </c>
      <c r="H31" s="880" t="s">
        <v>389</v>
      </c>
      <c r="I31" s="758">
        <f t="shared" si="0"/>
        <v>45571</v>
      </c>
      <c r="J31" s="758">
        <f t="shared" si="1"/>
        <v>45578</v>
      </c>
      <c r="K31" s="758">
        <f t="shared" si="2"/>
        <v>45579</v>
      </c>
      <c r="L31" s="758">
        <f t="shared" si="3"/>
        <v>45581</v>
      </c>
      <c r="M31" s="758">
        <f t="shared" si="4"/>
        <v>45582</v>
      </c>
      <c r="N31" s="331"/>
      <c r="O31" s="758">
        <f t="shared" ref="O31" si="24">O30+7</f>
        <v>45539</v>
      </c>
      <c r="P31" s="1005">
        <f t="shared" si="23"/>
        <v>36</v>
      </c>
    </row>
    <row r="32" spans="1:16" ht="20.100000000000001" hidden="1" customHeight="1">
      <c r="A32" s="1035"/>
      <c r="B32" s="981" t="s">
        <v>2275</v>
      </c>
      <c r="C32" s="982" t="s">
        <v>2282</v>
      </c>
      <c r="D32" s="955">
        <v>45557</v>
      </c>
      <c r="E32" s="880" t="s">
        <v>389</v>
      </c>
      <c r="F32" s="880" t="s">
        <v>389</v>
      </c>
      <c r="G32" s="880" t="s">
        <v>389</v>
      </c>
      <c r="H32" s="758">
        <v>45561</v>
      </c>
      <c r="I32" s="758">
        <v>45564</v>
      </c>
      <c r="J32" s="758">
        <v>45571</v>
      </c>
      <c r="K32" s="758">
        <v>45572</v>
      </c>
      <c r="L32" s="758">
        <v>45574</v>
      </c>
      <c r="M32" s="758">
        <v>45575</v>
      </c>
      <c r="N32" s="331"/>
      <c r="O32" s="758">
        <f t="shared" ref="O32" si="25">O31+7</f>
        <v>45546</v>
      </c>
      <c r="P32" s="1005">
        <f t="shared" si="23"/>
        <v>37</v>
      </c>
    </row>
    <row r="33" spans="1:16" ht="20.100000000000001" hidden="1" customHeight="1">
      <c r="A33" s="1035" t="s">
        <v>2283</v>
      </c>
      <c r="B33" s="981" t="s">
        <v>2284</v>
      </c>
      <c r="C33" s="982" t="s">
        <v>2285</v>
      </c>
      <c r="D33" s="955">
        <v>45557</v>
      </c>
      <c r="E33" s="758">
        <f t="shared" si="19"/>
        <v>45563</v>
      </c>
      <c r="F33" s="758">
        <f t="shared" si="20"/>
        <v>45566</v>
      </c>
      <c r="G33" s="758">
        <f t="shared" si="21"/>
        <v>45567</v>
      </c>
      <c r="H33" s="880" t="s">
        <v>389</v>
      </c>
      <c r="I33" s="758">
        <f t="shared" ref="I33:I40" si="26">D33+19</f>
        <v>45576</v>
      </c>
      <c r="J33" s="758">
        <f t="shared" ref="J33:J40" si="27">D33+26</f>
        <v>45583</v>
      </c>
      <c r="K33" s="758">
        <f t="shared" ref="K33:K41" si="28">D33+27</f>
        <v>45584</v>
      </c>
      <c r="L33" s="758">
        <f t="shared" ref="L33:L41" si="29">D33+29</f>
        <v>45586</v>
      </c>
      <c r="M33" s="758">
        <f t="shared" ref="M33:M41" si="30">D33+30</f>
        <v>45587</v>
      </c>
      <c r="N33" s="331"/>
      <c r="O33" s="758">
        <f t="shared" ref="O33:O34" si="31">O32+7</f>
        <v>45553</v>
      </c>
      <c r="P33" s="1005">
        <f t="shared" si="23"/>
        <v>38</v>
      </c>
    </row>
    <row r="34" spans="1:16" ht="20.100000000000001" hidden="1" customHeight="1">
      <c r="A34" s="1000"/>
      <c r="B34" s="981" t="s">
        <v>2250</v>
      </c>
      <c r="C34" s="982" t="s">
        <v>2286</v>
      </c>
      <c r="D34" s="955">
        <v>45564</v>
      </c>
      <c r="E34" s="880" t="s">
        <v>389</v>
      </c>
      <c r="F34" s="758">
        <f t="shared" si="20"/>
        <v>45573</v>
      </c>
      <c r="G34" s="758">
        <f t="shared" si="21"/>
        <v>45574</v>
      </c>
      <c r="H34" s="880" t="s">
        <v>389</v>
      </c>
      <c r="I34" s="758">
        <f t="shared" si="26"/>
        <v>45583</v>
      </c>
      <c r="J34" s="758">
        <f t="shared" si="27"/>
        <v>45590</v>
      </c>
      <c r="K34" s="758">
        <f t="shared" si="28"/>
        <v>45591</v>
      </c>
      <c r="L34" s="758">
        <f t="shared" si="29"/>
        <v>45593</v>
      </c>
      <c r="M34" s="758">
        <f t="shared" si="30"/>
        <v>45594</v>
      </c>
      <c r="N34" s="331"/>
      <c r="O34" s="758">
        <f t="shared" si="31"/>
        <v>45560</v>
      </c>
      <c r="P34" s="1005">
        <f t="shared" si="23"/>
        <v>39</v>
      </c>
    </row>
    <row r="35" spans="1:16" ht="20.100000000000001" hidden="1" customHeight="1">
      <c r="A35" s="1035"/>
      <c r="B35" s="981" t="s">
        <v>2244</v>
      </c>
      <c r="C35" s="982" t="s">
        <v>2287</v>
      </c>
      <c r="D35" s="955">
        <v>45568</v>
      </c>
      <c r="E35" s="758">
        <f t="shared" ref="E35:E36" si="32">D35+6</f>
        <v>45574</v>
      </c>
      <c r="F35" s="758">
        <f t="shared" ref="F35:F36" si="33">D35+9</f>
        <v>45577</v>
      </c>
      <c r="G35" s="758">
        <f t="shared" ref="G35:G36" si="34">D35+10</f>
        <v>45578</v>
      </c>
      <c r="H35" s="758">
        <f>D35+16</f>
        <v>45584</v>
      </c>
      <c r="I35" s="758">
        <f t="shared" si="26"/>
        <v>45587</v>
      </c>
      <c r="J35" s="758">
        <f t="shared" si="27"/>
        <v>45594</v>
      </c>
      <c r="K35" s="758">
        <f t="shared" si="28"/>
        <v>45595</v>
      </c>
      <c r="L35" s="758">
        <f t="shared" si="29"/>
        <v>45597</v>
      </c>
      <c r="M35" s="758">
        <f t="shared" si="30"/>
        <v>45598</v>
      </c>
      <c r="N35" s="331"/>
      <c r="O35" s="758">
        <f t="shared" ref="O35:O43" si="35">O34+7</f>
        <v>45567</v>
      </c>
      <c r="P35" s="1005">
        <f t="shared" si="23"/>
        <v>40</v>
      </c>
    </row>
    <row r="36" spans="1:16" ht="20.100000000000001" hidden="1" customHeight="1">
      <c r="A36" s="1035"/>
      <c r="B36" s="981" t="s">
        <v>2253</v>
      </c>
      <c r="C36" s="982" t="s">
        <v>2288</v>
      </c>
      <c r="D36" s="955">
        <v>45574</v>
      </c>
      <c r="E36" s="758">
        <f t="shared" si="32"/>
        <v>45580</v>
      </c>
      <c r="F36" s="758">
        <f t="shared" si="33"/>
        <v>45583</v>
      </c>
      <c r="G36" s="758">
        <f t="shared" si="34"/>
        <v>45584</v>
      </c>
      <c r="H36" s="758">
        <f>D36+16</f>
        <v>45590</v>
      </c>
      <c r="I36" s="758">
        <f t="shared" si="26"/>
        <v>45593</v>
      </c>
      <c r="J36" s="758">
        <f t="shared" si="27"/>
        <v>45600</v>
      </c>
      <c r="K36" s="758">
        <f t="shared" si="28"/>
        <v>45601</v>
      </c>
      <c r="L36" s="758">
        <f t="shared" si="29"/>
        <v>45603</v>
      </c>
      <c r="M36" s="758">
        <f t="shared" si="30"/>
        <v>45604</v>
      </c>
      <c r="N36" s="331"/>
      <c r="O36" s="758">
        <f t="shared" si="35"/>
        <v>45574</v>
      </c>
      <c r="P36" s="1005">
        <f t="shared" ref="P36:P41" si="36">WEEKNUM(O36)</f>
        <v>41</v>
      </c>
    </row>
    <row r="37" spans="1:16" ht="20.100000000000001" hidden="1" customHeight="1">
      <c r="A37" s="1035"/>
      <c r="B37" s="981" t="s">
        <v>2255</v>
      </c>
      <c r="C37" s="982" t="s">
        <v>2289</v>
      </c>
      <c r="D37" s="955">
        <v>45598</v>
      </c>
      <c r="E37" s="1183" t="s">
        <v>389</v>
      </c>
      <c r="F37" s="1184"/>
      <c r="G37" s="1191"/>
      <c r="H37" s="758">
        <f>D37+16</f>
        <v>45614</v>
      </c>
      <c r="I37" s="758">
        <f t="shared" si="26"/>
        <v>45617</v>
      </c>
      <c r="J37" s="758">
        <f t="shared" si="27"/>
        <v>45624</v>
      </c>
      <c r="K37" s="758">
        <f t="shared" si="28"/>
        <v>45625</v>
      </c>
      <c r="L37" s="758">
        <f t="shared" si="29"/>
        <v>45627</v>
      </c>
      <c r="M37" s="758">
        <f t="shared" si="30"/>
        <v>45628</v>
      </c>
      <c r="N37" s="331"/>
      <c r="O37" s="758">
        <f t="shared" si="35"/>
        <v>45581</v>
      </c>
      <c r="P37" s="1005">
        <f t="shared" si="36"/>
        <v>42</v>
      </c>
    </row>
    <row r="38" spans="1:16" ht="20.100000000000001" hidden="1" customHeight="1">
      <c r="A38" s="1035" t="s">
        <v>2290</v>
      </c>
      <c r="B38" s="981" t="s">
        <v>2291</v>
      </c>
      <c r="C38" s="982" t="s">
        <v>2292</v>
      </c>
      <c r="D38" s="955">
        <v>45587</v>
      </c>
      <c r="E38" s="758">
        <f t="shared" ref="E38" si="37">D38+6</f>
        <v>45593</v>
      </c>
      <c r="F38" s="758">
        <f t="shared" ref="F38" si="38">D38+9</f>
        <v>45596</v>
      </c>
      <c r="G38" s="758">
        <f t="shared" ref="G38" si="39">D38+10</f>
        <v>45597</v>
      </c>
      <c r="H38" s="758">
        <f>D38+16</f>
        <v>45603</v>
      </c>
      <c r="I38" s="758">
        <f t="shared" si="26"/>
        <v>45606</v>
      </c>
      <c r="J38" s="758">
        <f t="shared" si="27"/>
        <v>45613</v>
      </c>
      <c r="K38" s="758">
        <f t="shared" si="28"/>
        <v>45614</v>
      </c>
      <c r="L38" s="758">
        <f t="shared" si="29"/>
        <v>45616</v>
      </c>
      <c r="M38" s="758">
        <f t="shared" si="30"/>
        <v>45617</v>
      </c>
      <c r="N38" s="331"/>
      <c r="O38" s="758">
        <f t="shared" si="35"/>
        <v>45588</v>
      </c>
      <c r="P38" s="1005">
        <f t="shared" si="36"/>
        <v>43</v>
      </c>
    </row>
    <row r="39" spans="1:16" ht="20.100000000000001" hidden="1" customHeight="1">
      <c r="A39" s="1035"/>
      <c r="B39" s="981" t="s">
        <v>2284</v>
      </c>
      <c r="C39" s="982" t="s">
        <v>2293</v>
      </c>
      <c r="D39" s="955">
        <v>45599</v>
      </c>
      <c r="E39" s="758">
        <f t="shared" ref="E39:E43" si="40">D39+6</f>
        <v>45605</v>
      </c>
      <c r="F39" s="758">
        <f t="shared" ref="F39:F40" si="41">D39+9</f>
        <v>45608</v>
      </c>
      <c r="G39" s="758">
        <f t="shared" ref="G39:G40" si="42">D39+10</f>
        <v>45609</v>
      </c>
      <c r="H39" s="880" t="s">
        <v>389</v>
      </c>
      <c r="I39" s="758">
        <f t="shared" si="26"/>
        <v>45618</v>
      </c>
      <c r="J39" s="758">
        <f t="shared" si="27"/>
        <v>45625</v>
      </c>
      <c r="K39" s="758">
        <f t="shared" si="28"/>
        <v>45626</v>
      </c>
      <c r="L39" s="758">
        <f t="shared" si="29"/>
        <v>45628</v>
      </c>
      <c r="M39" s="758">
        <f t="shared" si="30"/>
        <v>45629</v>
      </c>
      <c r="N39" s="331"/>
      <c r="O39" s="758">
        <f t="shared" si="35"/>
        <v>45595</v>
      </c>
      <c r="P39" s="1005">
        <f t="shared" si="36"/>
        <v>44</v>
      </c>
    </row>
    <row r="40" spans="1:16" ht="20.100000000000001" hidden="1" customHeight="1">
      <c r="A40" s="1000"/>
      <c r="B40" s="981" t="s">
        <v>2250</v>
      </c>
      <c r="C40" s="982" t="s">
        <v>2294</v>
      </c>
      <c r="D40" s="955">
        <v>45612</v>
      </c>
      <c r="E40" s="758">
        <f t="shared" si="40"/>
        <v>45618</v>
      </c>
      <c r="F40" s="758">
        <f t="shared" si="41"/>
        <v>45621</v>
      </c>
      <c r="G40" s="758">
        <f t="shared" si="42"/>
        <v>45622</v>
      </c>
      <c r="H40" s="880" t="s">
        <v>389</v>
      </c>
      <c r="I40" s="758">
        <f t="shared" si="26"/>
        <v>45631</v>
      </c>
      <c r="J40" s="758">
        <f t="shared" si="27"/>
        <v>45638</v>
      </c>
      <c r="K40" s="758">
        <f t="shared" si="28"/>
        <v>45639</v>
      </c>
      <c r="L40" s="758">
        <f t="shared" si="29"/>
        <v>45641</v>
      </c>
      <c r="M40" s="758">
        <f t="shared" si="30"/>
        <v>45642</v>
      </c>
      <c r="N40" s="331"/>
      <c r="O40" s="758">
        <f t="shared" si="35"/>
        <v>45602</v>
      </c>
      <c r="P40" s="1005">
        <f t="shared" si="36"/>
        <v>45</v>
      </c>
    </row>
    <row r="41" spans="1:16" ht="20.100000000000001" hidden="1" customHeight="1">
      <c r="A41" s="1035"/>
      <c r="B41" s="981" t="s">
        <v>2244</v>
      </c>
      <c r="C41" s="982" t="s">
        <v>2295</v>
      </c>
      <c r="D41" s="955">
        <v>45623</v>
      </c>
      <c r="E41" s="880" t="s">
        <v>389</v>
      </c>
      <c r="F41" s="880" t="s">
        <v>389</v>
      </c>
      <c r="G41" s="1079" t="s">
        <v>389</v>
      </c>
      <c r="H41" s="758">
        <v>45629</v>
      </c>
      <c r="I41" s="758">
        <v>45632</v>
      </c>
      <c r="J41" s="758">
        <v>45639</v>
      </c>
      <c r="K41" s="758">
        <f t="shared" si="28"/>
        <v>45650</v>
      </c>
      <c r="L41" s="758">
        <f t="shared" si="29"/>
        <v>45652</v>
      </c>
      <c r="M41" s="758">
        <f t="shared" si="30"/>
        <v>45653</v>
      </c>
      <c r="N41" s="331"/>
      <c r="O41" s="758">
        <f t="shared" si="35"/>
        <v>45609</v>
      </c>
      <c r="P41" s="1005">
        <f t="shared" si="36"/>
        <v>46</v>
      </c>
    </row>
    <row r="42" spans="1:16" ht="20.100000000000001" hidden="1" customHeight="1">
      <c r="A42" s="1035" t="s">
        <v>2296</v>
      </c>
      <c r="B42" s="981" t="s">
        <v>2253</v>
      </c>
      <c r="C42" s="982" t="s">
        <v>2297</v>
      </c>
      <c r="D42" s="955">
        <v>45619</v>
      </c>
      <c r="E42" s="758">
        <v>45632</v>
      </c>
      <c r="F42" s="758">
        <v>45622</v>
      </c>
      <c r="G42" s="1079" t="s">
        <v>389</v>
      </c>
      <c r="H42" s="880" t="s">
        <v>389</v>
      </c>
      <c r="I42" s="758">
        <v>45638</v>
      </c>
      <c r="J42" s="758">
        <v>45641</v>
      </c>
      <c r="K42" s="758">
        <v>45642</v>
      </c>
      <c r="L42" s="758">
        <v>45644</v>
      </c>
      <c r="M42" s="758">
        <v>45645</v>
      </c>
      <c r="N42" s="331"/>
      <c r="O42" s="758">
        <f t="shared" si="35"/>
        <v>45616</v>
      </c>
      <c r="P42" s="1005">
        <f t="shared" ref="P42:P43" si="43">WEEKNUM(O42)</f>
        <v>47</v>
      </c>
    </row>
    <row r="43" spans="1:16" ht="20.100000000000001" hidden="1" customHeight="1">
      <c r="A43" s="1035"/>
      <c r="B43" s="981" t="s">
        <v>2255</v>
      </c>
      <c r="C43" s="982" t="s">
        <v>2298</v>
      </c>
      <c r="D43" s="955">
        <v>45635</v>
      </c>
      <c r="E43" s="758">
        <f t="shared" si="40"/>
        <v>45641</v>
      </c>
      <c r="F43" s="880" t="s">
        <v>389</v>
      </c>
      <c r="G43" s="1079" t="s">
        <v>389</v>
      </c>
      <c r="H43" s="880" t="s">
        <v>389</v>
      </c>
      <c r="I43" s="758">
        <f>D43+19</f>
        <v>45654</v>
      </c>
      <c r="J43" s="758">
        <f>D43+26</f>
        <v>45661</v>
      </c>
      <c r="K43" s="758">
        <f>D43+27</f>
        <v>45662</v>
      </c>
      <c r="L43" s="880" t="s">
        <v>389</v>
      </c>
      <c r="M43" s="880" t="s">
        <v>389</v>
      </c>
      <c r="N43" s="331"/>
      <c r="O43" s="758">
        <f t="shared" si="35"/>
        <v>45623</v>
      </c>
      <c r="P43" s="1005">
        <f t="shared" si="43"/>
        <v>48</v>
      </c>
    </row>
    <row r="44" spans="1:16" ht="20.100000000000001" hidden="1" customHeight="1">
      <c r="A44" s="1035" t="s">
        <v>2291</v>
      </c>
      <c r="B44" s="981" t="s">
        <v>2299</v>
      </c>
      <c r="C44" s="982" t="s">
        <v>2300</v>
      </c>
      <c r="D44" s="955">
        <v>45631</v>
      </c>
      <c r="E44" s="880" t="s">
        <v>389</v>
      </c>
      <c r="F44" s="758">
        <f>D44+9</f>
        <v>45640</v>
      </c>
      <c r="G44" s="1079" t="s">
        <v>389</v>
      </c>
      <c r="H44" s="758">
        <f>D44+16</f>
        <v>45647</v>
      </c>
      <c r="I44" s="800"/>
      <c r="J44" s="800"/>
      <c r="K44" s="800"/>
      <c r="L44" s="800"/>
      <c r="M44" s="800"/>
      <c r="N44" s="331"/>
      <c r="O44" s="758">
        <f>O43+7</f>
        <v>45630</v>
      </c>
      <c r="P44" s="1005">
        <f>WEEKNUM(O44)</f>
        <v>49</v>
      </c>
    </row>
    <row r="45" spans="1:16" ht="20.100000000000001" hidden="1" customHeight="1">
      <c r="A45" s="1035"/>
      <c r="B45" s="981" t="s">
        <v>2284</v>
      </c>
      <c r="C45" s="982" t="s">
        <v>2301</v>
      </c>
      <c r="D45" s="955">
        <v>45645</v>
      </c>
      <c r="E45" s="758">
        <f>D45+6</f>
        <v>45651</v>
      </c>
      <c r="F45" s="758">
        <f>D45+9</f>
        <v>45654</v>
      </c>
      <c r="G45" s="758">
        <f>D45+14</f>
        <v>45659</v>
      </c>
      <c r="H45" s="758">
        <f>D45+19</f>
        <v>45664</v>
      </c>
      <c r="I45" s="758">
        <f>D45+26</f>
        <v>45671</v>
      </c>
      <c r="J45" s="758">
        <f>D45+27</f>
        <v>45672</v>
      </c>
      <c r="K45" s="758">
        <f>D45+29</f>
        <v>45674</v>
      </c>
      <c r="L45" s="758">
        <f>D45+30</f>
        <v>45675</v>
      </c>
      <c r="M45" s="331"/>
      <c r="N45" s="758">
        <f>O44+7</f>
        <v>45637</v>
      </c>
      <c r="O45" s="1005">
        <f>WEEKNUM(N45)</f>
        <v>50</v>
      </c>
    </row>
    <row r="46" spans="1:16" ht="20.100000000000001" hidden="1" customHeight="1">
      <c r="A46" s="1035"/>
      <c r="B46" s="1030" t="s">
        <v>413</v>
      </c>
      <c r="C46" s="982" t="s">
        <v>2302</v>
      </c>
      <c r="D46" s="955">
        <v>45643</v>
      </c>
      <c r="E46" s="800"/>
      <c r="F46" s="800"/>
      <c r="G46" s="800"/>
      <c r="H46" s="800"/>
      <c r="I46" s="800"/>
      <c r="J46" s="800"/>
      <c r="K46" s="800"/>
      <c r="L46" s="800"/>
      <c r="M46" s="331"/>
      <c r="N46" s="758">
        <f>N45+7</f>
        <v>45644</v>
      </c>
      <c r="O46" s="1005">
        <f>WEEKNUM(N46)</f>
        <v>51</v>
      </c>
    </row>
    <row r="47" spans="1:16" ht="20.100000000000001" hidden="1" customHeight="1">
      <c r="A47" s="1035"/>
      <c r="B47" s="981" t="s">
        <v>2303</v>
      </c>
      <c r="C47" s="982" t="s">
        <v>2304</v>
      </c>
      <c r="D47" s="955">
        <v>45660</v>
      </c>
      <c r="E47" s="758">
        <f>D47+6</f>
        <v>45666</v>
      </c>
      <c r="F47" s="758">
        <f>D47+9</f>
        <v>45669</v>
      </c>
      <c r="G47" s="758">
        <f>D47+14</f>
        <v>45674</v>
      </c>
      <c r="H47" s="758">
        <f>D47+19</f>
        <v>45679</v>
      </c>
      <c r="I47" s="758">
        <f>D47+26</f>
        <v>45686</v>
      </c>
      <c r="J47" s="758">
        <f>D47+27</f>
        <v>45687</v>
      </c>
      <c r="K47" s="758">
        <f>D47+29</f>
        <v>45689</v>
      </c>
      <c r="L47" s="758">
        <f>D47+30</f>
        <v>45690</v>
      </c>
      <c r="M47" s="331"/>
      <c r="N47" s="758">
        <f>N46+7</f>
        <v>45651</v>
      </c>
      <c r="O47" s="1005">
        <f>WEEKNUM(N47)</f>
        <v>52</v>
      </c>
    </row>
    <row r="48" spans="1:16" ht="20.100000000000001" hidden="1" customHeight="1">
      <c r="A48" s="1035"/>
      <c r="B48" s="1030" t="s">
        <v>413</v>
      </c>
      <c r="C48" s="982" t="s">
        <v>2305</v>
      </c>
      <c r="D48" s="955">
        <v>45657</v>
      </c>
      <c r="E48" s="800"/>
      <c r="F48" s="800"/>
      <c r="G48" s="800"/>
      <c r="H48" s="800"/>
      <c r="I48" s="800"/>
      <c r="J48" s="800"/>
      <c r="K48" s="800"/>
      <c r="L48" s="800"/>
      <c r="M48" s="331"/>
      <c r="N48" s="758">
        <f>N47+7</f>
        <v>45658</v>
      </c>
      <c r="O48" s="1005">
        <f>WEEKNUM(N48)</f>
        <v>1</v>
      </c>
    </row>
    <row r="49" spans="1:17" ht="20.100000000000001" hidden="1" customHeight="1">
      <c r="A49" s="1035" t="s">
        <v>2255</v>
      </c>
      <c r="B49" s="981" t="s">
        <v>2253</v>
      </c>
      <c r="C49" s="982" t="s">
        <v>2306</v>
      </c>
      <c r="D49" s="955">
        <v>45667</v>
      </c>
      <c r="E49" s="758">
        <f t="shared" ref="E49" si="44">D49+6</f>
        <v>45673</v>
      </c>
      <c r="F49" s="758">
        <f t="shared" ref="F49" si="45">D49+9</f>
        <v>45676</v>
      </c>
      <c r="G49" s="758">
        <f>D49+14</f>
        <v>45681</v>
      </c>
      <c r="H49" s="758">
        <f>D49+19</f>
        <v>45686</v>
      </c>
      <c r="I49" s="758">
        <f>D49+26</f>
        <v>45693</v>
      </c>
      <c r="J49" s="758">
        <f>D49+27</f>
        <v>45694</v>
      </c>
      <c r="K49" s="758">
        <f>D49+29</f>
        <v>45696</v>
      </c>
      <c r="L49" s="758">
        <f>D49+30</f>
        <v>45697</v>
      </c>
      <c r="M49" s="331"/>
      <c r="N49" s="758">
        <f t="shared" ref="N49" si="46">N48+7</f>
        <v>45665</v>
      </c>
      <c r="O49" s="1005">
        <f t="shared" ref="O49" si="47">WEEKNUM(N49)</f>
        <v>2</v>
      </c>
    </row>
    <row r="50" spans="1:17" ht="20.100000000000001" hidden="1" customHeight="1">
      <c r="A50" s="1035"/>
      <c r="B50" s="981" t="s">
        <v>2255</v>
      </c>
      <c r="C50" s="982" t="s">
        <v>2307</v>
      </c>
      <c r="D50" s="955">
        <v>45671</v>
      </c>
      <c r="E50" s="758">
        <f t="shared" ref="E50" si="48">D50+6</f>
        <v>45677</v>
      </c>
      <c r="F50" s="758">
        <f t="shared" ref="F50" si="49">D50+9</f>
        <v>45680</v>
      </c>
      <c r="G50" s="758">
        <f t="shared" ref="G50" si="50">D50+14</f>
        <v>45685</v>
      </c>
      <c r="H50" s="758">
        <f>D50+19</f>
        <v>45690</v>
      </c>
      <c r="I50" s="758">
        <f>D50+26</f>
        <v>45697</v>
      </c>
      <c r="J50" s="758">
        <f>D50+27</f>
        <v>45698</v>
      </c>
      <c r="K50" s="758">
        <f>D50+29</f>
        <v>45700</v>
      </c>
      <c r="L50" s="758">
        <f>D50+30</f>
        <v>45701</v>
      </c>
      <c r="M50" s="331"/>
      <c r="N50" s="758">
        <f>N49+7</f>
        <v>45672</v>
      </c>
      <c r="O50" s="1005">
        <f>WEEKNUM(N50)</f>
        <v>3</v>
      </c>
    </row>
    <row r="51" spans="1:17" ht="20.100000000000001" hidden="1" customHeight="1">
      <c r="A51" s="1035" t="s">
        <v>2308</v>
      </c>
      <c r="B51" s="981" t="s">
        <v>2284</v>
      </c>
      <c r="C51" s="982" t="s">
        <v>2309</v>
      </c>
      <c r="D51" s="955">
        <v>45683</v>
      </c>
      <c r="E51" s="758">
        <f>D51+6</f>
        <v>45689</v>
      </c>
      <c r="F51" s="758">
        <f>D51+9</f>
        <v>45692</v>
      </c>
      <c r="G51" s="880" t="s">
        <v>389</v>
      </c>
      <c r="H51" s="758">
        <v>45699</v>
      </c>
      <c r="I51" s="758">
        <v>45711</v>
      </c>
      <c r="J51" s="758">
        <v>45712</v>
      </c>
      <c r="K51" s="758">
        <v>45714</v>
      </c>
      <c r="L51" s="758">
        <v>45715</v>
      </c>
      <c r="M51" s="331"/>
      <c r="N51" s="758">
        <f>N50+7</f>
        <v>45679</v>
      </c>
      <c r="O51" s="1005">
        <f>WEEKNUM(N51)</f>
        <v>4</v>
      </c>
    </row>
    <row r="52" spans="1:17" ht="20.100000000000001" hidden="1" customHeight="1">
      <c r="A52" s="1035" t="s">
        <v>2310</v>
      </c>
      <c r="B52" s="1030" t="s">
        <v>413</v>
      </c>
      <c r="C52" s="982" t="s">
        <v>2311</v>
      </c>
      <c r="D52" s="800">
        <v>45695</v>
      </c>
      <c r="E52" s="800">
        <f>D52+6</f>
        <v>45701</v>
      </c>
      <c r="F52" s="800">
        <f>D52+9</f>
        <v>45704</v>
      </c>
      <c r="G52" s="800">
        <f>D52+14</f>
        <v>45709</v>
      </c>
      <c r="H52" s="800">
        <f>D52+19</f>
        <v>45714</v>
      </c>
      <c r="I52" s="800">
        <f>D52+26</f>
        <v>45721</v>
      </c>
      <c r="J52" s="800">
        <f>D52+27</f>
        <v>45722</v>
      </c>
      <c r="K52" s="800">
        <f>D52+29</f>
        <v>45724</v>
      </c>
      <c r="L52" s="800">
        <f>D52+30</f>
        <v>45725</v>
      </c>
      <c r="M52" s="331"/>
      <c r="N52" s="758">
        <f>N51+7</f>
        <v>45686</v>
      </c>
      <c r="O52" s="1005">
        <f>WEEKNUM(N52)</f>
        <v>5</v>
      </c>
    </row>
    <row r="53" spans="1:17" ht="20.100000000000001" hidden="1" customHeight="1">
      <c r="A53" s="1035" t="s">
        <v>2312</v>
      </c>
      <c r="B53" s="981" t="s">
        <v>2303</v>
      </c>
      <c r="C53" s="982" t="s">
        <v>2313</v>
      </c>
      <c r="D53" s="955">
        <v>45711</v>
      </c>
      <c r="E53" s="758">
        <v>45718</v>
      </c>
      <c r="F53" s="880" t="s">
        <v>389</v>
      </c>
      <c r="G53" s="880" t="s">
        <v>389</v>
      </c>
      <c r="H53" s="758">
        <v>45722</v>
      </c>
      <c r="I53" s="758">
        <v>45725</v>
      </c>
      <c r="J53" s="758">
        <v>45726</v>
      </c>
      <c r="K53" s="758">
        <v>45728</v>
      </c>
      <c r="L53" s="758">
        <v>45729</v>
      </c>
      <c r="M53" s="331"/>
      <c r="N53" s="758">
        <f>N52+7</f>
        <v>45693</v>
      </c>
      <c r="O53" s="1005">
        <f>WEEKNUM(N53)</f>
        <v>6</v>
      </c>
    </row>
    <row r="54" spans="1:17" ht="20.100000000000001" hidden="1" customHeight="1">
      <c r="A54" s="1035" t="s">
        <v>2314</v>
      </c>
      <c r="B54" s="981" t="s">
        <v>2051</v>
      </c>
      <c r="C54" s="982" t="s">
        <v>2315</v>
      </c>
      <c r="D54" s="955">
        <v>45708</v>
      </c>
      <c r="E54" s="758">
        <f>D54+6</f>
        <v>45714</v>
      </c>
      <c r="F54" s="758">
        <f>D54+9</f>
        <v>45717</v>
      </c>
      <c r="G54" s="758">
        <f>D54+14</f>
        <v>45722</v>
      </c>
      <c r="H54" s="758">
        <f>D54+19</f>
        <v>45727</v>
      </c>
      <c r="I54" s="758">
        <f>D54+26</f>
        <v>45734</v>
      </c>
      <c r="J54" s="758">
        <f>D54+27</f>
        <v>45735</v>
      </c>
      <c r="K54" s="758">
        <f>D54+29</f>
        <v>45737</v>
      </c>
      <c r="L54" s="758">
        <f>D54+30</f>
        <v>45738</v>
      </c>
      <c r="M54" s="331"/>
      <c r="N54" s="758">
        <f>N53+7</f>
        <v>45700</v>
      </c>
      <c r="O54" s="1005">
        <f>WEEKNUM(N54)</f>
        <v>7</v>
      </c>
    </row>
    <row r="55" spans="1:17" ht="20.100000000000001" hidden="1" customHeight="1">
      <c r="A55" s="1035" t="s">
        <v>2255</v>
      </c>
      <c r="B55" s="981" t="s">
        <v>2253</v>
      </c>
      <c r="C55" s="982" t="s">
        <v>2316</v>
      </c>
      <c r="D55" s="955">
        <v>45713</v>
      </c>
      <c r="E55" s="880" t="s">
        <v>389</v>
      </c>
      <c r="F55" s="880" t="s">
        <v>389</v>
      </c>
      <c r="G55" s="880" t="s">
        <v>389</v>
      </c>
      <c r="H55" s="758">
        <f>D55+19</f>
        <v>45732</v>
      </c>
      <c r="I55" s="758">
        <f>D55+26</f>
        <v>45739</v>
      </c>
      <c r="J55" s="758">
        <f>D55+27</f>
        <v>45740</v>
      </c>
      <c r="K55" s="758">
        <f>D55+29</f>
        <v>45742</v>
      </c>
      <c r="L55" s="758">
        <f>D55+30</f>
        <v>45743</v>
      </c>
      <c r="M55" s="331"/>
      <c r="N55" s="758">
        <f t="shared" ref="N55:N57" si="51">N54+7</f>
        <v>45707</v>
      </c>
      <c r="O55" s="1005">
        <f t="shared" ref="O55" si="52">WEEKNUM(N55)</f>
        <v>8</v>
      </c>
    </row>
    <row r="56" spans="1:17" ht="20.100000000000001" hidden="1" customHeight="1">
      <c r="A56" s="1035"/>
      <c r="B56" s="981" t="s">
        <v>2308</v>
      </c>
      <c r="C56" s="982" t="s">
        <v>2317</v>
      </c>
      <c r="D56" s="955">
        <v>45719</v>
      </c>
      <c r="E56" s="758">
        <f>D56+6</f>
        <v>45725</v>
      </c>
      <c r="F56" s="758">
        <f>D56+9</f>
        <v>45728</v>
      </c>
      <c r="G56" s="758">
        <f>D56+14</f>
        <v>45733</v>
      </c>
      <c r="H56" s="758">
        <f>D56+19</f>
        <v>45738</v>
      </c>
      <c r="I56" s="880" t="s">
        <v>389</v>
      </c>
      <c r="J56" s="880" t="s">
        <v>389</v>
      </c>
      <c r="K56" s="880" t="s">
        <v>389</v>
      </c>
      <c r="L56" s="880" t="s">
        <v>389</v>
      </c>
      <c r="M56" s="331"/>
      <c r="N56" s="758">
        <f t="shared" si="51"/>
        <v>45714</v>
      </c>
      <c r="O56" s="1005">
        <f>WEEKNUM(N56)</f>
        <v>9</v>
      </c>
    </row>
    <row r="57" spans="1:17" ht="20.100000000000001" hidden="1" customHeight="1">
      <c r="A57" s="1035" t="s">
        <v>2255</v>
      </c>
      <c r="B57" s="1030" t="s">
        <v>413</v>
      </c>
      <c r="C57" s="982" t="s">
        <v>2318</v>
      </c>
      <c r="D57" s="800"/>
      <c r="E57" s="800"/>
      <c r="F57" s="800"/>
      <c r="G57" s="800"/>
      <c r="H57" s="984"/>
      <c r="I57" s="800"/>
      <c r="J57" s="800"/>
      <c r="K57" s="800"/>
      <c r="L57" s="800"/>
      <c r="M57" s="331"/>
      <c r="N57" s="758">
        <f t="shared" si="51"/>
        <v>45721</v>
      </c>
      <c r="O57" s="1005">
        <f>WEEKNUM(N57)</f>
        <v>10</v>
      </c>
    </row>
    <row r="58" spans="1:17" ht="24.95" hidden="1" customHeight="1">
      <c r="A58" s="1035"/>
      <c r="B58" s="147" t="s">
        <v>545</v>
      </c>
      <c r="C58" s="75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0"/>
      <c r="P58" s="146"/>
      <c r="Q58" s="146"/>
    </row>
    <row r="59" spans="1:17" ht="24.95" customHeight="1">
      <c r="A59" s="1035"/>
      <c r="B59" s="147"/>
      <c r="C59" s="75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0"/>
      <c r="P59" s="146"/>
      <c r="Q59" s="146"/>
    </row>
    <row r="60" spans="1:17" ht="50.1" customHeight="1">
      <c r="A60" s="1035"/>
      <c r="B60" s="1187" t="s">
        <v>2236</v>
      </c>
      <c r="C60" s="1188"/>
      <c r="D60" s="1227" t="s">
        <v>353</v>
      </c>
      <c r="E60" s="941" t="s">
        <v>2239</v>
      </c>
      <c r="F60" s="941" t="s">
        <v>2319</v>
      </c>
      <c r="G60" s="941" t="s">
        <v>2240</v>
      </c>
      <c r="H60" s="941" t="s">
        <v>2241</v>
      </c>
      <c r="I60" s="941" t="s">
        <v>343</v>
      </c>
      <c r="J60" s="941" t="s">
        <v>262</v>
      </c>
      <c r="K60" s="331"/>
      <c r="L60" s="881"/>
      <c r="M60" s="146"/>
    </row>
    <row r="61" spans="1:17" ht="20.100000000000001" customHeight="1">
      <c r="A61" s="1035"/>
      <c r="B61" s="944" t="s">
        <v>355</v>
      </c>
      <c r="C61" s="945" t="s">
        <v>356</v>
      </c>
      <c r="D61" s="1228"/>
      <c r="E61" s="940" t="s">
        <v>223</v>
      </c>
      <c r="F61" s="940" t="s">
        <v>172</v>
      </c>
      <c r="G61" s="940" t="s">
        <v>201</v>
      </c>
      <c r="H61" s="940" t="s">
        <v>193</v>
      </c>
      <c r="I61" s="940" t="s">
        <v>287</v>
      </c>
      <c r="J61" s="940" t="s">
        <v>264</v>
      </c>
      <c r="K61" s="331"/>
      <c r="L61" s="1048" t="s">
        <v>495</v>
      </c>
      <c r="M61" s="1048" t="s">
        <v>357</v>
      </c>
      <c r="N61" s="1048" t="s">
        <v>443</v>
      </c>
    </row>
    <row r="62" spans="1:17" ht="20.100000000000001" hidden="1" customHeight="1">
      <c r="A62" s="1035"/>
      <c r="B62" s="981" t="s">
        <v>2314</v>
      </c>
      <c r="C62" s="982" t="s">
        <v>2320</v>
      </c>
      <c r="D62" s="955">
        <v>45731</v>
      </c>
      <c r="E62" s="758">
        <f>D62+6</f>
        <v>45737</v>
      </c>
      <c r="F62" s="758">
        <f>E62+5</f>
        <v>45742</v>
      </c>
      <c r="G62" s="758">
        <f>F62+7</f>
        <v>45749</v>
      </c>
      <c r="H62" s="758">
        <f>G62+1</f>
        <v>45750</v>
      </c>
      <c r="I62" s="758">
        <f>H62+2</f>
        <v>45752</v>
      </c>
      <c r="J62" s="758">
        <f>I62+1</f>
        <v>45753</v>
      </c>
      <c r="K62" s="331"/>
      <c r="L62" s="758">
        <v>45729</v>
      </c>
      <c r="M62" s="758">
        <v>45729</v>
      </c>
      <c r="N62" s="1005">
        <f>WEEKNUM(M62)</f>
        <v>11</v>
      </c>
    </row>
    <row r="63" spans="1:17" ht="20.100000000000001" hidden="1" customHeight="1">
      <c r="A63" s="1035" t="s">
        <v>2284</v>
      </c>
      <c r="B63" s="981" t="s">
        <v>685</v>
      </c>
      <c r="C63" s="982" t="s">
        <v>2321</v>
      </c>
      <c r="D63" s="955">
        <v>45750</v>
      </c>
      <c r="E63" s="880" t="s">
        <v>389</v>
      </c>
      <c r="F63" s="880" t="s">
        <v>389</v>
      </c>
      <c r="G63" s="758">
        <v>45762</v>
      </c>
      <c r="H63" s="758">
        <f t="shared" ref="H63:H69" si="53">G63+1</f>
        <v>45763</v>
      </c>
      <c r="I63" s="758">
        <f t="shared" ref="I63:I69" si="54">H63+2</f>
        <v>45765</v>
      </c>
      <c r="J63" s="758">
        <f t="shared" ref="J63:J69" si="55">I63+1</f>
        <v>45766</v>
      </c>
      <c r="K63" s="331"/>
      <c r="L63" s="758">
        <f>L62+7</f>
        <v>45736</v>
      </c>
      <c r="M63" s="758">
        <f>M62+7</f>
        <v>45736</v>
      </c>
      <c r="N63" s="1005">
        <f>WEEKNUM(M63)</f>
        <v>12</v>
      </c>
    </row>
    <row r="64" spans="1:17" ht="20.100000000000001" hidden="1" customHeight="1">
      <c r="A64" s="1035"/>
      <c r="B64" s="981" t="s">
        <v>2303</v>
      </c>
      <c r="C64" s="982" t="s">
        <v>2322</v>
      </c>
      <c r="D64" s="955">
        <v>45744</v>
      </c>
      <c r="E64" s="758">
        <f t="shared" ref="E64:E69" si="56">D64+6</f>
        <v>45750</v>
      </c>
      <c r="F64" s="880" t="s">
        <v>389</v>
      </c>
      <c r="G64" s="758">
        <v>45753</v>
      </c>
      <c r="H64" s="758">
        <f t="shared" si="53"/>
        <v>45754</v>
      </c>
      <c r="I64" s="758">
        <f t="shared" si="54"/>
        <v>45756</v>
      </c>
      <c r="J64" s="758">
        <f t="shared" si="55"/>
        <v>45757</v>
      </c>
      <c r="K64" s="331"/>
      <c r="L64" s="758">
        <f t="shared" ref="L64:M97" si="57">L63+7</f>
        <v>45743</v>
      </c>
      <c r="M64" s="758">
        <f t="shared" si="57"/>
        <v>45743</v>
      </c>
      <c r="N64" s="1005">
        <f t="shared" ref="M64:N64" si="58">WEEKNUM(M64)</f>
        <v>13</v>
      </c>
    </row>
    <row r="65" spans="1:14" ht="20.100000000000001" hidden="1" customHeight="1">
      <c r="A65" s="1035" t="s">
        <v>2051</v>
      </c>
      <c r="B65" s="981" t="s">
        <v>2323</v>
      </c>
      <c r="C65" s="982" t="s">
        <v>2324</v>
      </c>
      <c r="D65" s="955">
        <v>45756</v>
      </c>
      <c r="E65" s="758">
        <f t="shared" si="56"/>
        <v>45762</v>
      </c>
      <c r="F65" s="758">
        <f t="shared" ref="F65:F69" si="59">E65+5</f>
        <v>45767</v>
      </c>
      <c r="G65" s="758">
        <f t="shared" ref="G65:G69" si="60">F65+7</f>
        <v>45774</v>
      </c>
      <c r="H65" s="758">
        <f t="shared" si="53"/>
        <v>45775</v>
      </c>
      <c r="I65" s="758">
        <f t="shared" si="54"/>
        <v>45777</v>
      </c>
      <c r="J65" s="758">
        <f t="shared" si="55"/>
        <v>45778</v>
      </c>
      <c r="K65" s="331"/>
      <c r="L65" s="758">
        <f t="shared" si="57"/>
        <v>45750</v>
      </c>
      <c r="M65" s="758">
        <f t="shared" si="57"/>
        <v>45750</v>
      </c>
      <c r="N65" s="1005">
        <f>WEEKNUM(M65)</f>
        <v>14</v>
      </c>
    </row>
    <row r="66" spans="1:14" ht="20.100000000000001" hidden="1" customHeight="1">
      <c r="A66" s="1035"/>
      <c r="B66" s="981" t="s">
        <v>2253</v>
      </c>
      <c r="C66" s="982" t="s">
        <v>2325</v>
      </c>
      <c r="D66" s="955">
        <v>45757</v>
      </c>
      <c r="E66" s="880" t="s">
        <v>389</v>
      </c>
      <c r="F66" s="758">
        <v>45767</v>
      </c>
      <c r="G66" s="758">
        <f t="shared" si="60"/>
        <v>45774</v>
      </c>
      <c r="H66" s="758">
        <f t="shared" si="53"/>
        <v>45775</v>
      </c>
      <c r="I66" s="758">
        <f t="shared" si="54"/>
        <v>45777</v>
      </c>
      <c r="J66" s="758">
        <f t="shared" si="55"/>
        <v>45778</v>
      </c>
      <c r="K66" s="331"/>
      <c r="L66" s="758">
        <f t="shared" si="57"/>
        <v>45757</v>
      </c>
      <c r="M66" s="758">
        <f t="shared" si="57"/>
        <v>45757</v>
      </c>
      <c r="N66" s="1005">
        <f>WEEKNUM(M66)</f>
        <v>15</v>
      </c>
    </row>
    <row r="67" spans="1:14" ht="20.100000000000001" hidden="1" customHeight="1">
      <c r="A67" s="1035"/>
      <c r="B67" s="981" t="s">
        <v>2314</v>
      </c>
      <c r="C67" s="982" t="s">
        <v>2326</v>
      </c>
      <c r="D67" s="955">
        <v>45767</v>
      </c>
      <c r="E67" s="758">
        <f t="shared" si="56"/>
        <v>45773</v>
      </c>
      <c r="F67" s="758">
        <f t="shared" si="59"/>
        <v>45778</v>
      </c>
      <c r="G67" s="758">
        <f t="shared" si="60"/>
        <v>45785</v>
      </c>
      <c r="H67" s="758">
        <f t="shared" si="53"/>
        <v>45786</v>
      </c>
      <c r="I67" s="758">
        <f t="shared" si="54"/>
        <v>45788</v>
      </c>
      <c r="J67" s="758">
        <f t="shared" si="55"/>
        <v>45789</v>
      </c>
      <c r="K67" s="331"/>
      <c r="L67" s="758">
        <f t="shared" si="57"/>
        <v>45764</v>
      </c>
      <c r="M67" s="758">
        <f t="shared" si="57"/>
        <v>45764</v>
      </c>
      <c r="N67" s="1005">
        <f t="shared" ref="M67:N67" si="61">WEEKNUM(M67)</f>
        <v>16</v>
      </c>
    </row>
    <row r="68" spans="1:14" ht="20.100000000000001" hidden="1" customHeight="1">
      <c r="A68" s="1035"/>
      <c r="B68" s="981" t="s">
        <v>2303</v>
      </c>
      <c r="C68" s="982" t="s">
        <v>2327</v>
      </c>
      <c r="D68" s="955">
        <v>45770</v>
      </c>
      <c r="E68" s="758">
        <f t="shared" si="56"/>
        <v>45776</v>
      </c>
      <c r="F68" s="758">
        <f t="shared" si="59"/>
        <v>45781</v>
      </c>
      <c r="G68" s="758">
        <f t="shared" si="60"/>
        <v>45788</v>
      </c>
      <c r="H68" s="758">
        <f t="shared" si="53"/>
        <v>45789</v>
      </c>
      <c r="I68" s="758">
        <f t="shared" si="54"/>
        <v>45791</v>
      </c>
      <c r="J68" s="758">
        <f t="shared" si="55"/>
        <v>45792</v>
      </c>
      <c r="K68" s="331"/>
      <c r="L68" s="758">
        <f t="shared" si="57"/>
        <v>45771</v>
      </c>
      <c r="M68" s="758">
        <f t="shared" si="57"/>
        <v>45771</v>
      </c>
      <c r="N68" s="1005">
        <f>WEEKNUM(M68)</f>
        <v>17</v>
      </c>
    </row>
    <row r="69" spans="1:14" ht="20.100000000000001" hidden="1" customHeight="1">
      <c r="A69" s="1035"/>
      <c r="B69" s="981" t="s">
        <v>685</v>
      </c>
      <c r="C69" s="982" t="s">
        <v>2328</v>
      </c>
      <c r="D69" s="955">
        <v>45779</v>
      </c>
      <c r="E69" s="758">
        <f t="shared" si="56"/>
        <v>45785</v>
      </c>
      <c r="F69" s="758">
        <f t="shared" si="59"/>
        <v>45790</v>
      </c>
      <c r="G69" s="758">
        <f t="shared" si="60"/>
        <v>45797</v>
      </c>
      <c r="H69" s="758">
        <f t="shared" si="53"/>
        <v>45798</v>
      </c>
      <c r="I69" s="758">
        <f t="shared" si="54"/>
        <v>45800</v>
      </c>
      <c r="J69" s="758">
        <f t="shared" si="55"/>
        <v>45801</v>
      </c>
      <c r="K69" s="331"/>
      <c r="L69" s="758">
        <f t="shared" si="57"/>
        <v>45778</v>
      </c>
      <c r="M69" s="758">
        <f t="shared" si="57"/>
        <v>45778</v>
      </c>
      <c r="N69" s="1005">
        <f t="shared" ref="M69:N69" si="62">WEEKNUM(M69)</f>
        <v>18</v>
      </c>
    </row>
    <row r="70" spans="1:14" ht="20.100000000000001" hidden="1" customHeight="1">
      <c r="A70" s="1035" t="s">
        <v>2051</v>
      </c>
      <c r="B70" s="981" t="s">
        <v>2323</v>
      </c>
      <c r="C70" s="982" t="s">
        <v>2329</v>
      </c>
      <c r="D70" s="955">
        <v>45790</v>
      </c>
      <c r="E70" s="758">
        <f t="shared" ref="E70:E72" si="63">D70+6</f>
        <v>45796</v>
      </c>
      <c r="F70" s="758">
        <f t="shared" ref="F70:F72" si="64">E70+5</f>
        <v>45801</v>
      </c>
      <c r="G70" s="758">
        <f t="shared" ref="G70:G72" si="65">F70+7</f>
        <v>45808</v>
      </c>
      <c r="H70" s="758">
        <f t="shared" ref="H70:H72" si="66">G70+1</f>
        <v>45809</v>
      </c>
      <c r="I70" s="758">
        <f t="shared" ref="I70:I72" si="67">H70+2</f>
        <v>45811</v>
      </c>
      <c r="J70" s="758">
        <f t="shared" ref="J70:J72" si="68">I70+1</f>
        <v>45812</v>
      </c>
      <c r="K70" s="331"/>
      <c r="L70" s="758">
        <f t="shared" si="57"/>
        <v>45785</v>
      </c>
      <c r="M70" s="758">
        <f t="shared" si="57"/>
        <v>45785</v>
      </c>
      <c r="N70" s="1005">
        <f>WEEKNUM(M70)</f>
        <v>19</v>
      </c>
    </row>
    <row r="71" spans="1:14" ht="20.100000000000001" hidden="1" customHeight="1">
      <c r="A71" s="1035"/>
      <c r="B71" s="981" t="s">
        <v>2253</v>
      </c>
      <c r="C71" s="982" t="s">
        <v>2330</v>
      </c>
      <c r="D71" s="955">
        <v>45794</v>
      </c>
      <c r="E71" s="758">
        <f t="shared" si="63"/>
        <v>45800</v>
      </c>
      <c r="F71" s="758">
        <f t="shared" si="64"/>
        <v>45805</v>
      </c>
      <c r="G71" s="758">
        <f t="shared" si="65"/>
        <v>45812</v>
      </c>
      <c r="H71" s="758">
        <f t="shared" si="66"/>
        <v>45813</v>
      </c>
      <c r="I71" s="758">
        <f t="shared" si="67"/>
        <v>45815</v>
      </c>
      <c r="J71" s="758">
        <f t="shared" si="68"/>
        <v>45816</v>
      </c>
      <c r="K71" s="331"/>
      <c r="L71" s="758">
        <f t="shared" si="57"/>
        <v>45792</v>
      </c>
      <c r="M71" s="758">
        <f t="shared" si="57"/>
        <v>45792</v>
      </c>
      <c r="N71" s="1005">
        <f>WEEKNUM(M71)</f>
        <v>20</v>
      </c>
    </row>
    <row r="72" spans="1:14" ht="20.100000000000001" hidden="1" customHeight="1">
      <c r="A72" s="1035"/>
      <c r="B72" s="981" t="s">
        <v>2314</v>
      </c>
      <c r="C72" s="982" t="s">
        <v>2331</v>
      </c>
      <c r="D72" s="955">
        <v>45799</v>
      </c>
      <c r="E72" s="758">
        <f t="shared" si="63"/>
        <v>45805</v>
      </c>
      <c r="F72" s="758">
        <f t="shared" si="64"/>
        <v>45810</v>
      </c>
      <c r="G72" s="758">
        <f t="shared" si="65"/>
        <v>45817</v>
      </c>
      <c r="H72" s="758">
        <f t="shared" si="66"/>
        <v>45818</v>
      </c>
      <c r="I72" s="758">
        <f t="shared" si="67"/>
        <v>45820</v>
      </c>
      <c r="J72" s="758">
        <f t="shared" si="68"/>
        <v>45821</v>
      </c>
      <c r="K72" s="331"/>
      <c r="L72" s="758">
        <f t="shared" si="57"/>
        <v>45799</v>
      </c>
      <c r="M72" s="758">
        <f t="shared" si="57"/>
        <v>45799</v>
      </c>
      <c r="N72" s="1005">
        <f t="shared" ref="M72:N72" si="69">WEEKNUM(M72)</f>
        <v>21</v>
      </c>
    </row>
    <row r="73" spans="1:14" ht="20.100000000000001" hidden="1" customHeight="1">
      <c r="A73" s="1035"/>
      <c r="B73" s="981" t="s">
        <v>2303</v>
      </c>
      <c r="C73" s="982" t="s">
        <v>2332</v>
      </c>
      <c r="D73" s="955">
        <v>45808</v>
      </c>
      <c r="E73" s="758">
        <f t="shared" ref="E73:E77" si="70">D73+6</f>
        <v>45814</v>
      </c>
      <c r="F73" s="758">
        <f t="shared" ref="F73:F77" si="71">E73+5</f>
        <v>45819</v>
      </c>
      <c r="G73" s="758">
        <f t="shared" ref="G73:G77" si="72">F73+7</f>
        <v>45826</v>
      </c>
      <c r="H73" s="758">
        <f t="shared" ref="H73:H77" si="73">G73+1</f>
        <v>45827</v>
      </c>
      <c r="I73" s="758">
        <f t="shared" ref="I73:I77" si="74">H73+2</f>
        <v>45829</v>
      </c>
      <c r="J73" s="758">
        <f t="shared" ref="J73:J77" si="75">I73+1</f>
        <v>45830</v>
      </c>
      <c r="K73" s="331"/>
      <c r="L73" s="758">
        <f t="shared" si="57"/>
        <v>45806</v>
      </c>
      <c r="M73" s="758">
        <f t="shared" si="57"/>
        <v>45806</v>
      </c>
      <c r="N73" s="1005">
        <f t="shared" ref="M73:N74" si="76">WEEKNUM(M73)</f>
        <v>22</v>
      </c>
    </row>
    <row r="74" spans="1:14" ht="20.100000000000001" hidden="1" customHeight="1">
      <c r="A74" s="1035"/>
      <c r="B74" s="981" t="s">
        <v>685</v>
      </c>
      <c r="C74" s="982" t="s">
        <v>2333</v>
      </c>
      <c r="D74" s="955">
        <v>45816</v>
      </c>
      <c r="E74" s="758">
        <f t="shared" si="70"/>
        <v>45822</v>
      </c>
      <c r="F74" s="758">
        <f t="shared" si="71"/>
        <v>45827</v>
      </c>
      <c r="G74" s="758">
        <f t="shared" si="72"/>
        <v>45834</v>
      </c>
      <c r="H74" s="758">
        <f t="shared" si="73"/>
        <v>45835</v>
      </c>
      <c r="I74" s="758">
        <f t="shared" si="74"/>
        <v>45837</v>
      </c>
      <c r="J74" s="758">
        <f t="shared" si="75"/>
        <v>45838</v>
      </c>
      <c r="K74" s="331"/>
      <c r="L74" s="758">
        <f t="shared" si="57"/>
        <v>45813</v>
      </c>
      <c r="M74" s="758">
        <f t="shared" si="57"/>
        <v>45813</v>
      </c>
      <c r="N74" s="1005">
        <f t="shared" si="76"/>
        <v>23</v>
      </c>
    </row>
    <row r="75" spans="1:14" ht="20.100000000000001" hidden="1" customHeight="1">
      <c r="A75" s="1035"/>
      <c r="B75" s="981" t="s">
        <v>2323</v>
      </c>
      <c r="C75" s="982" t="s">
        <v>2334</v>
      </c>
      <c r="D75" s="955">
        <v>45824</v>
      </c>
      <c r="E75" s="972" t="s">
        <v>389</v>
      </c>
      <c r="F75" s="758">
        <v>45832</v>
      </c>
      <c r="G75" s="758">
        <f t="shared" si="72"/>
        <v>45839</v>
      </c>
      <c r="H75" s="758">
        <f t="shared" si="73"/>
        <v>45840</v>
      </c>
      <c r="I75" s="758">
        <f t="shared" si="74"/>
        <v>45842</v>
      </c>
      <c r="J75" s="758">
        <f t="shared" si="75"/>
        <v>45843</v>
      </c>
      <c r="K75" s="331"/>
      <c r="L75" s="758">
        <f t="shared" si="57"/>
        <v>45820</v>
      </c>
      <c r="M75" s="758">
        <f t="shared" si="57"/>
        <v>45820</v>
      </c>
      <c r="N75" s="1005">
        <f>WEEKNUM(M75)</f>
        <v>24</v>
      </c>
    </row>
    <row r="76" spans="1:14" ht="20.100000000000001" hidden="1" customHeight="1">
      <c r="A76" s="1035"/>
      <c r="B76" s="981" t="s">
        <v>2253</v>
      </c>
      <c r="C76" s="982" t="s">
        <v>2335</v>
      </c>
      <c r="D76" s="955">
        <v>45828</v>
      </c>
      <c r="E76" s="758">
        <f t="shared" si="70"/>
        <v>45834</v>
      </c>
      <c r="F76" s="758">
        <f t="shared" si="71"/>
        <v>45839</v>
      </c>
      <c r="G76" s="758">
        <f t="shared" si="72"/>
        <v>45846</v>
      </c>
      <c r="H76" s="758">
        <f t="shared" si="73"/>
        <v>45847</v>
      </c>
      <c r="I76" s="758">
        <f t="shared" si="74"/>
        <v>45849</v>
      </c>
      <c r="J76" s="758">
        <f t="shared" si="75"/>
        <v>45850</v>
      </c>
      <c r="K76" s="331"/>
      <c r="L76" s="758">
        <f t="shared" si="57"/>
        <v>45827</v>
      </c>
      <c r="M76" s="758">
        <f t="shared" si="57"/>
        <v>45827</v>
      </c>
      <c r="N76" s="1005">
        <f>WEEKNUM(M76)</f>
        <v>25</v>
      </c>
    </row>
    <row r="77" spans="1:14" ht="20.100000000000001" hidden="1" customHeight="1">
      <c r="A77" s="1035"/>
      <c r="B77" s="981" t="s">
        <v>2314</v>
      </c>
      <c r="C77" s="982" t="s">
        <v>2336</v>
      </c>
      <c r="D77" s="955">
        <v>45833</v>
      </c>
      <c r="E77" s="758">
        <f t="shared" si="70"/>
        <v>45839</v>
      </c>
      <c r="F77" s="758">
        <f t="shared" si="71"/>
        <v>45844</v>
      </c>
      <c r="G77" s="758">
        <f t="shared" si="72"/>
        <v>45851</v>
      </c>
      <c r="H77" s="758">
        <f t="shared" si="73"/>
        <v>45852</v>
      </c>
      <c r="I77" s="758">
        <f t="shared" si="74"/>
        <v>45854</v>
      </c>
      <c r="J77" s="758">
        <f t="shared" si="75"/>
        <v>45855</v>
      </c>
      <c r="K77" s="331"/>
      <c r="L77" s="758">
        <f t="shared" si="57"/>
        <v>45834</v>
      </c>
      <c r="M77" s="758">
        <f t="shared" si="57"/>
        <v>45834</v>
      </c>
      <c r="N77" s="1005">
        <f t="shared" ref="M77:N79" si="77">WEEKNUM(M77)</f>
        <v>26</v>
      </c>
    </row>
    <row r="78" spans="1:14" ht="20.100000000000001" hidden="1" customHeight="1">
      <c r="A78" s="1035"/>
      <c r="B78" s="981" t="s">
        <v>2303</v>
      </c>
      <c r="C78" s="982" t="s">
        <v>2337</v>
      </c>
      <c r="D78" s="955">
        <v>45842</v>
      </c>
      <c r="E78" s="758">
        <f t="shared" ref="E78:E82" si="78">D78+6</f>
        <v>45848</v>
      </c>
      <c r="F78" s="758">
        <f t="shared" ref="F78:F82" si="79">E78+5</f>
        <v>45853</v>
      </c>
      <c r="G78" s="758">
        <f t="shared" ref="G78:G82" si="80">F78+7</f>
        <v>45860</v>
      </c>
      <c r="H78" s="758">
        <f t="shared" ref="H78:H82" si="81">G78+1</f>
        <v>45861</v>
      </c>
      <c r="I78" s="758">
        <f t="shared" ref="I78:I82" si="82">H78+2</f>
        <v>45863</v>
      </c>
      <c r="J78" s="758">
        <f t="shared" ref="J78:J82" si="83">I78+1</f>
        <v>45864</v>
      </c>
      <c r="K78" s="331"/>
      <c r="L78" s="758">
        <f t="shared" si="57"/>
        <v>45841</v>
      </c>
      <c r="M78" s="758">
        <f t="shared" si="57"/>
        <v>45841</v>
      </c>
      <c r="N78" s="1005">
        <f t="shared" si="77"/>
        <v>27</v>
      </c>
    </row>
    <row r="79" spans="1:14" ht="20.100000000000001" hidden="1" customHeight="1">
      <c r="A79" s="1035"/>
      <c r="B79" s="981" t="s">
        <v>685</v>
      </c>
      <c r="C79" s="982" t="s">
        <v>2338</v>
      </c>
      <c r="D79" s="955">
        <v>45848</v>
      </c>
      <c r="E79" s="758">
        <f>D79+6</f>
        <v>45854</v>
      </c>
      <c r="F79" s="758">
        <f t="shared" si="79"/>
        <v>45859</v>
      </c>
      <c r="G79" s="758">
        <f t="shared" si="80"/>
        <v>45866</v>
      </c>
      <c r="H79" s="758">
        <f t="shared" si="81"/>
        <v>45867</v>
      </c>
      <c r="I79" s="758">
        <f t="shared" si="82"/>
        <v>45869</v>
      </c>
      <c r="J79" s="758">
        <f t="shared" si="83"/>
        <v>45870</v>
      </c>
      <c r="K79" s="331"/>
      <c r="L79" s="758">
        <f t="shared" si="57"/>
        <v>45848</v>
      </c>
      <c r="M79" s="758">
        <f t="shared" si="57"/>
        <v>45848</v>
      </c>
      <c r="N79" s="1005">
        <f t="shared" si="77"/>
        <v>28</v>
      </c>
    </row>
    <row r="80" spans="1:14" ht="20.100000000000001" hidden="1" customHeight="1">
      <c r="A80" s="1035"/>
      <c r="B80" s="981" t="s">
        <v>2323</v>
      </c>
      <c r="C80" s="982" t="s">
        <v>2339</v>
      </c>
      <c r="D80" s="955">
        <v>45855</v>
      </c>
      <c r="E80" s="758">
        <f t="shared" si="78"/>
        <v>45861</v>
      </c>
      <c r="F80" s="758">
        <f t="shared" si="79"/>
        <v>45866</v>
      </c>
      <c r="G80" s="758">
        <f t="shared" si="80"/>
        <v>45873</v>
      </c>
      <c r="H80" s="758">
        <f t="shared" si="81"/>
        <v>45874</v>
      </c>
      <c r="I80" s="758">
        <f t="shared" si="82"/>
        <v>45876</v>
      </c>
      <c r="J80" s="758">
        <f t="shared" si="83"/>
        <v>45877</v>
      </c>
      <c r="K80" s="331"/>
      <c r="L80" s="758">
        <f t="shared" si="57"/>
        <v>45855</v>
      </c>
      <c r="M80" s="758">
        <f t="shared" si="57"/>
        <v>45855</v>
      </c>
      <c r="N80" s="1005">
        <f>WEEKNUM(M80)</f>
        <v>29</v>
      </c>
    </row>
    <row r="81" spans="1:14" ht="20.100000000000001" hidden="1" customHeight="1">
      <c r="A81" s="1035"/>
      <c r="B81" s="981" t="s">
        <v>2253</v>
      </c>
      <c r="C81" s="982" t="s">
        <v>2340</v>
      </c>
      <c r="D81" s="955">
        <v>45862</v>
      </c>
      <c r="E81" s="758">
        <f t="shared" si="78"/>
        <v>45868</v>
      </c>
      <c r="F81" s="758">
        <f t="shared" si="79"/>
        <v>45873</v>
      </c>
      <c r="G81" s="758">
        <f t="shared" si="80"/>
        <v>45880</v>
      </c>
      <c r="H81" s="758">
        <f t="shared" si="81"/>
        <v>45881</v>
      </c>
      <c r="I81" s="758">
        <f t="shared" si="82"/>
        <v>45883</v>
      </c>
      <c r="J81" s="758">
        <f t="shared" si="83"/>
        <v>45884</v>
      </c>
      <c r="K81" s="331"/>
      <c r="L81" s="758">
        <f t="shared" si="57"/>
        <v>45862</v>
      </c>
      <c r="M81" s="758">
        <f t="shared" si="57"/>
        <v>45862</v>
      </c>
      <c r="N81" s="1005">
        <f>WEEKNUM(M81)</f>
        <v>30</v>
      </c>
    </row>
    <row r="82" spans="1:14" ht="20.100000000000001" hidden="1" customHeight="1">
      <c r="A82" s="1035"/>
      <c r="B82" s="981" t="s">
        <v>2314</v>
      </c>
      <c r="C82" s="982" t="s">
        <v>2341</v>
      </c>
      <c r="D82" s="955">
        <v>45870</v>
      </c>
      <c r="E82" s="758">
        <f t="shared" si="78"/>
        <v>45876</v>
      </c>
      <c r="F82" s="758">
        <f t="shared" si="79"/>
        <v>45881</v>
      </c>
      <c r="G82" s="758">
        <f t="shared" si="80"/>
        <v>45888</v>
      </c>
      <c r="H82" s="758">
        <f t="shared" si="81"/>
        <v>45889</v>
      </c>
      <c r="I82" s="758">
        <f t="shared" si="82"/>
        <v>45891</v>
      </c>
      <c r="J82" s="758">
        <f t="shared" si="83"/>
        <v>45892</v>
      </c>
      <c r="K82" s="331"/>
      <c r="L82" s="758">
        <f t="shared" si="57"/>
        <v>45869</v>
      </c>
      <c r="M82" s="758">
        <f t="shared" si="57"/>
        <v>45869</v>
      </c>
      <c r="N82" s="1005">
        <f t="shared" ref="M82:N82" si="84">WEEKNUM(M82)</f>
        <v>31</v>
      </c>
    </row>
    <row r="83" spans="1:14" ht="20.100000000000001" hidden="1" customHeight="1">
      <c r="A83" s="1035"/>
      <c r="B83" s="981" t="s">
        <v>2303</v>
      </c>
      <c r="C83" s="982" t="s">
        <v>2342</v>
      </c>
      <c r="D83" s="955">
        <v>45880</v>
      </c>
      <c r="E83" s="758">
        <f t="shared" ref="E83" si="85">D83+6</f>
        <v>45886</v>
      </c>
      <c r="F83" s="758">
        <f t="shared" ref="F83" si="86">E83+5</f>
        <v>45891</v>
      </c>
      <c r="G83" s="758">
        <f t="shared" ref="G83" si="87">F83+7</f>
        <v>45898</v>
      </c>
      <c r="H83" s="758">
        <f t="shared" ref="H83" si="88">G83+1</f>
        <v>45899</v>
      </c>
      <c r="I83" s="758">
        <f t="shared" ref="I83" si="89">H83+2</f>
        <v>45901</v>
      </c>
      <c r="J83" s="758">
        <f t="shared" ref="J83" si="90">I83+1</f>
        <v>45902</v>
      </c>
      <c r="K83" s="331"/>
      <c r="L83" s="758">
        <f t="shared" si="57"/>
        <v>45876</v>
      </c>
      <c r="M83" s="758">
        <f t="shared" si="57"/>
        <v>45876</v>
      </c>
      <c r="N83" s="1005">
        <f t="shared" ref="M83:N83" si="91">WEEKNUM(M83)</f>
        <v>32</v>
      </c>
    </row>
    <row r="84" spans="1:14" ht="20.100000000000001" hidden="1" customHeight="1">
      <c r="A84" s="1035"/>
      <c r="B84" s="981" t="s">
        <v>685</v>
      </c>
      <c r="C84" s="982" t="s">
        <v>2343</v>
      </c>
      <c r="D84" s="955">
        <v>45884</v>
      </c>
      <c r="E84" s="758">
        <f t="shared" ref="E84:E88" si="92">D84+6</f>
        <v>45890</v>
      </c>
      <c r="F84" s="758">
        <f t="shared" ref="F84:F88" si="93">E84+5</f>
        <v>45895</v>
      </c>
      <c r="G84" s="758">
        <f t="shared" ref="G84:G88" si="94">F84+7</f>
        <v>45902</v>
      </c>
      <c r="H84" s="758">
        <f t="shared" ref="H84:H88" si="95">G84+1</f>
        <v>45903</v>
      </c>
      <c r="I84" s="758">
        <f t="shared" ref="I84:I88" si="96">H84+2</f>
        <v>45905</v>
      </c>
      <c r="J84" s="758">
        <f t="shared" ref="J84:J88" si="97">I84+1</f>
        <v>45906</v>
      </c>
      <c r="K84" s="331"/>
      <c r="L84" s="758">
        <f t="shared" si="57"/>
        <v>45883</v>
      </c>
      <c r="M84" s="758">
        <f t="shared" si="57"/>
        <v>45883</v>
      </c>
      <c r="N84" s="1005">
        <f t="shared" ref="M84:N84" si="98">WEEKNUM(M84)</f>
        <v>33</v>
      </c>
    </row>
    <row r="85" spans="1:14" ht="20.100000000000001" hidden="1" customHeight="1">
      <c r="A85" s="1035"/>
      <c r="B85" s="981" t="s">
        <v>2323</v>
      </c>
      <c r="C85" s="982" t="s">
        <v>2344</v>
      </c>
      <c r="D85" s="955">
        <v>45894</v>
      </c>
      <c r="E85" s="758">
        <f t="shared" si="92"/>
        <v>45900</v>
      </c>
      <c r="F85" s="758">
        <f t="shared" si="93"/>
        <v>45905</v>
      </c>
      <c r="G85" s="758">
        <f t="shared" si="94"/>
        <v>45912</v>
      </c>
      <c r="H85" s="758">
        <f t="shared" si="95"/>
        <v>45913</v>
      </c>
      <c r="I85" s="758">
        <f t="shared" si="96"/>
        <v>45915</v>
      </c>
      <c r="J85" s="758">
        <f t="shared" si="97"/>
        <v>45916</v>
      </c>
      <c r="K85" s="331"/>
      <c r="L85" s="758">
        <f t="shared" si="57"/>
        <v>45890</v>
      </c>
      <c r="M85" s="758">
        <f t="shared" si="57"/>
        <v>45890</v>
      </c>
      <c r="N85" s="1005">
        <f>WEEKNUM(M85)</f>
        <v>34</v>
      </c>
    </row>
    <row r="86" spans="1:14" ht="20.100000000000001" hidden="1" customHeight="1">
      <c r="A86" s="1035"/>
      <c r="B86" s="981" t="s">
        <v>2253</v>
      </c>
      <c r="C86" s="982" t="s">
        <v>2345</v>
      </c>
      <c r="D86" s="955">
        <v>45897</v>
      </c>
      <c r="E86" s="758">
        <f t="shared" si="92"/>
        <v>45903</v>
      </c>
      <c r="F86" s="758">
        <f t="shared" si="93"/>
        <v>45908</v>
      </c>
      <c r="G86" s="758">
        <f t="shared" si="94"/>
        <v>45915</v>
      </c>
      <c r="H86" s="758">
        <f t="shared" si="95"/>
        <v>45916</v>
      </c>
      <c r="I86" s="758">
        <f t="shared" si="96"/>
        <v>45918</v>
      </c>
      <c r="J86" s="758">
        <f t="shared" si="97"/>
        <v>45919</v>
      </c>
      <c r="K86" s="331"/>
      <c r="L86" s="758">
        <f t="shared" si="57"/>
        <v>45897</v>
      </c>
      <c r="M86" s="758">
        <f t="shared" si="57"/>
        <v>45897</v>
      </c>
      <c r="N86" s="1005">
        <f>WEEKNUM(M86)</f>
        <v>35</v>
      </c>
    </row>
    <row r="87" spans="1:14" ht="20.100000000000001" hidden="1" customHeight="1">
      <c r="A87" s="1035"/>
      <c r="B87" s="981" t="s">
        <v>2314</v>
      </c>
      <c r="C87" s="982" t="s">
        <v>2346</v>
      </c>
      <c r="D87" s="955">
        <v>45905</v>
      </c>
      <c r="E87" s="758">
        <f t="shared" si="92"/>
        <v>45911</v>
      </c>
      <c r="F87" s="758">
        <f t="shared" si="93"/>
        <v>45916</v>
      </c>
      <c r="G87" s="758">
        <f t="shared" si="94"/>
        <v>45923</v>
      </c>
      <c r="H87" s="758">
        <f t="shared" si="95"/>
        <v>45924</v>
      </c>
      <c r="I87" s="758">
        <f t="shared" si="96"/>
        <v>45926</v>
      </c>
      <c r="J87" s="758">
        <f t="shared" si="97"/>
        <v>45927</v>
      </c>
      <c r="K87" s="331"/>
      <c r="L87" s="758">
        <f t="shared" si="57"/>
        <v>45904</v>
      </c>
      <c r="M87" s="758">
        <f t="shared" si="57"/>
        <v>45904</v>
      </c>
      <c r="N87" s="1005">
        <f t="shared" ref="M87:N89" si="99">WEEKNUM(M87)</f>
        <v>36</v>
      </c>
    </row>
    <row r="88" spans="1:14" ht="20.100000000000001" hidden="1" customHeight="1">
      <c r="A88" s="1035"/>
      <c r="B88" s="981" t="s">
        <v>2303</v>
      </c>
      <c r="C88" s="982" t="s">
        <v>2347</v>
      </c>
      <c r="D88" s="955">
        <v>45913</v>
      </c>
      <c r="E88" s="758">
        <f t="shared" si="92"/>
        <v>45919</v>
      </c>
      <c r="F88" s="758">
        <f t="shared" si="93"/>
        <v>45924</v>
      </c>
      <c r="G88" s="758">
        <f t="shared" si="94"/>
        <v>45931</v>
      </c>
      <c r="H88" s="758">
        <f t="shared" si="95"/>
        <v>45932</v>
      </c>
      <c r="I88" s="758">
        <f t="shared" si="96"/>
        <v>45934</v>
      </c>
      <c r="J88" s="758">
        <f t="shared" si="97"/>
        <v>45935</v>
      </c>
      <c r="K88" s="331"/>
      <c r="L88" s="758">
        <f t="shared" si="57"/>
        <v>45911</v>
      </c>
      <c r="M88" s="758">
        <f t="shared" si="57"/>
        <v>45911</v>
      </c>
      <c r="N88" s="1005">
        <f t="shared" si="99"/>
        <v>37</v>
      </c>
    </row>
    <row r="89" spans="1:14" ht="20.100000000000001" hidden="1" customHeight="1">
      <c r="A89" s="1035"/>
      <c r="B89" s="981" t="s">
        <v>685</v>
      </c>
      <c r="C89" s="982" t="s">
        <v>2348</v>
      </c>
      <c r="D89" s="955">
        <v>45920</v>
      </c>
      <c r="E89" s="972" t="s">
        <v>389</v>
      </c>
      <c r="F89" s="972" t="s">
        <v>389</v>
      </c>
      <c r="G89" s="758">
        <v>45935</v>
      </c>
      <c r="H89" s="758">
        <f t="shared" ref="H89:H93" si="100">G89+1</f>
        <v>45936</v>
      </c>
      <c r="I89" s="758">
        <f t="shared" ref="I89:I93" si="101">H89+2</f>
        <v>45938</v>
      </c>
      <c r="J89" s="758">
        <f t="shared" ref="J89:J93" si="102">I89+1</f>
        <v>45939</v>
      </c>
      <c r="K89" s="331"/>
      <c r="L89" s="758">
        <f t="shared" si="57"/>
        <v>45918</v>
      </c>
      <c r="M89" s="758">
        <f t="shared" si="57"/>
        <v>45918</v>
      </c>
      <c r="N89" s="1005">
        <f t="shared" si="99"/>
        <v>38</v>
      </c>
    </row>
    <row r="90" spans="1:14" ht="20.100000000000001" hidden="1" customHeight="1">
      <c r="A90" s="1035"/>
      <c r="B90" s="981" t="s">
        <v>2323</v>
      </c>
      <c r="C90" s="982" t="s">
        <v>2349</v>
      </c>
      <c r="D90" s="955">
        <v>45927</v>
      </c>
      <c r="E90" s="758">
        <f t="shared" ref="E90:E93" si="103">D90+6</f>
        <v>45933</v>
      </c>
      <c r="F90" s="758">
        <f t="shared" ref="F90:F93" si="104">E90+5</f>
        <v>45938</v>
      </c>
      <c r="G90" s="758">
        <f t="shared" ref="G90:G93" si="105">F90+7</f>
        <v>45945</v>
      </c>
      <c r="H90" s="758">
        <f t="shared" si="100"/>
        <v>45946</v>
      </c>
      <c r="I90" s="758">
        <f t="shared" si="101"/>
        <v>45948</v>
      </c>
      <c r="J90" s="758">
        <f t="shared" si="102"/>
        <v>45949</v>
      </c>
      <c r="K90" s="331"/>
      <c r="L90" s="758">
        <f t="shared" si="57"/>
        <v>45925</v>
      </c>
      <c r="M90" s="758">
        <f t="shared" si="57"/>
        <v>45925</v>
      </c>
      <c r="N90" s="1005">
        <f>WEEKNUM(M90)</f>
        <v>39</v>
      </c>
    </row>
    <row r="91" spans="1:14" ht="20.100000000000001" hidden="1" customHeight="1">
      <c r="A91" s="1035"/>
      <c r="B91" s="981" t="s">
        <v>2253</v>
      </c>
      <c r="C91" s="982" t="s">
        <v>2350</v>
      </c>
      <c r="D91" s="955">
        <v>45934</v>
      </c>
      <c r="E91" s="758">
        <f t="shared" si="103"/>
        <v>45940</v>
      </c>
      <c r="F91" s="758">
        <f t="shared" si="104"/>
        <v>45945</v>
      </c>
      <c r="G91" s="758">
        <f t="shared" si="105"/>
        <v>45952</v>
      </c>
      <c r="H91" s="758">
        <f t="shared" si="100"/>
        <v>45953</v>
      </c>
      <c r="I91" s="758">
        <f t="shared" si="101"/>
        <v>45955</v>
      </c>
      <c r="J91" s="758">
        <f t="shared" si="102"/>
        <v>45956</v>
      </c>
      <c r="K91" s="331"/>
      <c r="L91" s="758">
        <f t="shared" si="57"/>
        <v>45932</v>
      </c>
      <c r="M91" s="758">
        <f t="shared" si="57"/>
        <v>45932</v>
      </c>
      <c r="N91" s="1005">
        <f>WEEKNUM(M91)</f>
        <v>40</v>
      </c>
    </row>
    <row r="92" spans="1:14" ht="20.100000000000001" customHeight="1">
      <c r="A92" s="1035"/>
      <c r="B92" s="981" t="s">
        <v>2314</v>
      </c>
      <c r="C92" s="982" t="s">
        <v>2351</v>
      </c>
      <c r="D92" s="955">
        <v>45942</v>
      </c>
      <c r="E92" s="758">
        <f t="shared" si="103"/>
        <v>45948</v>
      </c>
      <c r="F92" s="758">
        <f t="shared" si="104"/>
        <v>45953</v>
      </c>
      <c r="G92" s="758">
        <f t="shared" si="105"/>
        <v>45960</v>
      </c>
      <c r="H92" s="758">
        <f t="shared" si="100"/>
        <v>45961</v>
      </c>
      <c r="I92" s="758">
        <f t="shared" si="101"/>
        <v>45963</v>
      </c>
      <c r="J92" s="758">
        <f>I92+1</f>
        <v>45964</v>
      </c>
      <c r="K92" s="331"/>
      <c r="L92" s="758">
        <v>45938</v>
      </c>
      <c r="M92" s="758">
        <f>M91+7</f>
        <v>45939</v>
      </c>
      <c r="N92" s="1005">
        <f t="shared" ref="M92:N94" si="106">WEEKNUM(M92)</f>
        <v>41</v>
      </c>
    </row>
    <row r="93" spans="1:14" ht="20.100000000000001" customHeight="1">
      <c r="A93" s="1035"/>
      <c r="B93" s="981" t="s">
        <v>2303</v>
      </c>
      <c r="C93" s="982" t="s">
        <v>2352</v>
      </c>
      <c r="D93" s="955">
        <v>45947</v>
      </c>
      <c r="E93" s="758">
        <f t="shared" si="103"/>
        <v>45953</v>
      </c>
      <c r="F93" s="758">
        <f t="shared" si="104"/>
        <v>45958</v>
      </c>
      <c r="G93" s="758">
        <f t="shared" si="105"/>
        <v>45965</v>
      </c>
      <c r="H93" s="758">
        <f t="shared" si="100"/>
        <v>45966</v>
      </c>
      <c r="I93" s="758">
        <f t="shared" si="101"/>
        <v>45968</v>
      </c>
      <c r="J93" s="758">
        <f t="shared" si="102"/>
        <v>45969</v>
      </c>
      <c r="K93" s="331"/>
      <c r="L93" s="758">
        <f>L92+7</f>
        <v>45945</v>
      </c>
      <c r="M93" s="758">
        <f>M92+7</f>
        <v>45946</v>
      </c>
      <c r="N93" s="1005">
        <f t="shared" si="106"/>
        <v>42</v>
      </c>
    </row>
    <row r="94" spans="1:14" ht="20.100000000000001" customHeight="1">
      <c r="A94" s="1035"/>
      <c r="B94" s="981" t="s">
        <v>685</v>
      </c>
      <c r="C94" s="982" t="s">
        <v>2353</v>
      </c>
      <c r="D94" s="955">
        <v>45957</v>
      </c>
      <c r="E94" s="1151" t="s">
        <v>389</v>
      </c>
      <c r="F94" s="758">
        <v>45965</v>
      </c>
      <c r="G94" s="758">
        <f>F94+7</f>
        <v>45972</v>
      </c>
      <c r="H94" s="758">
        <f t="shared" ref="H94:H98" si="107">G94+1</f>
        <v>45973</v>
      </c>
      <c r="I94" s="758">
        <f t="shared" ref="I94:I98" si="108">H94+2</f>
        <v>45975</v>
      </c>
      <c r="J94" s="758">
        <f t="shared" ref="J94:J98" si="109">I94+1</f>
        <v>45976</v>
      </c>
      <c r="K94" s="331"/>
      <c r="L94" s="758">
        <f t="shared" si="57"/>
        <v>45952</v>
      </c>
      <c r="M94" s="758">
        <f t="shared" si="57"/>
        <v>45953</v>
      </c>
      <c r="N94" s="1005">
        <f t="shared" si="106"/>
        <v>43</v>
      </c>
    </row>
    <row r="95" spans="1:14" ht="20.100000000000001" customHeight="1">
      <c r="A95" s="1035"/>
      <c r="B95" s="981" t="s">
        <v>2323</v>
      </c>
      <c r="C95" s="982" t="s">
        <v>2354</v>
      </c>
      <c r="D95" s="955">
        <v>45959</v>
      </c>
      <c r="E95" s="758">
        <f t="shared" ref="E94:E98" si="110">D95+6</f>
        <v>45965</v>
      </c>
      <c r="F95" s="758">
        <f t="shared" ref="F94:F98" si="111">E95+5</f>
        <v>45970</v>
      </c>
      <c r="G95" s="758">
        <f t="shared" ref="G94:G98" si="112">F95+7</f>
        <v>45977</v>
      </c>
      <c r="H95" s="758">
        <f t="shared" si="107"/>
        <v>45978</v>
      </c>
      <c r="I95" s="758">
        <f t="shared" si="108"/>
        <v>45980</v>
      </c>
      <c r="J95" s="758">
        <f t="shared" si="109"/>
        <v>45981</v>
      </c>
      <c r="K95" s="331"/>
      <c r="L95" s="758">
        <f t="shared" si="57"/>
        <v>45959</v>
      </c>
      <c r="M95" s="758">
        <f t="shared" si="57"/>
        <v>45960</v>
      </c>
      <c r="N95" s="1005">
        <f>WEEKNUM(M95)</f>
        <v>44</v>
      </c>
    </row>
    <row r="96" spans="1:14" ht="20.100000000000001" customHeight="1">
      <c r="A96" s="1035"/>
      <c r="B96" s="981" t="s">
        <v>2253</v>
      </c>
      <c r="C96" s="982" t="s">
        <v>2355</v>
      </c>
      <c r="D96" s="955">
        <v>45966</v>
      </c>
      <c r="E96" s="758">
        <f t="shared" si="110"/>
        <v>45972</v>
      </c>
      <c r="F96" s="758">
        <f t="shared" si="111"/>
        <v>45977</v>
      </c>
      <c r="G96" s="758">
        <f t="shared" si="112"/>
        <v>45984</v>
      </c>
      <c r="H96" s="758">
        <f t="shared" si="107"/>
        <v>45985</v>
      </c>
      <c r="I96" s="758">
        <f t="shared" si="108"/>
        <v>45987</v>
      </c>
      <c r="J96" s="758">
        <f t="shared" si="109"/>
        <v>45988</v>
      </c>
      <c r="K96" s="331"/>
      <c r="L96" s="758">
        <f t="shared" si="57"/>
        <v>45966</v>
      </c>
      <c r="M96" s="758">
        <f t="shared" si="57"/>
        <v>45967</v>
      </c>
      <c r="N96" s="1005">
        <f>WEEKNUM(M96)</f>
        <v>45</v>
      </c>
    </row>
    <row r="97" spans="1:17" ht="20.100000000000001" customHeight="1">
      <c r="A97" s="1035"/>
      <c r="B97" s="981" t="s">
        <v>2314</v>
      </c>
      <c r="C97" s="982" t="s">
        <v>2356</v>
      </c>
      <c r="D97" s="955">
        <v>45973</v>
      </c>
      <c r="E97" s="758">
        <f t="shared" si="110"/>
        <v>45979</v>
      </c>
      <c r="F97" s="758">
        <f t="shared" si="111"/>
        <v>45984</v>
      </c>
      <c r="G97" s="758">
        <f t="shared" si="112"/>
        <v>45991</v>
      </c>
      <c r="H97" s="758">
        <f t="shared" si="107"/>
        <v>45992</v>
      </c>
      <c r="I97" s="758">
        <f t="shared" si="108"/>
        <v>45994</v>
      </c>
      <c r="J97" s="758">
        <f t="shared" si="109"/>
        <v>45995</v>
      </c>
      <c r="K97" s="331"/>
      <c r="L97" s="758">
        <f t="shared" si="57"/>
        <v>45973</v>
      </c>
      <c r="M97" s="758">
        <f t="shared" si="57"/>
        <v>45974</v>
      </c>
      <c r="N97" s="1005">
        <f t="shared" ref="M97:N98" si="113">WEEKNUM(M97)</f>
        <v>46</v>
      </c>
    </row>
    <row r="98" spans="1:17" ht="20.100000000000001" customHeight="1">
      <c r="A98" s="1035" t="s">
        <v>2357</v>
      </c>
      <c r="B98" s="1128" t="s">
        <v>2358</v>
      </c>
      <c r="C98" s="982" t="s">
        <v>2359</v>
      </c>
      <c r="D98" s="955">
        <v>45980</v>
      </c>
      <c r="E98" s="758">
        <f t="shared" si="110"/>
        <v>45986</v>
      </c>
      <c r="F98" s="758">
        <f t="shared" si="111"/>
        <v>45991</v>
      </c>
      <c r="G98" s="758">
        <f t="shared" si="112"/>
        <v>45998</v>
      </c>
      <c r="H98" s="758">
        <f t="shared" si="107"/>
        <v>45999</v>
      </c>
      <c r="I98" s="758">
        <f t="shared" si="108"/>
        <v>46001</v>
      </c>
      <c r="J98" s="758">
        <f t="shared" si="109"/>
        <v>46002</v>
      </c>
      <c r="K98" s="331"/>
      <c r="L98" s="758">
        <f>L97+7</f>
        <v>45980</v>
      </c>
      <c r="M98" s="758">
        <f>M97+7</f>
        <v>45981</v>
      </c>
      <c r="N98" s="1005">
        <f t="shared" si="113"/>
        <v>47</v>
      </c>
    </row>
    <row r="99" spans="1:17" ht="20.100000000000001" customHeight="1">
      <c r="A99" s="1035"/>
      <c r="B99" s="1128" t="s">
        <v>2360</v>
      </c>
      <c r="C99" s="982" t="s">
        <v>2361</v>
      </c>
      <c r="D99" s="955">
        <v>45987</v>
      </c>
      <c r="E99" s="758">
        <f t="shared" ref="E99" si="114">D99+6</f>
        <v>45993</v>
      </c>
      <c r="F99" s="758">
        <f t="shared" ref="F99" si="115">E99+5</f>
        <v>45998</v>
      </c>
      <c r="G99" s="758">
        <f t="shared" ref="G99" si="116">F99+7</f>
        <v>46005</v>
      </c>
      <c r="H99" s="758">
        <f t="shared" ref="H99" si="117">G99+1</f>
        <v>46006</v>
      </c>
      <c r="I99" s="758">
        <f t="shared" ref="I99" si="118">H99+2</f>
        <v>46008</v>
      </c>
      <c r="J99" s="758">
        <f t="shared" ref="J99" si="119">I99+1</f>
        <v>46009</v>
      </c>
      <c r="K99" s="331"/>
      <c r="L99" s="758">
        <f>L98+7</f>
        <v>45987</v>
      </c>
      <c r="M99" s="758">
        <f>M98+7</f>
        <v>45988</v>
      </c>
      <c r="N99" s="1005">
        <f t="shared" ref="M99:N99" si="120">WEEKNUM(M99)</f>
        <v>48</v>
      </c>
    </row>
    <row r="100" spans="1:17" ht="20.100000000000001" customHeight="1">
      <c r="A100" s="1035" t="s">
        <v>2323</v>
      </c>
      <c r="B100" s="981" t="s">
        <v>2362</v>
      </c>
      <c r="C100" s="982" t="s">
        <v>2363</v>
      </c>
      <c r="D100" s="955">
        <v>45994</v>
      </c>
      <c r="E100" s="758">
        <f t="shared" ref="E100" si="121">D100+6</f>
        <v>46000</v>
      </c>
      <c r="F100" s="758">
        <f t="shared" ref="F100" si="122">E100+5</f>
        <v>46005</v>
      </c>
      <c r="G100" s="758">
        <f t="shared" ref="G100" si="123">F100+7</f>
        <v>46012</v>
      </c>
      <c r="H100" s="758">
        <f t="shared" ref="H100" si="124">G100+1</f>
        <v>46013</v>
      </c>
      <c r="I100" s="758">
        <f t="shared" ref="I100" si="125">H100+2</f>
        <v>46015</v>
      </c>
      <c r="J100" s="758">
        <f t="shared" ref="J100" si="126">I100+1</f>
        <v>46016</v>
      </c>
      <c r="K100" s="331"/>
      <c r="L100" s="758">
        <f>L99+7</f>
        <v>45994</v>
      </c>
      <c r="M100" s="758">
        <f>M99+7</f>
        <v>45995</v>
      </c>
      <c r="N100" s="1005">
        <f t="shared" ref="M100:N100" si="127">WEEKNUM(M100)</f>
        <v>49</v>
      </c>
    </row>
    <row r="101" spans="1:17" ht="20.100000000000001" customHeight="1">
      <c r="A101" s="1035"/>
      <c r="B101" s="981" t="s">
        <v>2364</v>
      </c>
      <c r="C101" s="982" t="s">
        <v>2365</v>
      </c>
      <c r="D101" s="955">
        <v>46001</v>
      </c>
      <c r="E101" s="758">
        <f t="shared" ref="E101:E104" si="128">D101+6</f>
        <v>46007</v>
      </c>
      <c r="F101" s="758">
        <f t="shared" ref="F101:F104" si="129">E101+5</f>
        <v>46012</v>
      </c>
      <c r="G101" s="758">
        <f t="shared" ref="G101:G104" si="130">F101+7</f>
        <v>46019</v>
      </c>
      <c r="H101" s="758">
        <f t="shared" ref="H101:H104" si="131">G101+1</f>
        <v>46020</v>
      </c>
      <c r="I101" s="758">
        <f t="shared" ref="I101:I104" si="132">H101+2</f>
        <v>46022</v>
      </c>
      <c r="J101" s="758">
        <f t="shared" ref="J101:J104" si="133">I101+1</f>
        <v>46023</v>
      </c>
      <c r="K101" s="331"/>
      <c r="L101" s="758">
        <f t="shared" ref="L98:M104" si="134">L100+7</f>
        <v>46001</v>
      </c>
      <c r="M101" s="758">
        <f t="shared" ref="M101" si="135">M100+7</f>
        <v>46002</v>
      </c>
      <c r="N101" s="1005">
        <f t="shared" ref="M101:N104" si="136">WEEKNUM(M101)</f>
        <v>50</v>
      </c>
    </row>
    <row r="102" spans="1:17" ht="20.100000000000001" customHeight="1">
      <c r="A102" s="1035"/>
      <c r="B102" s="981" t="s">
        <v>2366</v>
      </c>
      <c r="C102" s="982" t="s">
        <v>2367</v>
      </c>
      <c r="D102" s="955">
        <v>46008</v>
      </c>
      <c r="E102" s="758">
        <f t="shared" si="128"/>
        <v>46014</v>
      </c>
      <c r="F102" s="758">
        <f t="shared" si="129"/>
        <v>46019</v>
      </c>
      <c r="G102" s="758">
        <f t="shared" si="130"/>
        <v>46026</v>
      </c>
      <c r="H102" s="758">
        <f t="shared" si="131"/>
        <v>46027</v>
      </c>
      <c r="I102" s="758">
        <f t="shared" si="132"/>
        <v>46029</v>
      </c>
      <c r="J102" s="758">
        <f t="shared" si="133"/>
        <v>46030</v>
      </c>
      <c r="K102" s="331"/>
      <c r="L102" s="758">
        <f t="shared" si="134"/>
        <v>46008</v>
      </c>
      <c r="M102" s="758">
        <f t="shared" ref="M102" si="137">M101+7</f>
        <v>46009</v>
      </c>
      <c r="N102" s="1005">
        <f t="shared" si="136"/>
        <v>51</v>
      </c>
    </row>
    <row r="103" spans="1:17" ht="20.100000000000001" customHeight="1">
      <c r="A103" s="1035"/>
      <c r="B103" s="981" t="s">
        <v>2358</v>
      </c>
      <c r="C103" s="982" t="s">
        <v>2368</v>
      </c>
      <c r="D103" s="955">
        <v>46015</v>
      </c>
      <c r="E103" s="758">
        <f t="shared" si="128"/>
        <v>46021</v>
      </c>
      <c r="F103" s="758">
        <f t="shared" si="129"/>
        <v>46026</v>
      </c>
      <c r="G103" s="758">
        <f t="shared" si="130"/>
        <v>46033</v>
      </c>
      <c r="H103" s="758">
        <f t="shared" si="131"/>
        <v>46034</v>
      </c>
      <c r="I103" s="758">
        <f t="shared" si="132"/>
        <v>46036</v>
      </c>
      <c r="J103" s="758">
        <f t="shared" si="133"/>
        <v>46037</v>
      </c>
      <c r="K103" s="331"/>
      <c r="L103" s="758">
        <f t="shared" si="134"/>
        <v>46015</v>
      </c>
      <c r="M103" s="758">
        <f t="shared" ref="M103" si="138">M102+7</f>
        <v>46016</v>
      </c>
      <c r="N103" s="1005">
        <f t="shared" si="136"/>
        <v>52</v>
      </c>
    </row>
    <row r="104" spans="1:17" ht="20.100000000000001" customHeight="1">
      <c r="A104" s="1035"/>
      <c r="B104" s="981" t="s">
        <v>2360</v>
      </c>
      <c r="C104" s="982" t="s">
        <v>2369</v>
      </c>
      <c r="D104" s="955">
        <v>46022</v>
      </c>
      <c r="E104" s="758">
        <f t="shared" si="128"/>
        <v>46028</v>
      </c>
      <c r="F104" s="758">
        <f t="shared" si="129"/>
        <v>46033</v>
      </c>
      <c r="G104" s="758">
        <f t="shared" si="130"/>
        <v>46040</v>
      </c>
      <c r="H104" s="758">
        <f t="shared" si="131"/>
        <v>46041</v>
      </c>
      <c r="I104" s="758">
        <f t="shared" si="132"/>
        <v>46043</v>
      </c>
      <c r="J104" s="758">
        <f t="shared" si="133"/>
        <v>46044</v>
      </c>
      <c r="K104" s="331"/>
      <c r="L104" s="758">
        <f t="shared" si="134"/>
        <v>46022</v>
      </c>
      <c r="M104" s="758">
        <f t="shared" ref="M104" si="139">M103+7</f>
        <v>46023</v>
      </c>
      <c r="N104" s="1005">
        <f t="shared" si="136"/>
        <v>1</v>
      </c>
    </row>
    <row r="105" spans="1:17" ht="24.95" customHeight="1">
      <c r="A105" s="1035"/>
      <c r="B105" s="147" t="s">
        <v>545</v>
      </c>
      <c r="C105" s="750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600"/>
      <c r="P105" s="146"/>
      <c r="Q105" s="146"/>
    </row>
    <row r="106" spans="1:17" s="159" customFormat="1" ht="17.25" customHeight="1">
      <c r="A106" s="1035"/>
      <c r="C106" s="145"/>
      <c r="D106" s="145"/>
      <c r="E106" s="145"/>
      <c r="F106" s="145"/>
      <c r="G106" s="145"/>
      <c r="H106" s="145"/>
      <c r="I106" s="145"/>
      <c r="N106" s="147"/>
      <c r="O106" s="145"/>
    </row>
    <row r="107" spans="1:17" s="159" customFormat="1" ht="17.25" customHeight="1" thickBot="1">
      <c r="A107" s="1035"/>
      <c r="B107" s="422"/>
      <c r="C107" s="145"/>
      <c r="D107" s="145"/>
      <c r="E107" s="145"/>
      <c r="F107" s="145"/>
      <c r="G107" s="145"/>
      <c r="H107" s="145"/>
      <c r="I107" s="145"/>
      <c r="N107" s="147"/>
      <c r="O107" s="145"/>
    </row>
    <row r="108" spans="1:17" s="147" customFormat="1" ht="18.75" customHeight="1">
      <c r="B108" s="896"/>
      <c r="C108" s="897"/>
      <c r="D108" s="898"/>
      <c r="E108" s="899"/>
      <c r="F108" s="900"/>
      <c r="G108" s="901"/>
      <c r="H108" s="902"/>
    </row>
    <row r="109" spans="1:17" s="147" customFormat="1" ht="18.75" customHeight="1">
      <c r="B109" s="778" t="s">
        <v>546</v>
      </c>
      <c r="C109" s="145"/>
      <c r="D109" s="147" t="s">
        <v>547</v>
      </c>
      <c r="G109" s="147" t="s">
        <v>548</v>
      </c>
      <c r="H109" s="779"/>
    </row>
    <row r="110" spans="1:17" s="147" customFormat="1" ht="18.75" customHeight="1">
      <c r="B110" s="780" t="s">
        <v>549</v>
      </c>
      <c r="C110" s="1098" t="s">
        <v>550</v>
      </c>
      <c r="D110" s="133" t="s">
        <v>551</v>
      </c>
      <c r="F110" s="1098" t="s">
        <v>552</v>
      </c>
      <c r="G110" s="145" t="s">
        <v>553</v>
      </c>
      <c r="H110" s="1099" t="s">
        <v>554</v>
      </c>
    </row>
    <row r="111" spans="1:17" s="147" customFormat="1" ht="18.75" customHeight="1">
      <c r="B111" s="780" t="s">
        <v>555</v>
      </c>
      <c r="C111" s="1098" t="s">
        <v>556</v>
      </c>
      <c r="D111" s="133" t="s">
        <v>557</v>
      </c>
      <c r="E111" s="148" t="s">
        <v>558</v>
      </c>
      <c r="F111" s="1100" t="s">
        <v>559</v>
      </c>
      <c r="G111" s="145" t="s">
        <v>560</v>
      </c>
      <c r="H111" s="1099" t="s">
        <v>561</v>
      </c>
    </row>
    <row r="112" spans="1:17" s="147" customFormat="1" ht="18" customHeight="1">
      <c r="B112" s="783" t="s">
        <v>562</v>
      </c>
      <c r="C112" s="1101" t="s">
        <v>563</v>
      </c>
      <c r="D112" s="133" t="s">
        <v>564</v>
      </c>
      <c r="E112" s="148" t="s">
        <v>565</v>
      </c>
      <c r="F112" s="1100" t="s">
        <v>566</v>
      </c>
      <c r="G112" s="588" t="s">
        <v>567</v>
      </c>
      <c r="H112" s="1102" t="s">
        <v>568</v>
      </c>
    </row>
    <row r="113" spans="1:15" s="147" customFormat="1" ht="18.75" customHeight="1">
      <c r="B113" s="783" t="s">
        <v>569</v>
      </c>
      <c r="C113" s="1101" t="s">
        <v>570</v>
      </c>
      <c r="D113" s="133" t="s">
        <v>571</v>
      </c>
      <c r="E113" s="148" t="s">
        <v>572</v>
      </c>
      <c r="F113" s="1100" t="s">
        <v>573</v>
      </c>
      <c r="G113" s="588" t="s">
        <v>574</v>
      </c>
      <c r="H113" s="1102" t="s">
        <v>575</v>
      </c>
      <c r="N113" s="149"/>
      <c r="O113" s="149"/>
    </row>
    <row r="114" spans="1:15" s="147" customFormat="1" ht="18.75" customHeight="1">
      <c r="B114" s="783" t="s">
        <v>815</v>
      </c>
      <c r="C114" s="1101" t="s">
        <v>577</v>
      </c>
      <c r="D114" s="133" t="s">
        <v>578</v>
      </c>
      <c r="E114" s="148" t="s">
        <v>579</v>
      </c>
      <c r="F114" s="1100" t="s">
        <v>580</v>
      </c>
      <c r="G114" s="588" t="s">
        <v>581</v>
      </c>
      <c r="H114" s="1102" t="s">
        <v>582</v>
      </c>
      <c r="N114" s="149"/>
      <c r="O114" s="149"/>
    </row>
    <row r="115" spans="1:15" s="147" customFormat="1" ht="18.75" customHeight="1">
      <c r="B115" s="783" t="s">
        <v>583</v>
      </c>
      <c r="C115" s="1101" t="s">
        <v>584</v>
      </c>
      <c r="D115" s="133" t="s">
        <v>585</v>
      </c>
      <c r="E115" s="148" t="s">
        <v>586</v>
      </c>
      <c r="F115" s="1100" t="s">
        <v>587</v>
      </c>
      <c r="G115" s="588" t="s">
        <v>588</v>
      </c>
      <c r="H115" s="1102" t="s">
        <v>589</v>
      </c>
      <c r="N115" s="149"/>
      <c r="O115" s="149"/>
    </row>
    <row r="116" spans="1:15" s="147" customFormat="1" ht="18.75" customHeight="1">
      <c r="B116" s="783" t="s">
        <v>590</v>
      </c>
      <c r="C116" s="1101" t="s">
        <v>591</v>
      </c>
      <c r="D116" s="133" t="s">
        <v>592</v>
      </c>
      <c r="E116" s="148" t="s">
        <v>593</v>
      </c>
      <c r="F116" s="1098" t="s">
        <v>594</v>
      </c>
      <c r="G116" s="588" t="s">
        <v>595</v>
      </c>
      <c r="H116" s="787" t="s">
        <v>596</v>
      </c>
      <c r="N116" s="149"/>
      <c r="O116" s="149"/>
    </row>
    <row r="117" spans="1:15" ht="18.75" customHeight="1">
      <c r="A117" s="1033"/>
      <c r="B117" s="783" t="s">
        <v>597</v>
      </c>
      <c r="C117" s="1101" t="s">
        <v>598</v>
      </c>
      <c r="D117" s="133"/>
      <c r="F117" s="588"/>
      <c r="G117" s="147"/>
      <c r="H117" s="788"/>
      <c r="I117" s="145"/>
      <c r="J117" s="145"/>
      <c r="K117" s="145"/>
    </row>
    <row r="118" spans="1:15" ht="17.25" customHeight="1" thickBot="1">
      <c r="A118" s="1033"/>
      <c r="B118" s="1103"/>
      <c r="C118" s="791"/>
      <c r="D118" s="791"/>
      <c r="E118" s="791"/>
      <c r="F118" s="791"/>
      <c r="G118" s="791"/>
      <c r="H118" s="1104"/>
      <c r="I118" s="145"/>
      <c r="J118" s="145"/>
      <c r="K118" s="145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110" r:id="rId10" xr:uid="{7EB8ACDC-127B-4623-BC63-962269ACDF7E}"/>
    <hyperlink ref="C110" r:id="rId11" xr:uid="{D0902594-8023-4CDF-A988-07AA592A8A42}"/>
    <hyperlink ref="H115" r:id="rId12" xr:uid="{BAF9C094-775F-4D5B-AB5F-020C18A1A332}"/>
    <hyperlink ref="H114" r:id="rId13" xr:uid="{F5B825EB-C0A3-49C0-A0C7-C5C7847D1C42}"/>
    <hyperlink ref="C113" r:id="rId14" xr:uid="{13959669-DF32-4057-9863-25DE0C5053D2}"/>
    <hyperlink ref="C111" r:id="rId15" xr:uid="{8989D5CA-737B-4ABF-BEA4-557F5B10E4CB}"/>
    <hyperlink ref="C117" r:id="rId16" xr:uid="{CA4B5B68-7F84-4CE7-B9C4-67ED9394DE33}"/>
    <hyperlink ref="H113" r:id="rId17" xr:uid="{C3A611E8-05C0-4318-8B8B-79B220D6A3FD}"/>
    <hyperlink ref="H116" r:id="rId18" xr:uid="{AF4EC95A-4D95-4BD2-9CF8-84059FCA2BFD}"/>
    <hyperlink ref="F110" r:id="rId19" xr:uid="{B7064F0F-55C9-4537-ADA1-2C0A3AE9611C}"/>
    <hyperlink ref="F115" r:id="rId20" xr:uid="{C700D005-22D0-493B-842D-23E3B7095D00}"/>
    <hyperlink ref="F111" r:id="rId21" xr:uid="{74359B29-54D6-4C8D-9246-85C3C79B30D5}"/>
    <hyperlink ref="F112" r:id="rId22" xr:uid="{8E7648A6-3F3D-48DB-B3F8-64432BE4BB38}"/>
    <hyperlink ref="F113" r:id="rId23" xr:uid="{53A69E84-3FF9-470E-AD11-2585A6736969}"/>
    <hyperlink ref="F114" r:id="rId24" xr:uid="{1D739F2F-A4A5-4545-82E5-3E7ACCF2C367}"/>
    <hyperlink ref="H111" r:id="rId25" xr:uid="{0C981046-321D-4DB4-8377-FD40823A20FC}"/>
    <hyperlink ref="H112" r:id="rId26" xr:uid="{A5475766-E3FD-40E3-857E-BD71D937D048}"/>
    <hyperlink ref="F116" r:id="rId27" xr:uid="{508805CB-5F01-4EA1-9B50-762FA46CA839}"/>
    <hyperlink ref="C112" r:id="rId28" xr:uid="{814751FF-3017-4AE3-823F-E71E7FE66130}"/>
    <hyperlink ref="C114" r:id="rId29" xr:uid="{C3212037-655C-40ED-B4FD-875C4C7AC192}"/>
    <hyperlink ref="C115" r:id="rId30" xr:uid="{FB9F1EA4-C417-4C7B-94B5-C43C0BC78318}"/>
    <hyperlink ref="C116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:I69 I93:I94 I73:I92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58"/>
  <sheetViews>
    <sheetView showGridLines="0" topLeftCell="A140" zoomScaleNormal="100" zoomScaleSheetLayoutView="85" workbookViewId="0">
      <selection activeCell="B230" sqref="B230"/>
    </sheetView>
  </sheetViews>
  <sheetFormatPr defaultColWidth="9.140625" defaultRowHeight="18" customHeight="1"/>
  <cols>
    <col min="1" max="1" width="27.7109375" style="861" customWidth="1"/>
    <col min="2" max="2" width="22.85546875" style="11" customWidth="1"/>
    <col min="3" max="3" width="25.42578125" style="1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8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>
      <c r="A1" s="859"/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124" customFormat="1" ht="20.100000000000001" customHeight="1" thickBot="1">
      <c r="A2" s="859"/>
      <c r="B2" s="1242" t="s">
        <v>116</v>
      </c>
      <c r="C2" s="1242"/>
      <c r="D2" s="1242"/>
      <c r="E2" s="1242"/>
      <c r="F2" s="1242"/>
      <c r="G2" s="610"/>
      <c r="H2" s="956" t="s">
        <v>350</v>
      </c>
      <c r="I2" s="415"/>
      <c r="J2" s="415"/>
      <c r="K2" s="415"/>
    </row>
    <row r="3" spans="1:11" s="124" customFormat="1" ht="18" customHeight="1" thickBot="1">
      <c r="A3" s="859"/>
      <c r="B3" s="608"/>
      <c r="C3" s="609"/>
      <c r="D3" s="609"/>
      <c r="E3" s="609"/>
      <c r="F3" s="609"/>
      <c r="G3" s="415"/>
      <c r="H3" s="415"/>
      <c r="I3" s="415"/>
      <c r="J3" s="415"/>
      <c r="K3" s="415"/>
    </row>
    <row r="4" spans="1:11" s="149" customFormat="1" ht="21.6" thickBot="1">
      <c r="A4" s="859"/>
      <c r="B4" s="1239" t="s">
        <v>125</v>
      </c>
      <c r="C4" s="1240"/>
      <c r="D4" s="1240"/>
      <c r="E4" s="1240"/>
      <c r="F4" s="1241"/>
      <c r="G4" s="1040"/>
      <c r="H4" s="415"/>
      <c r="I4" s="415"/>
      <c r="J4" s="415"/>
      <c r="K4" s="415"/>
    </row>
    <row r="5" spans="1:11" s="149" customFormat="1" ht="21">
      <c r="A5" s="1041"/>
      <c r="B5" s="1042"/>
      <c r="C5" s="1042"/>
      <c r="D5" s="1042"/>
      <c r="E5" s="1042"/>
      <c r="F5" s="1042"/>
      <c r="G5" s="1043"/>
      <c r="H5" s="205"/>
      <c r="I5" s="205"/>
      <c r="J5" s="205"/>
      <c r="K5" s="205"/>
    </row>
    <row r="6" spans="1:11" s="149" customFormat="1" ht="20.100000000000001" hidden="1" customHeight="1">
      <c r="A6" s="1033"/>
      <c r="B6" s="1185" t="s">
        <v>351</v>
      </c>
      <c r="C6" s="1185"/>
      <c r="D6" s="1185"/>
      <c r="E6" s="1185"/>
      <c r="F6" s="1185"/>
      <c r="G6" s="1037"/>
      <c r="H6" s="145"/>
      <c r="I6" s="145"/>
      <c r="J6" s="145"/>
      <c r="K6" s="145"/>
    </row>
    <row r="7" spans="1:11" s="149" customFormat="1" ht="19.5" hidden="1" customHeight="1">
      <c r="A7" s="1033"/>
      <c r="B7" s="1034"/>
      <c r="C7" s="1034"/>
      <c r="D7" s="1034"/>
      <c r="E7" s="1034"/>
      <c r="F7" s="1034"/>
      <c r="G7" s="1034"/>
      <c r="H7" s="145"/>
      <c r="I7" s="145"/>
      <c r="J7" s="145"/>
      <c r="K7" s="145"/>
    </row>
    <row r="8" spans="1:11" s="146" customFormat="1" ht="27.75" hidden="1" customHeight="1">
      <c r="A8" s="859"/>
      <c r="B8" s="1187" t="s">
        <v>125</v>
      </c>
      <c r="C8" s="1188"/>
      <c r="D8" s="1243" t="s">
        <v>353</v>
      </c>
      <c r="E8" s="968" t="s">
        <v>311</v>
      </c>
      <c r="F8" s="969" t="s">
        <v>277</v>
      </c>
      <c r="G8" s="969" t="s">
        <v>236</v>
      </c>
      <c r="I8" s="915"/>
      <c r="K8" s="415"/>
    </row>
    <row r="9" spans="1:11" s="146" customFormat="1" ht="18" hidden="1" customHeight="1">
      <c r="A9" s="859"/>
      <c r="B9" s="968" t="s">
        <v>355</v>
      </c>
      <c r="C9" s="968" t="s">
        <v>356</v>
      </c>
      <c r="D9" s="1244"/>
      <c r="E9" s="970" t="s">
        <v>282</v>
      </c>
      <c r="F9" s="971" t="s">
        <v>223</v>
      </c>
      <c r="G9" s="971" t="s">
        <v>184</v>
      </c>
      <c r="I9" s="1050" t="s">
        <v>357</v>
      </c>
      <c r="J9" s="415"/>
      <c r="K9" s="415"/>
    </row>
    <row r="10" spans="1:11" s="146" customFormat="1" ht="19.5" hidden="1" customHeight="1">
      <c r="A10" s="848" t="s">
        <v>2370</v>
      </c>
      <c r="B10" s="629" t="s">
        <v>2257</v>
      </c>
      <c r="C10" s="630" t="s">
        <v>2371</v>
      </c>
      <c r="D10" s="630">
        <v>45200</v>
      </c>
      <c r="E10" s="632">
        <f t="shared" ref="E10" si="0">D10+2</f>
        <v>45202</v>
      </c>
      <c r="F10" s="630">
        <f t="shared" ref="F10" si="1">D10+6</f>
        <v>45206</v>
      </c>
      <c r="G10" s="630">
        <f t="shared" ref="G10" si="2">D10+7</f>
        <v>45207</v>
      </c>
      <c r="I10" s="909">
        <v>45201</v>
      </c>
      <c r="J10" s="610"/>
      <c r="K10" s="415"/>
    </row>
    <row r="11" spans="1:11" s="146" customFormat="1" ht="19.5" hidden="1" customHeight="1">
      <c r="A11" s="848"/>
      <c r="B11" s="629" t="s">
        <v>1666</v>
      </c>
      <c r="C11" s="630" t="s">
        <v>2372</v>
      </c>
      <c r="D11" s="630">
        <f t="shared" ref="D11:D29" si="3">D10+7</f>
        <v>45207</v>
      </c>
      <c r="E11" s="630">
        <f t="shared" ref="E11" si="4">D11+2</f>
        <v>45209</v>
      </c>
      <c r="F11" s="630">
        <f t="shared" ref="F11" si="5">D11+6</f>
        <v>45213</v>
      </c>
      <c r="G11" s="630">
        <f t="shared" ref="G11" si="6">D11+7</f>
        <v>45214</v>
      </c>
      <c r="I11" s="909">
        <f t="shared" ref="I11:I23" si="7">D11+1</f>
        <v>45208</v>
      </c>
      <c r="J11" s="610"/>
      <c r="K11" s="415"/>
    </row>
    <row r="12" spans="1:11" s="146" customFormat="1" ht="19.5" hidden="1" customHeight="1">
      <c r="A12" s="848"/>
      <c r="B12" s="629" t="s">
        <v>1662</v>
      </c>
      <c r="C12" s="630" t="s">
        <v>2373</v>
      </c>
      <c r="D12" s="630">
        <v>45215</v>
      </c>
      <c r="E12" s="630">
        <f t="shared" ref="E12" si="8">D12+2</f>
        <v>45217</v>
      </c>
      <c r="F12" s="630">
        <f t="shared" ref="F12" si="9">D12+6</f>
        <v>45221</v>
      </c>
      <c r="G12" s="630">
        <f t="shared" ref="G12" si="10">D12+7</f>
        <v>45222</v>
      </c>
      <c r="I12" s="909">
        <f t="shared" si="7"/>
        <v>45216</v>
      </c>
      <c r="J12" s="610"/>
      <c r="K12" s="415"/>
    </row>
    <row r="13" spans="1:11" s="146" customFormat="1" ht="19.5" hidden="1" customHeight="1">
      <c r="A13" s="848" t="s">
        <v>2374</v>
      </c>
      <c r="B13" s="629" t="s">
        <v>2375</v>
      </c>
      <c r="C13" s="630" t="s">
        <v>2376</v>
      </c>
      <c r="D13" s="630">
        <v>45221</v>
      </c>
      <c r="E13" s="630">
        <f t="shared" ref="E13" si="11">D13+2</f>
        <v>45223</v>
      </c>
      <c r="F13" s="630">
        <f t="shared" ref="F13" si="12">D13+6</f>
        <v>45227</v>
      </c>
      <c r="G13" s="630">
        <f t="shared" ref="G13" si="13">D13+7</f>
        <v>45228</v>
      </c>
      <c r="I13" s="909">
        <f t="shared" si="7"/>
        <v>45222</v>
      </c>
      <c r="J13" s="610"/>
      <c r="K13" s="415"/>
    </row>
    <row r="14" spans="1:11" s="146" customFormat="1" ht="19.5" hidden="1" customHeight="1">
      <c r="A14" s="848"/>
      <c r="B14" s="629" t="s">
        <v>2377</v>
      </c>
      <c r="C14" s="630" t="s">
        <v>2378</v>
      </c>
      <c r="D14" s="630">
        <f t="shared" si="3"/>
        <v>45228</v>
      </c>
      <c r="E14" s="630">
        <f t="shared" ref="E14" si="14">D14+2</f>
        <v>45230</v>
      </c>
      <c r="F14" s="630">
        <f t="shared" ref="F14" si="15">D14+6</f>
        <v>45234</v>
      </c>
      <c r="G14" s="630">
        <f t="shared" ref="G14" si="16">D14+7</f>
        <v>45235</v>
      </c>
      <c r="I14" s="909">
        <f t="shared" si="7"/>
        <v>45229</v>
      </c>
      <c r="J14" s="610"/>
      <c r="K14" s="415"/>
    </row>
    <row r="15" spans="1:11" s="146" customFormat="1" ht="19.5" hidden="1" customHeight="1">
      <c r="A15" s="848"/>
      <c r="B15" s="629" t="s">
        <v>1674</v>
      </c>
      <c r="C15" s="630" t="s">
        <v>2379</v>
      </c>
      <c r="D15" s="630">
        <f t="shared" si="3"/>
        <v>45235</v>
      </c>
      <c r="E15" s="630">
        <f t="shared" ref="E15:E18" si="17">D15+2</f>
        <v>45237</v>
      </c>
      <c r="F15" s="630">
        <f t="shared" ref="F15:F18" si="18">D15+6</f>
        <v>45241</v>
      </c>
      <c r="G15" s="630">
        <f t="shared" ref="G15:G18" si="19">D15+7</f>
        <v>45242</v>
      </c>
      <c r="I15" s="909">
        <f t="shared" si="7"/>
        <v>45236</v>
      </c>
      <c r="J15" s="610"/>
      <c r="K15" s="415"/>
    </row>
    <row r="16" spans="1:11" s="146" customFormat="1" ht="19.5" hidden="1" customHeight="1">
      <c r="A16" s="848"/>
      <c r="B16" s="629" t="s">
        <v>2257</v>
      </c>
      <c r="C16" s="630" t="s">
        <v>2380</v>
      </c>
      <c r="D16" s="630">
        <f t="shared" si="3"/>
        <v>45242</v>
      </c>
      <c r="E16" s="630">
        <f t="shared" si="17"/>
        <v>45244</v>
      </c>
      <c r="F16" s="630">
        <f t="shared" si="18"/>
        <v>45248</v>
      </c>
      <c r="G16" s="630">
        <f t="shared" si="19"/>
        <v>45249</v>
      </c>
      <c r="I16" s="909">
        <f t="shared" si="7"/>
        <v>45243</v>
      </c>
      <c r="J16" s="610"/>
      <c r="K16" s="415"/>
    </row>
    <row r="17" spans="1:11" s="146" customFormat="1" ht="19.5" hidden="1" customHeight="1">
      <c r="A17" s="848"/>
      <c r="B17" s="629" t="s">
        <v>1666</v>
      </c>
      <c r="C17" s="630" t="s">
        <v>2381</v>
      </c>
      <c r="D17" s="630">
        <f t="shared" si="3"/>
        <v>45249</v>
      </c>
      <c r="E17" s="630">
        <f t="shared" si="17"/>
        <v>45251</v>
      </c>
      <c r="F17" s="630">
        <f t="shared" si="18"/>
        <v>45255</v>
      </c>
      <c r="G17" s="630">
        <f t="shared" si="19"/>
        <v>45256</v>
      </c>
      <c r="I17" s="909">
        <f t="shared" si="7"/>
        <v>45250</v>
      </c>
      <c r="J17" s="610"/>
      <c r="K17" s="415"/>
    </row>
    <row r="18" spans="1:11" s="146" customFormat="1" ht="19.5" hidden="1" customHeight="1">
      <c r="A18" s="848"/>
      <c r="B18" s="629" t="s">
        <v>1662</v>
      </c>
      <c r="C18" s="630" t="s">
        <v>2382</v>
      </c>
      <c r="D18" s="630">
        <f t="shared" si="3"/>
        <v>45256</v>
      </c>
      <c r="E18" s="630">
        <f t="shared" si="17"/>
        <v>45258</v>
      </c>
      <c r="F18" s="630">
        <f t="shared" si="18"/>
        <v>45262</v>
      </c>
      <c r="G18" s="630">
        <f t="shared" si="19"/>
        <v>45263</v>
      </c>
      <c r="I18" s="909">
        <f t="shared" si="7"/>
        <v>45257</v>
      </c>
      <c r="J18" s="610"/>
      <c r="K18" s="415"/>
    </row>
    <row r="19" spans="1:11" s="146" customFormat="1" ht="19.5" hidden="1" customHeight="1">
      <c r="A19" s="848" t="s">
        <v>2383</v>
      </c>
      <c r="B19" s="629" t="s">
        <v>1685</v>
      </c>
      <c r="C19" s="630" t="s">
        <v>2384</v>
      </c>
      <c r="D19" s="630">
        <f t="shared" si="3"/>
        <v>45263</v>
      </c>
      <c r="E19" s="630">
        <f t="shared" ref="E19" si="20">D19+2</f>
        <v>45265</v>
      </c>
      <c r="F19" s="630">
        <f t="shared" ref="F19" si="21">D19+6</f>
        <v>45269</v>
      </c>
      <c r="G19" s="630">
        <f t="shared" ref="G19" si="22">D19+7</f>
        <v>45270</v>
      </c>
      <c r="I19" s="909">
        <f t="shared" si="7"/>
        <v>45264</v>
      </c>
      <c r="J19" s="610"/>
      <c r="K19" s="415"/>
    </row>
    <row r="20" spans="1:11" s="146" customFormat="1" ht="19.5" hidden="1" customHeight="1">
      <c r="A20" s="848" t="s">
        <v>2385</v>
      </c>
      <c r="B20" s="708" t="s">
        <v>1449</v>
      </c>
      <c r="C20" s="630" t="s">
        <v>2386</v>
      </c>
      <c r="D20" s="632">
        <f t="shared" si="3"/>
        <v>45270</v>
      </c>
      <c r="E20" s="632">
        <f t="shared" ref="E20" si="23">D20+2</f>
        <v>45272</v>
      </c>
      <c r="F20" s="632">
        <f t="shared" ref="F20" si="24">D20+6</f>
        <v>45276</v>
      </c>
      <c r="G20" s="632">
        <f t="shared" ref="G20" si="25">D20+7</f>
        <v>45277</v>
      </c>
      <c r="I20" s="914">
        <f t="shared" si="7"/>
        <v>45271</v>
      </c>
      <c r="J20" s="610"/>
      <c r="K20" s="415"/>
    </row>
    <row r="21" spans="1:11" s="146" customFormat="1" ht="19.5" hidden="1" customHeight="1">
      <c r="A21" s="848"/>
      <c r="B21" s="629" t="s">
        <v>1674</v>
      </c>
      <c r="C21" s="630" t="s">
        <v>2387</v>
      </c>
      <c r="D21" s="630">
        <f t="shared" si="3"/>
        <v>45277</v>
      </c>
      <c r="E21" s="630">
        <f t="shared" ref="E21" si="26">D21+2</f>
        <v>45279</v>
      </c>
      <c r="F21" s="630">
        <f t="shared" ref="F21" si="27">D21+6</f>
        <v>45283</v>
      </c>
      <c r="G21" s="630">
        <f t="shared" ref="G21" si="28">D21+7</f>
        <v>45284</v>
      </c>
      <c r="I21" s="909">
        <f t="shared" si="7"/>
        <v>45278</v>
      </c>
      <c r="J21" s="610"/>
      <c r="K21" s="415"/>
    </row>
    <row r="22" spans="1:11" s="146" customFormat="1" ht="19.5" hidden="1" customHeight="1">
      <c r="A22" s="848"/>
      <c r="B22" s="629" t="s">
        <v>1681</v>
      </c>
      <c r="C22" s="630" t="s">
        <v>2388</v>
      </c>
      <c r="D22" s="630">
        <f t="shared" si="3"/>
        <v>45284</v>
      </c>
      <c r="E22" s="630">
        <f t="shared" ref="E22" si="29">D22+2</f>
        <v>45286</v>
      </c>
      <c r="F22" s="705">
        <f t="shared" ref="F22" si="30">D22+6</f>
        <v>45290</v>
      </c>
      <c r="G22" s="630">
        <f t="shared" ref="G22" si="31">D22+7</f>
        <v>45291</v>
      </c>
      <c r="I22" s="909">
        <f t="shared" si="7"/>
        <v>45285</v>
      </c>
      <c r="J22" s="610"/>
      <c r="K22" s="415"/>
    </row>
    <row r="23" spans="1:11" s="146" customFormat="1" ht="19.5" hidden="1" customHeight="1">
      <c r="A23" s="848" t="s">
        <v>2389</v>
      </c>
      <c r="B23" s="740" t="s">
        <v>1685</v>
      </c>
      <c r="C23" s="630" t="s">
        <v>2390</v>
      </c>
      <c r="D23" s="630">
        <f t="shared" si="3"/>
        <v>45291</v>
      </c>
      <c r="E23" s="630">
        <f t="shared" ref="E23" si="32">D23+2</f>
        <v>45293</v>
      </c>
      <c r="F23" s="630">
        <f t="shared" ref="F23" si="33">D23+6</f>
        <v>45297</v>
      </c>
      <c r="G23" s="630">
        <f t="shared" ref="G23" si="34">D23+7</f>
        <v>45298</v>
      </c>
      <c r="I23" s="909">
        <f t="shared" si="7"/>
        <v>45292</v>
      </c>
      <c r="J23" s="610"/>
      <c r="K23" s="415"/>
    </row>
    <row r="24" spans="1:11" s="146" customFormat="1" ht="19.5" hidden="1" customHeight="1">
      <c r="A24" s="848"/>
      <c r="B24" s="629" t="s">
        <v>1662</v>
      </c>
      <c r="C24" s="630" t="s">
        <v>2391</v>
      </c>
      <c r="D24" s="630">
        <v>45298</v>
      </c>
      <c r="E24" s="630">
        <f t="shared" ref="E24:E28" si="35">D24+2</f>
        <v>45300</v>
      </c>
      <c r="F24" s="630">
        <f t="shared" ref="F24:F28" si="36">D24+6</f>
        <v>45304</v>
      </c>
      <c r="G24" s="630">
        <f t="shared" ref="G24:G28" si="37">D24+7</f>
        <v>45305</v>
      </c>
      <c r="I24" s="909">
        <v>45299</v>
      </c>
      <c r="J24" s="610"/>
      <c r="K24" s="415"/>
    </row>
    <row r="25" spans="1:11" s="146" customFormat="1" ht="19.5" hidden="1" customHeight="1">
      <c r="A25" s="848"/>
      <c r="B25" s="629" t="s">
        <v>1666</v>
      </c>
      <c r="C25" s="630" t="s">
        <v>2392</v>
      </c>
      <c r="D25" s="630">
        <f t="shared" si="3"/>
        <v>45305</v>
      </c>
      <c r="E25" s="630">
        <f t="shared" si="35"/>
        <v>45307</v>
      </c>
      <c r="F25" s="630">
        <f t="shared" si="36"/>
        <v>45311</v>
      </c>
      <c r="G25" s="630">
        <f t="shared" si="37"/>
        <v>45312</v>
      </c>
      <c r="I25" s="909">
        <f>D25+1</f>
        <v>45306</v>
      </c>
      <c r="J25" s="610"/>
      <c r="K25" s="415"/>
    </row>
    <row r="26" spans="1:11" s="146" customFormat="1" ht="19.5" hidden="1" customHeight="1">
      <c r="A26" s="848" t="s">
        <v>2393</v>
      </c>
      <c r="B26" s="740" t="s">
        <v>1670</v>
      </c>
      <c r="C26" s="630" t="s">
        <v>2394</v>
      </c>
      <c r="D26" s="630">
        <f t="shared" si="3"/>
        <v>45312</v>
      </c>
      <c r="E26" s="632">
        <f t="shared" si="35"/>
        <v>45314</v>
      </c>
      <c r="F26" s="632">
        <f t="shared" si="36"/>
        <v>45318</v>
      </c>
      <c r="G26" s="630">
        <f t="shared" si="37"/>
        <v>45319</v>
      </c>
      <c r="I26" s="909">
        <f>D26+1</f>
        <v>45313</v>
      </c>
      <c r="J26" s="610"/>
      <c r="K26" s="415"/>
    </row>
    <row r="27" spans="1:11" s="146" customFormat="1" ht="19.5" hidden="1" customHeight="1">
      <c r="A27" s="848"/>
      <c r="B27" s="629" t="s">
        <v>1674</v>
      </c>
      <c r="C27" s="630" t="s">
        <v>2395</v>
      </c>
      <c r="D27" s="630">
        <f t="shared" si="3"/>
        <v>45319</v>
      </c>
      <c r="E27" s="630">
        <f t="shared" si="35"/>
        <v>45321</v>
      </c>
      <c r="F27" s="630">
        <f t="shared" si="36"/>
        <v>45325</v>
      </c>
      <c r="G27" s="630">
        <f t="shared" si="37"/>
        <v>45326</v>
      </c>
      <c r="I27" s="909">
        <f>D27+1</f>
        <v>45320</v>
      </c>
      <c r="J27" s="610"/>
      <c r="K27" s="415"/>
    </row>
    <row r="28" spans="1:11" s="146" customFormat="1" ht="19.5" hidden="1" customHeight="1">
      <c r="A28" s="848"/>
      <c r="B28" s="708" t="s">
        <v>1449</v>
      </c>
      <c r="C28" s="630" t="s">
        <v>2396</v>
      </c>
      <c r="D28" s="632">
        <f t="shared" si="3"/>
        <v>45326</v>
      </c>
      <c r="E28" s="632">
        <f t="shared" si="35"/>
        <v>45328</v>
      </c>
      <c r="F28" s="632">
        <f t="shared" si="36"/>
        <v>45332</v>
      </c>
      <c r="G28" s="632">
        <f t="shared" si="37"/>
        <v>45333</v>
      </c>
      <c r="I28" s="914">
        <f>D28+1</f>
        <v>45327</v>
      </c>
      <c r="J28" s="610"/>
      <c r="K28" s="415"/>
    </row>
    <row r="29" spans="1:11" s="146" customFormat="1" ht="19.5" hidden="1" customHeight="1">
      <c r="A29" s="848"/>
      <c r="B29" s="629" t="s">
        <v>1681</v>
      </c>
      <c r="C29" s="630" t="s">
        <v>2397</v>
      </c>
      <c r="D29" s="630">
        <f t="shared" si="3"/>
        <v>45333</v>
      </c>
      <c r="E29" s="630">
        <f t="shared" ref="E29" si="38">D29+2</f>
        <v>45335</v>
      </c>
      <c r="F29" s="630">
        <f t="shared" ref="F29" si="39">D29+6</f>
        <v>45339</v>
      </c>
      <c r="G29" s="630">
        <f t="shared" ref="G29" si="40">D29+7</f>
        <v>45340</v>
      </c>
      <c r="I29" s="909">
        <v>45334</v>
      </c>
      <c r="J29" s="610"/>
      <c r="K29" s="415"/>
    </row>
    <row r="30" spans="1:11" s="146" customFormat="1" ht="19.5" hidden="1" customHeight="1">
      <c r="A30" s="848"/>
      <c r="B30" s="629" t="s">
        <v>1685</v>
      </c>
      <c r="C30" s="630" t="s">
        <v>2398</v>
      </c>
      <c r="D30" s="630">
        <v>45342</v>
      </c>
      <c r="E30" s="630">
        <f t="shared" ref="E30" si="41">D30+2</f>
        <v>45344</v>
      </c>
      <c r="F30" s="630">
        <f t="shared" ref="F30" si="42">D30+6</f>
        <v>45348</v>
      </c>
      <c r="G30" s="630">
        <f t="shared" ref="G30" si="43">D30+7</f>
        <v>45349</v>
      </c>
      <c r="I30" s="909">
        <v>45341</v>
      </c>
      <c r="J30" s="610"/>
      <c r="K30" s="415"/>
    </row>
    <row r="31" spans="1:11" s="146" customFormat="1" ht="19.5" hidden="1" customHeight="1">
      <c r="A31" s="848" t="s">
        <v>2399</v>
      </c>
      <c r="B31" s="629" t="s">
        <v>1662</v>
      </c>
      <c r="C31" s="630" t="s">
        <v>2400</v>
      </c>
      <c r="D31" s="630">
        <v>45349</v>
      </c>
      <c r="E31" s="630">
        <f t="shared" ref="E31" si="44">D31+2</f>
        <v>45351</v>
      </c>
      <c r="F31" s="630">
        <f t="shared" ref="F31" si="45">D31+6</f>
        <v>45355</v>
      </c>
      <c r="G31" s="630">
        <f t="shared" ref="G31" si="46">D31+7</f>
        <v>45356</v>
      </c>
      <c r="I31" s="909">
        <v>45348</v>
      </c>
      <c r="J31" s="610"/>
      <c r="K31" s="415"/>
    </row>
    <row r="32" spans="1:11" s="146" customFormat="1" ht="19.5" hidden="1" customHeight="1">
      <c r="A32" s="848" t="s">
        <v>2401</v>
      </c>
      <c r="B32" s="912" t="s">
        <v>1666</v>
      </c>
      <c r="C32" s="913" t="s">
        <v>2402</v>
      </c>
      <c r="D32" s="878">
        <v>45364</v>
      </c>
      <c r="E32" s="910">
        <f>D32+1</f>
        <v>45365</v>
      </c>
      <c r="F32" s="911">
        <f t="shared" ref="F32" si="47">D32+6</f>
        <v>45370</v>
      </c>
      <c r="G32" s="878">
        <v>45366</v>
      </c>
      <c r="I32" s="909">
        <v>45355</v>
      </c>
      <c r="J32" s="610"/>
      <c r="K32" s="415"/>
    </row>
    <row r="33" spans="1:11" s="146" customFormat="1" ht="19.5" hidden="1" customHeight="1">
      <c r="A33" s="848"/>
      <c r="B33" s="912" t="s">
        <v>1674</v>
      </c>
      <c r="C33" s="913" t="s">
        <v>2403</v>
      </c>
      <c r="D33" s="878">
        <v>45364</v>
      </c>
      <c r="E33" s="878">
        <f t="shared" ref="E33:E40" si="48">D33+1</f>
        <v>45365</v>
      </c>
      <c r="F33" s="878">
        <f t="shared" ref="F33" si="49">D33+6</f>
        <v>45370</v>
      </c>
      <c r="G33" s="878">
        <f t="shared" ref="G33" si="50">D33+7</f>
        <v>45371</v>
      </c>
      <c r="I33" s="909">
        <v>45362</v>
      </c>
      <c r="J33" s="610"/>
      <c r="K33" s="415"/>
    </row>
    <row r="34" spans="1:11" s="146" customFormat="1" ht="19.5" hidden="1" customHeight="1">
      <c r="A34" s="848" t="s">
        <v>2404</v>
      </c>
      <c r="B34" s="912" t="s">
        <v>1666</v>
      </c>
      <c r="C34" s="913" t="s">
        <v>2405</v>
      </c>
      <c r="D34" s="878">
        <v>45371</v>
      </c>
      <c r="E34" s="878">
        <f t="shared" si="48"/>
        <v>45372</v>
      </c>
      <c r="F34" s="878">
        <f>D34+6</f>
        <v>45377</v>
      </c>
      <c r="G34" s="878">
        <f>D34+7</f>
        <v>45378</v>
      </c>
      <c r="I34" s="909">
        <v>45369</v>
      </c>
      <c r="J34" s="610"/>
      <c r="K34" s="415"/>
    </row>
    <row r="35" spans="1:11" s="146" customFormat="1" ht="19.5" hidden="1" customHeight="1">
      <c r="A35" s="848"/>
      <c r="B35" s="912" t="s">
        <v>1681</v>
      </c>
      <c r="C35" s="913" t="s">
        <v>2406</v>
      </c>
      <c r="D35" s="878">
        <v>45376</v>
      </c>
      <c r="E35" s="878">
        <f t="shared" si="48"/>
        <v>45377</v>
      </c>
      <c r="F35" s="878">
        <f>D35+6</f>
        <v>45382</v>
      </c>
      <c r="G35" s="878">
        <f>D35+7</f>
        <v>45383</v>
      </c>
      <c r="I35" s="909">
        <v>45376</v>
      </c>
      <c r="J35" s="610"/>
      <c r="K35" s="415"/>
    </row>
    <row r="36" spans="1:11" s="146" customFormat="1" ht="19.5" hidden="1" customHeight="1">
      <c r="A36" s="848"/>
      <c r="B36" s="912" t="s">
        <v>1685</v>
      </c>
      <c r="C36" s="913" t="s">
        <v>2407</v>
      </c>
      <c r="D36" s="878">
        <v>45382</v>
      </c>
      <c r="E36" s="878">
        <f t="shared" si="48"/>
        <v>45383</v>
      </c>
      <c r="F36" s="878">
        <f>D36+6</f>
        <v>45388</v>
      </c>
      <c r="G36" s="878">
        <f>D36+7</f>
        <v>45389</v>
      </c>
      <c r="I36" s="909">
        <v>45383</v>
      </c>
      <c r="J36" s="610"/>
      <c r="K36" s="415"/>
    </row>
    <row r="37" spans="1:11" s="146" customFormat="1" ht="19.5" hidden="1" customHeight="1">
      <c r="A37" s="848" t="s">
        <v>2408</v>
      </c>
      <c r="B37" s="973" t="s">
        <v>1662</v>
      </c>
      <c r="C37" s="974" t="s">
        <v>2409</v>
      </c>
      <c r="D37" s="974">
        <v>45398</v>
      </c>
      <c r="E37" s="878">
        <f t="shared" si="48"/>
        <v>45399</v>
      </c>
      <c r="F37" s="1024" t="s">
        <v>389</v>
      </c>
      <c r="G37" s="878">
        <f>D37+7</f>
        <v>45405</v>
      </c>
      <c r="I37" s="878">
        <v>45390</v>
      </c>
      <c r="J37" s="610"/>
      <c r="K37" s="415"/>
    </row>
    <row r="38" spans="1:11" s="146" customFormat="1" ht="19.5" hidden="1" customHeight="1">
      <c r="A38" s="848" t="s">
        <v>1666</v>
      </c>
      <c r="B38" s="973" t="s">
        <v>1694</v>
      </c>
      <c r="C38" s="974" t="s">
        <v>2410</v>
      </c>
      <c r="D38" s="974">
        <v>45397</v>
      </c>
      <c r="E38" s="878">
        <f t="shared" si="48"/>
        <v>45398</v>
      </c>
      <c r="F38" s="878">
        <f>D38+6</f>
        <v>45403</v>
      </c>
      <c r="G38" s="878">
        <f>D38+7</f>
        <v>45404</v>
      </c>
      <c r="I38" s="878">
        <v>45397</v>
      </c>
      <c r="J38" s="610"/>
      <c r="K38" s="415"/>
    </row>
    <row r="39" spans="1:11" s="146" customFormat="1" ht="19.5" hidden="1" customHeight="1">
      <c r="A39" s="848"/>
      <c r="B39" s="998" t="s">
        <v>1674</v>
      </c>
      <c r="C39" s="979" t="s">
        <v>2411</v>
      </c>
      <c r="D39" s="974">
        <v>45410</v>
      </c>
      <c r="E39" s="878">
        <f t="shared" si="48"/>
        <v>45411</v>
      </c>
      <c r="F39" s="972" t="s">
        <v>389</v>
      </c>
      <c r="G39" s="878">
        <f t="shared" ref="G39:G40" si="51">D39+7</f>
        <v>45417</v>
      </c>
      <c r="I39" s="878">
        <v>45404</v>
      </c>
      <c r="J39" s="610"/>
      <c r="K39" s="415"/>
    </row>
    <row r="40" spans="1:11" s="146" customFormat="1" ht="19.5" hidden="1" customHeight="1">
      <c r="A40" s="848" t="s">
        <v>2404</v>
      </c>
      <c r="B40" s="998" t="s">
        <v>1666</v>
      </c>
      <c r="C40" s="974" t="s">
        <v>2412</v>
      </c>
      <c r="D40" s="974">
        <v>45412</v>
      </c>
      <c r="E40" s="878">
        <f t="shared" si="48"/>
        <v>45413</v>
      </c>
      <c r="F40" s="878">
        <f t="shared" ref="F40" si="52">D40+6</f>
        <v>45418</v>
      </c>
      <c r="G40" s="878">
        <f t="shared" si="51"/>
        <v>45419</v>
      </c>
      <c r="I40" s="878">
        <v>45411</v>
      </c>
      <c r="J40" s="610"/>
      <c r="K40" s="415"/>
    </row>
    <row r="41" spans="1:11" s="146" customFormat="1" ht="20.100000000000001" hidden="1" customHeight="1">
      <c r="A41" s="848" t="s">
        <v>2413</v>
      </c>
      <c r="B41" s="972" t="s">
        <v>389</v>
      </c>
      <c r="C41" s="979" t="s">
        <v>2414</v>
      </c>
      <c r="D41" s="910">
        <v>45429</v>
      </c>
      <c r="E41" s="910">
        <v>45428</v>
      </c>
      <c r="F41" s="858" t="s">
        <v>389</v>
      </c>
      <c r="G41" s="858" t="s">
        <v>389</v>
      </c>
      <c r="I41" s="878">
        <v>45418</v>
      </c>
      <c r="J41" s="610"/>
      <c r="K41" s="415"/>
    </row>
    <row r="42" spans="1:11" s="146" customFormat="1" ht="20.100000000000001" hidden="1" customHeight="1">
      <c r="A42" s="848"/>
      <c r="B42" s="979" t="s">
        <v>1685</v>
      </c>
      <c r="C42" s="979" t="s">
        <v>2415</v>
      </c>
      <c r="D42" s="974">
        <v>45430</v>
      </c>
      <c r="E42" s="878">
        <f t="shared" ref="E42:E47" si="53">D42+1</f>
        <v>45431</v>
      </c>
      <c r="F42" s="878">
        <f t="shared" ref="F42" si="54">D42+6</f>
        <v>45436</v>
      </c>
      <c r="G42" s="878">
        <f t="shared" ref="G42" si="55">D42+7</f>
        <v>45437</v>
      </c>
      <c r="I42" s="878">
        <f>I41+7</f>
        <v>45425</v>
      </c>
      <c r="J42" s="610"/>
      <c r="K42" s="415"/>
    </row>
    <row r="43" spans="1:11" s="146" customFormat="1" ht="20.100000000000001" hidden="1" customHeight="1">
      <c r="A43" s="848" t="s">
        <v>1662</v>
      </c>
      <c r="B43" s="972" t="s">
        <v>389</v>
      </c>
      <c r="C43" s="974" t="s">
        <v>2416</v>
      </c>
      <c r="D43" s="910">
        <v>45435</v>
      </c>
      <c r="E43" s="910">
        <f t="shared" si="53"/>
        <v>45436</v>
      </c>
      <c r="F43" s="910">
        <f t="shared" ref="F43:F47" si="56">D43+6</f>
        <v>45441</v>
      </c>
      <c r="G43" s="910">
        <f t="shared" ref="G43:G47" si="57">D43+7</f>
        <v>45442</v>
      </c>
      <c r="I43" s="878">
        <f t="shared" ref="I43:I83" si="58">I42+7</f>
        <v>45432</v>
      </c>
      <c r="J43" s="610"/>
      <c r="K43" s="415"/>
    </row>
    <row r="44" spans="1:11" s="146" customFormat="1" ht="20.100000000000001" hidden="1" customHeight="1">
      <c r="A44" s="848" t="s">
        <v>1694</v>
      </c>
      <c r="B44" s="979" t="s">
        <v>1662</v>
      </c>
      <c r="C44" s="974" t="s">
        <v>2417</v>
      </c>
      <c r="D44" s="974">
        <v>45442</v>
      </c>
      <c r="E44" s="878">
        <f t="shared" si="53"/>
        <v>45443</v>
      </c>
      <c r="F44" s="878">
        <f t="shared" si="56"/>
        <v>45448</v>
      </c>
      <c r="G44" s="878">
        <f t="shared" si="57"/>
        <v>45449</v>
      </c>
      <c r="I44" s="878">
        <f t="shared" si="58"/>
        <v>45439</v>
      </c>
      <c r="J44" s="610"/>
      <c r="K44" s="415"/>
    </row>
    <row r="45" spans="1:11" s="146" customFormat="1" ht="20.100000000000001" hidden="1" customHeight="1">
      <c r="A45" s="848" t="s">
        <v>1674</v>
      </c>
      <c r="B45" s="979" t="s">
        <v>1694</v>
      </c>
      <c r="C45" s="979" t="s">
        <v>2418</v>
      </c>
      <c r="D45" s="974">
        <v>45453</v>
      </c>
      <c r="E45" s="878">
        <f t="shared" si="53"/>
        <v>45454</v>
      </c>
      <c r="F45" s="878">
        <f t="shared" si="56"/>
        <v>45459</v>
      </c>
      <c r="G45" s="878">
        <f t="shared" si="57"/>
        <v>45460</v>
      </c>
      <c r="I45" s="878">
        <f t="shared" si="58"/>
        <v>45446</v>
      </c>
      <c r="J45" s="610"/>
      <c r="K45" s="415"/>
    </row>
    <row r="46" spans="1:11" s="146" customFormat="1" ht="20.100000000000001" hidden="1" customHeight="1">
      <c r="A46" s="848" t="s">
        <v>2419</v>
      </c>
      <c r="B46" s="979" t="s">
        <v>1674</v>
      </c>
      <c r="C46" s="979" t="s">
        <v>2420</v>
      </c>
      <c r="D46" s="974">
        <v>45456</v>
      </c>
      <c r="E46" s="878">
        <f t="shared" si="53"/>
        <v>45457</v>
      </c>
      <c r="F46" s="878">
        <v>45463</v>
      </c>
      <c r="G46" s="878">
        <v>45461</v>
      </c>
      <c r="I46" s="878">
        <f t="shared" si="58"/>
        <v>45453</v>
      </c>
      <c r="J46" s="610"/>
      <c r="K46" s="415"/>
    </row>
    <row r="47" spans="1:11" s="146" customFormat="1" ht="20.100000000000001" hidden="1" customHeight="1">
      <c r="A47" s="848" t="s">
        <v>1681</v>
      </c>
      <c r="B47" s="1060" t="s">
        <v>722</v>
      </c>
      <c r="C47" s="979" t="s">
        <v>2421</v>
      </c>
      <c r="D47" s="974">
        <v>45459</v>
      </c>
      <c r="E47" s="878">
        <f t="shared" si="53"/>
        <v>45460</v>
      </c>
      <c r="F47" s="878">
        <f t="shared" si="56"/>
        <v>45465</v>
      </c>
      <c r="G47" s="878">
        <f t="shared" si="57"/>
        <v>45466</v>
      </c>
      <c r="I47" s="878">
        <f t="shared" si="58"/>
        <v>45460</v>
      </c>
      <c r="J47" s="610"/>
      <c r="K47" s="415"/>
    </row>
    <row r="48" spans="1:11" s="146" customFormat="1" ht="20.100000000000001" hidden="1" customHeight="1">
      <c r="A48" s="848" t="s">
        <v>2422</v>
      </c>
      <c r="B48" s="979" t="s">
        <v>1666</v>
      </c>
      <c r="C48" s="979" t="s">
        <v>2423</v>
      </c>
      <c r="D48" s="974">
        <v>45471</v>
      </c>
      <c r="E48" s="878">
        <f t="shared" ref="E48:E49" si="59">D48+1</f>
        <v>45472</v>
      </c>
      <c r="F48" s="972" t="s">
        <v>389</v>
      </c>
      <c r="G48" s="878">
        <v>45475</v>
      </c>
      <c r="I48" s="878">
        <f t="shared" si="58"/>
        <v>45467</v>
      </c>
      <c r="J48" s="610"/>
      <c r="K48" s="415"/>
    </row>
    <row r="49" spans="1:11" s="146" customFormat="1" ht="20.100000000000001" hidden="1" customHeight="1">
      <c r="A49" s="848" t="s">
        <v>2424</v>
      </c>
      <c r="B49" s="1064" t="s">
        <v>413</v>
      </c>
      <c r="C49" s="979" t="s">
        <v>2425</v>
      </c>
      <c r="D49" s="910">
        <v>45475</v>
      </c>
      <c r="E49" s="910">
        <f t="shared" si="59"/>
        <v>45476</v>
      </c>
      <c r="F49" s="910">
        <f t="shared" ref="F49:F50" si="60">D49+6</f>
        <v>45481</v>
      </c>
      <c r="G49" s="910">
        <f t="shared" ref="G49:G50" si="61">D49+7</f>
        <v>45482</v>
      </c>
      <c r="I49" s="878">
        <f t="shared" si="58"/>
        <v>45474</v>
      </c>
      <c r="J49" s="610"/>
      <c r="K49" s="415"/>
    </row>
    <row r="50" spans="1:11" s="146" customFormat="1" ht="20.100000000000001" hidden="1" customHeight="1">
      <c r="A50" s="848" t="s">
        <v>2426</v>
      </c>
      <c r="B50" s="979" t="s">
        <v>2427</v>
      </c>
      <c r="C50" s="979" t="s">
        <v>2428</v>
      </c>
      <c r="D50" s="974">
        <v>45493</v>
      </c>
      <c r="E50" s="972" t="s">
        <v>389</v>
      </c>
      <c r="F50" s="878">
        <f t="shared" si="60"/>
        <v>45499</v>
      </c>
      <c r="G50" s="878">
        <f t="shared" si="61"/>
        <v>45500</v>
      </c>
      <c r="I50" s="878">
        <f t="shared" si="58"/>
        <v>45481</v>
      </c>
      <c r="J50" s="610"/>
      <c r="K50" s="415"/>
    </row>
    <row r="51" spans="1:11" s="146" customFormat="1" ht="20.100000000000001" hidden="1" customHeight="1">
      <c r="A51" s="848"/>
      <c r="B51" s="979" t="s">
        <v>1662</v>
      </c>
      <c r="C51" s="979" t="s">
        <v>2429</v>
      </c>
      <c r="D51" s="974">
        <v>45491</v>
      </c>
      <c r="E51" s="878">
        <f t="shared" ref="E51:E55" si="62">D51+1</f>
        <v>45492</v>
      </c>
      <c r="F51" s="878">
        <f t="shared" ref="F51:F53" si="63">D51+6</f>
        <v>45497</v>
      </c>
      <c r="G51" s="878">
        <f t="shared" ref="G51:G53" si="64">D51+7</f>
        <v>45498</v>
      </c>
      <c r="I51" s="878">
        <f t="shared" si="58"/>
        <v>45488</v>
      </c>
      <c r="J51" s="610"/>
      <c r="K51" s="415"/>
    </row>
    <row r="52" spans="1:11" s="146" customFormat="1" ht="20.100000000000001" hidden="1" customHeight="1">
      <c r="A52" s="848"/>
      <c r="B52" s="979" t="s">
        <v>1694</v>
      </c>
      <c r="C52" s="979" t="s">
        <v>2430</v>
      </c>
      <c r="D52" s="972" t="s">
        <v>389</v>
      </c>
      <c r="E52" s="910" t="e">
        <f t="shared" si="62"/>
        <v>#VALUE!</v>
      </c>
      <c r="F52" s="910" t="e">
        <f t="shared" si="63"/>
        <v>#VALUE!</v>
      </c>
      <c r="G52" s="910" t="e">
        <f t="shared" si="64"/>
        <v>#VALUE!</v>
      </c>
      <c r="I52" s="878">
        <f t="shared" si="58"/>
        <v>45495</v>
      </c>
      <c r="J52" s="610"/>
      <c r="K52" s="415"/>
    </row>
    <row r="53" spans="1:11" s="146" customFormat="1" ht="20.100000000000001" hidden="1" customHeight="1">
      <c r="A53" s="848"/>
      <c r="B53" s="979" t="s">
        <v>1674</v>
      </c>
      <c r="C53" s="979" t="s">
        <v>2431</v>
      </c>
      <c r="D53" s="979">
        <v>45502</v>
      </c>
      <c r="E53" s="878">
        <f t="shared" si="62"/>
        <v>45503</v>
      </c>
      <c r="F53" s="878">
        <f t="shared" si="63"/>
        <v>45508</v>
      </c>
      <c r="G53" s="878">
        <f t="shared" si="64"/>
        <v>45509</v>
      </c>
      <c r="I53" s="878">
        <f t="shared" si="58"/>
        <v>45502</v>
      </c>
      <c r="J53" s="610"/>
      <c r="K53" s="415"/>
    </row>
    <row r="54" spans="1:11" s="146" customFormat="1" ht="20.100000000000001" hidden="1" customHeight="1">
      <c r="A54" s="848" t="s">
        <v>1666</v>
      </c>
      <c r="B54" s="974" t="s">
        <v>1662</v>
      </c>
      <c r="C54" s="979" t="s">
        <v>2432</v>
      </c>
      <c r="D54" s="974">
        <v>45510</v>
      </c>
      <c r="E54" s="878">
        <f t="shared" si="62"/>
        <v>45511</v>
      </c>
      <c r="F54" s="878">
        <f t="shared" ref="F54" si="65">D54+6</f>
        <v>45516</v>
      </c>
      <c r="G54" s="878">
        <f t="shared" ref="G54" si="66">D54+7</f>
        <v>45517</v>
      </c>
      <c r="I54" s="878">
        <f t="shared" si="58"/>
        <v>45509</v>
      </c>
      <c r="J54" s="610"/>
      <c r="K54" s="415"/>
    </row>
    <row r="55" spans="1:11" s="146" customFormat="1" ht="20.100000000000001" hidden="1" customHeight="1">
      <c r="A55" s="848" t="s">
        <v>2433</v>
      </c>
      <c r="B55" s="979" t="s">
        <v>1681</v>
      </c>
      <c r="C55" s="979" t="s">
        <v>2434</v>
      </c>
      <c r="D55" s="974">
        <v>45519</v>
      </c>
      <c r="E55" s="878">
        <f t="shared" si="62"/>
        <v>45520</v>
      </c>
      <c r="F55" s="878">
        <f t="shared" ref="F55:F56" si="67">D55+6</f>
        <v>45525</v>
      </c>
      <c r="G55" s="878">
        <f t="shared" ref="G55:G56" si="68">D55+7</f>
        <v>45526</v>
      </c>
      <c r="I55" s="878">
        <f t="shared" si="58"/>
        <v>45516</v>
      </c>
      <c r="J55" s="610"/>
      <c r="K55" s="415"/>
    </row>
    <row r="56" spans="1:11" s="146" customFormat="1" ht="20.100000000000001" hidden="1" customHeight="1">
      <c r="A56" s="848"/>
      <c r="B56" s="974" t="s">
        <v>2435</v>
      </c>
      <c r="C56" s="979" t="s">
        <v>2436</v>
      </c>
      <c r="D56" s="974">
        <v>45528</v>
      </c>
      <c r="E56" s="878">
        <f t="shared" ref="E56" si="69">D56+1</f>
        <v>45529</v>
      </c>
      <c r="F56" s="878">
        <f t="shared" si="67"/>
        <v>45534</v>
      </c>
      <c r="G56" s="878">
        <f t="shared" si="68"/>
        <v>45535</v>
      </c>
      <c r="I56" s="878">
        <f t="shared" si="58"/>
        <v>45523</v>
      </c>
      <c r="J56" s="610"/>
      <c r="K56" s="415"/>
    </row>
    <row r="57" spans="1:11" s="146" customFormat="1" ht="20.100000000000001" hidden="1" customHeight="1">
      <c r="A57" s="848"/>
      <c r="B57" s="974" t="s">
        <v>2437</v>
      </c>
      <c r="C57" s="979" t="s">
        <v>2438</v>
      </c>
      <c r="D57" s="974">
        <v>45535</v>
      </c>
      <c r="E57" s="878">
        <f t="shared" ref="E57:E61" si="70">D57+1</f>
        <v>45536</v>
      </c>
      <c r="F57" s="878">
        <f t="shared" ref="F57:F59" si="71">D57+6</f>
        <v>45541</v>
      </c>
      <c r="G57" s="878">
        <f t="shared" ref="G57:G59" si="72">D57+7</f>
        <v>45542</v>
      </c>
      <c r="I57" s="878">
        <f t="shared" si="58"/>
        <v>45530</v>
      </c>
      <c r="J57" s="610"/>
      <c r="K57" s="415"/>
    </row>
    <row r="58" spans="1:11" s="146" customFormat="1" ht="20.100000000000001" hidden="1" customHeight="1">
      <c r="A58" s="848"/>
      <c r="B58" s="979" t="s">
        <v>1694</v>
      </c>
      <c r="C58" s="979" t="s">
        <v>2439</v>
      </c>
      <c r="D58" s="974">
        <v>45541</v>
      </c>
      <c r="E58" s="878">
        <f t="shared" si="70"/>
        <v>45542</v>
      </c>
      <c r="F58" s="878">
        <f t="shared" si="71"/>
        <v>45547</v>
      </c>
      <c r="G58" s="878">
        <f t="shared" si="72"/>
        <v>45548</v>
      </c>
      <c r="I58" s="878">
        <f t="shared" si="58"/>
        <v>45537</v>
      </c>
      <c r="J58" s="610"/>
      <c r="K58" s="415"/>
    </row>
    <row r="59" spans="1:11" s="146" customFormat="1" ht="20.100000000000001" hidden="1" customHeight="1">
      <c r="A59" s="848"/>
      <c r="B59" s="979" t="s">
        <v>1674</v>
      </c>
      <c r="C59" s="979" t="s">
        <v>2440</v>
      </c>
      <c r="D59" s="974">
        <v>45546</v>
      </c>
      <c r="E59" s="878">
        <f t="shared" si="70"/>
        <v>45547</v>
      </c>
      <c r="F59" s="878">
        <f t="shared" si="71"/>
        <v>45552</v>
      </c>
      <c r="G59" s="878">
        <f t="shared" si="72"/>
        <v>45553</v>
      </c>
      <c r="I59" s="878">
        <f t="shared" si="58"/>
        <v>45544</v>
      </c>
      <c r="J59" s="610"/>
      <c r="K59" s="415"/>
    </row>
    <row r="60" spans="1:11" s="146" customFormat="1" ht="20.100000000000001" hidden="1" customHeight="1">
      <c r="A60" s="848" t="s">
        <v>1666</v>
      </c>
      <c r="B60" s="974" t="s">
        <v>1662</v>
      </c>
      <c r="C60" s="979" t="s">
        <v>2441</v>
      </c>
      <c r="D60" s="974">
        <v>45552</v>
      </c>
      <c r="E60" s="878">
        <f t="shared" si="70"/>
        <v>45553</v>
      </c>
      <c r="F60" s="878">
        <f t="shared" ref="F60" si="73">D60+6</f>
        <v>45558</v>
      </c>
      <c r="G60" s="878">
        <f t="shared" ref="G60" si="74">D60+7</f>
        <v>45559</v>
      </c>
      <c r="I60" s="878">
        <f t="shared" si="58"/>
        <v>45551</v>
      </c>
      <c r="J60" s="610"/>
      <c r="K60" s="415"/>
    </row>
    <row r="61" spans="1:11" s="146" customFormat="1" ht="20.100000000000001" hidden="1" customHeight="1">
      <c r="A61" s="848" t="s">
        <v>2442</v>
      </c>
      <c r="B61" s="979" t="s">
        <v>2051</v>
      </c>
      <c r="C61" s="979" t="s">
        <v>2443</v>
      </c>
      <c r="D61" s="979">
        <v>45557</v>
      </c>
      <c r="E61" s="878">
        <f t="shared" si="70"/>
        <v>45558</v>
      </c>
      <c r="F61" s="878">
        <f t="shared" ref="F61" si="75">D61+6</f>
        <v>45563</v>
      </c>
      <c r="G61" s="878">
        <f t="shared" ref="G61" si="76">D61+7</f>
        <v>45564</v>
      </c>
      <c r="I61" s="878">
        <f t="shared" si="58"/>
        <v>45558</v>
      </c>
      <c r="J61" s="610"/>
      <c r="K61" s="415"/>
    </row>
    <row r="62" spans="1:11" s="146" customFormat="1" ht="20.100000000000001" hidden="1" customHeight="1">
      <c r="A62" s="848"/>
      <c r="B62" s="974" t="s">
        <v>1681</v>
      </c>
      <c r="C62" s="979" t="s">
        <v>2444</v>
      </c>
      <c r="D62" s="979">
        <v>45568</v>
      </c>
      <c r="E62" s="878">
        <f t="shared" ref="E62:E63" si="77">D62+1</f>
        <v>45569</v>
      </c>
      <c r="F62" s="878">
        <f t="shared" ref="F62:F63" si="78">D62+6</f>
        <v>45574</v>
      </c>
      <c r="G62" s="878">
        <f t="shared" ref="G62:G63" si="79">D62+7</f>
        <v>45575</v>
      </c>
      <c r="I62" s="878">
        <f t="shared" si="58"/>
        <v>45565</v>
      </c>
      <c r="J62" s="610"/>
      <c r="K62" s="415"/>
    </row>
    <row r="63" spans="1:11" s="146" customFormat="1" ht="19.5" hidden="1" customHeight="1">
      <c r="A63" s="848"/>
      <c r="B63" s="979" t="s">
        <v>2435</v>
      </c>
      <c r="C63" s="979" t="s">
        <v>2445</v>
      </c>
      <c r="D63" s="979">
        <v>45571</v>
      </c>
      <c r="E63" s="878">
        <f t="shared" si="77"/>
        <v>45572</v>
      </c>
      <c r="F63" s="878">
        <f t="shared" si="78"/>
        <v>45577</v>
      </c>
      <c r="G63" s="878">
        <f t="shared" si="79"/>
        <v>45578</v>
      </c>
      <c r="I63" s="878">
        <f t="shared" si="58"/>
        <v>45572</v>
      </c>
      <c r="J63" s="610"/>
      <c r="K63" s="415"/>
    </row>
    <row r="64" spans="1:11" s="146" customFormat="1" ht="20.100000000000001" hidden="1" customHeight="1">
      <c r="A64" s="848"/>
      <c r="B64" s="979" t="s">
        <v>1694</v>
      </c>
      <c r="C64" s="979" t="s">
        <v>2446</v>
      </c>
      <c r="D64" s="979">
        <v>45580</v>
      </c>
      <c r="E64" s="878">
        <f t="shared" ref="E64:E65" si="80">D64+1</f>
        <v>45581</v>
      </c>
      <c r="F64" s="878">
        <f t="shared" ref="F64:F65" si="81">D64+6</f>
        <v>45586</v>
      </c>
      <c r="G64" s="878">
        <f t="shared" ref="G64:G65" si="82">D64+7</f>
        <v>45587</v>
      </c>
      <c r="I64" s="878">
        <f t="shared" si="58"/>
        <v>45579</v>
      </c>
      <c r="J64" s="610"/>
      <c r="K64" s="415"/>
    </row>
    <row r="65" spans="1:12" s="146" customFormat="1" ht="20.100000000000001" hidden="1" customHeight="1">
      <c r="A65" s="848" t="s">
        <v>1685</v>
      </c>
      <c r="B65" s="979" t="s">
        <v>2323</v>
      </c>
      <c r="C65" s="979" t="s">
        <v>2447</v>
      </c>
      <c r="D65" s="974">
        <v>45587</v>
      </c>
      <c r="E65" s="878">
        <f t="shared" si="80"/>
        <v>45588</v>
      </c>
      <c r="F65" s="878">
        <f t="shared" si="81"/>
        <v>45593</v>
      </c>
      <c r="G65" s="878">
        <f t="shared" si="82"/>
        <v>45594</v>
      </c>
      <c r="I65" s="878">
        <f t="shared" si="58"/>
        <v>45586</v>
      </c>
      <c r="J65" s="610"/>
      <c r="K65" s="415"/>
      <c r="L65" s="149"/>
    </row>
    <row r="66" spans="1:12" s="146" customFormat="1" ht="20.100000000000001" hidden="1" customHeight="1">
      <c r="A66" s="848" t="s">
        <v>1662</v>
      </c>
      <c r="B66" s="979" t="s">
        <v>1685</v>
      </c>
      <c r="C66" s="979" t="s">
        <v>2448</v>
      </c>
      <c r="D66" s="974">
        <v>45596</v>
      </c>
      <c r="E66" s="972" t="s">
        <v>389</v>
      </c>
      <c r="F66" s="878">
        <f t="shared" ref="F66:F69" si="83">D66+6</f>
        <v>45602</v>
      </c>
      <c r="G66" s="878">
        <f t="shared" ref="G66:G69" si="84">D66+7</f>
        <v>45603</v>
      </c>
      <c r="I66" s="878">
        <f t="shared" si="58"/>
        <v>45593</v>
      </c>
      <c r="J66" s="610"/>
      <c r="K66" s="415"/>
      <c r="L66" s="149"/>
    </row>
    <row r="67" spans="1:12" s="146" customFormat="1" ht="19.5" hidden="1" customHeight="1">
      <c r="A67" s="848"/>
      <c r="B67" s="979" t="s">
        <v>1662</v>
      </c>
      <c r="C67" s="979" t="s">
        <v>2449</v>
      </c>
      <c r="D67" s="979">
        <v>45601</v>
      </c>
      <c r="E67" s="878">
        <f t="shared" ref="E67:E69" si="85">D67+1</f>
        <v>45602</v>
      </c>
      <c r="F67" s="878">
        <f t="shared" si="83"/>
        <v>45607</v>
      </c>
      <c r="G67" s="878">
        <f t="shared" si="84"/>
        <v>45608</v>
      </c>
      <c r="I67" s="878">
        <f t="shared" si="58"/>
        <v>45600</v>
      </c>
      <c r="J67" s="610"/>
      <c r="K67" s="415"/>
    </row>
    <row r="68" spans="1:12" s="146" customFormat="1" ht="20.100000000000001" hidden="1" customHeight="1">
      <c r="A68" s="848" t="s">
        <v>2051</v>
      </c>
      <c r="B68" s="979" t="s">
        <v>1822</v>
      </c>
      <c r="C68" s="979" t="s">
        <v>2450</v>
      </c>
      <c r="D68" s="979">
        <v>45613</v>
      </c>
      <c r="E68" s="972" t="s">
        <v>389</v>
      </c>
      <c r="F68" s="809">
        <v>45615</v>
      </c>
      <c r="G68" s="878">
        <v>45616</v>
      </c>
      <c r="I68" s="878">
        <f t="shared" si="58"/>
        <v>45607</v>
      </c>
      <c r="J68" s="610"/>
      <c r="K68" s="415"/>
    </row>
    <row r="69" spans="1:12" s="146" customFormat="1" ht="20.100000000000001" hidden="1" customHeight="1">
      <c r="A69" s="848"/>
      <c r="B69" s="979" t="s">
        <v>1681</v>
      </c>
      <c r="C69" s="979" t="s">
        <v>2451</v>
      </c>
      <c r="D69" s="974">
        <v>45616</v>
      </c>
      <c r="E69" s="878">
        <f t="shared" si="85"/>
        <v>45617</v>
      </c>
      <c r="F69" s="878">
        <f t="shared" si="83"/>
        <v>45622</v>
      </c>
      <c r="G69" s="878">
        <f t="shared" si="84"/>
        <v>45623</v>
      </c>
      <c r="I69" s="878">
        <f t="shared" si="58"/>
        <v>45614</v>
      </c>
      <c r="J69" s="610"/>
      <c r="K69" s="415"/>
      <c r="L69" s="149"/>
    </row>
    <row r="70" spans="1:12" s="146" customFormat="1" ht="20.100000000000001" hidden="1" customHeight="1">
      <c r="A70" s="848" t="s">
        <v>1694</v>
      </c>
      <c r="B70" s="979" t="s">
        <v>2452</v>
      </c>
      <c r="C70" s="979" t="s">
        <v>2453</v>
      </c>
      <c r="D70" s="974">
        <v>45627</v>
      </c>
      <c r="E70" s="972" t="s">
        <v>389</v>
      </c>
      <c r="F70" s="878">
        <f t="shared" ref="F70:F73" si="86">D70+6</f>
        <v>45633</v>
      </c>
      <c r="G70" s="878">
        <f t="shared" ref="G70:G75" si="87">D70+7</f>
        <v>45634</v>
      </c>
      <c r="I70" s="878">
        <f t="shared" si="58"/>
        <v>45621</v>
      </c>
      <c r="J70" s="610"/>
      <c r="K70" s="415"/>
      <c r="L70" s="149"/>
    </row>
    <row r="71" spans="1:12" s="146" customFormat="1" ht="20.100000000000001" hidden="1" customHeight="1">
      <c r="A71" s="848"/>
      <c r="B71" s="979" t="s">
        <v>2323</v>
      </c>
      <c r="C71" s="979" t="s">
        <v>2454</v>
      </c>
      <c r="D71" s="974">
        <v>45628</v>
      </c>
      <c r="E71" s="878">
        <f t="shared" ref="E71:E73" si="88">D71+1</f>
        <v>45629</v>
      </c>
      <c r="F71" s="878">
        <f t="shared" si="86"/>
        <v>45634</v>
      </c>
      <c r="G71" s="878">
        <f t="shared" si="87"/>
        <v>45635</v>
      </c>
      <c r="I71" s="878">
        <f t="shared" si="58"/>
        <v>45628</v>
      </c>
      <c r="J71" s="610"/>
      <c r="K71" s="415"/>
      <c r="L71" s="149"/>
    </row>
    <row r="72" spans="1:12" s="146" customFormat="1" ht="20.100000000000001" hidden="1" customHeight="1">
      <c r="A72" s="848"/>
      <c r="B72" s="979" t="s">
        <v>1685</v>
      </c>
      <c r="C72" s="979" t="s">
        <v>2455</v>
      </c>
      <c r="D72" s="979">
        <v>45641</v>
      </c>
      <c r="E72" s="972" t="s">
        <v>389</v>
      </c>
      <c r="F72" s="878">
        <f t="shared" si="86"/>
        <v>45647</v>
      </c>
      <c r="G72" s="878">
        <f t="shared" si="87"/>
        <v>45648</v>
      </c>
      <c r="I72" s="878">
        <f t="shared" si="58"/>
        <v>45635</v>
      </c>
      <c r="J72" s="610"/>
      <c r="K72" s="415"/>
      <c r="L72" s="149"/>
    </row>
    <row r="73" spans="1:12" s="146" customFormat="1" ht="19.5" hidden="1" customHeight="1">
      <c r="A73" s="848"/>
      <c r="B73" s="979" t="s">
        <v>1662</v>
      </c>
      <c r="C73" s="979" t="s">
        <v>2456</v>
      </c>
      <c r="D73" s="979">
        <v>45645</v>
      </c>
      <c r="E73" s="878">
        <f t="shared" si="88"/>
        <v>45646</v>
      </c>
      <c r="F73" s="878">
        <f t="shared" si="86"/>
        <v>45651</v>
      </c>
      <c r="G73" s="878">
        <f t="shared" si="87"/>
        <v>45652</v>
      </c>
      <c r="I73" s="878">
        <f t="shared" si="58"/>
        <v>45642</v>
      </c>
      <c r="J73" s="610"/>
      <c r="K73" s="415"/>
    </row>
    <row r="74" spans="1:12" s="146" customFormat="1" ht="20.100000000000001" hidden="1" customHeight="1">
      <c r="A74" s="848"/>
      <c r="B74" s="979" t="s">
        <v>1822</v>
      </c>
      <c r="C74" s="979" t="s">
        <v>2457</v>
      </c>
      <c r="D74" s="979">
        <v>45657</v>
      </c>
      <c r="E74" s="972" t="s">
        <v>389</v>
      </c>
      <c r="F74" s="972" t="s">
        <v>389</v>
      </c>
      <c r="G74" s="878">
        <f t="shared" si="87"/>
        <v>45664</v>
      </c>
      <c r="I74" s="878">
        <f t="shared" si="58"/>
        <v>45649</v>
      </c>
      <c r="J74" s="610"/>
      <c r="K74" s="415"/>
    </row>
    <row r="75" spans="1:12" s="146" customFormat="1" ht="20.100000000000001" hidden="1" customHeight="1">
      <c r="A75" s="848"/>
      <c r="B75" s="979" t="s">
        <v>1681</v>
      </c>
      <c r="C75" s="979" t="s">
        <v>2458</v>
      </c>
      <c r="D75" s="974">
        <v>45665</v>
      </c>
      <c r="E75" s="972" t="s">
        <v>389</v>
      </c>
      <c r="F75" s="972" t="s">
        <v>389</v>
      </c>
      <c r="G75" s="878">
        <f t="shared" si="87"/>
        <v>45672</v>
      </c>
      <c r="I75" s="878">
        <f t="shared" si="58"/>
        <v>45656</v>
      </c>
      <c r="J75" s="610"/>
      <c r="K75" s="415"/>
      <c r="L75" s="149"/>
    </row>
    <row r="76" spans="1:12" s="146" customFormat="1" ht="20.100000000000001" hidden="1" customHeight="1">
      <c r="A76" s="848" t="s">
        <v>1694</v>
      </c>
      <c r="B76" s="979" t="s">
        <v>2452</v>
      </c>
      <c r="C76" s="979" t="s">
        <v>2459</v>
      </c>
      <c r="D76" s="974">
        <v>45669</v>
      </c>
      <c r="E76" s="972" t="s">
        <v>389</v>
      </c>
      <c r="F76" s="878">
        <f t="shared" ref="F76:F79" si="89">D76+6</f>
        <v>45675</v>
      </c>
      <c r="G76" s="878">
        <f t="shared" ref="G76:G80" si="90">D76+7</f>
        <v>45676</v>
      </c>
      <c r="I76" s="878">
        <f t="shared" si="58"/>
        <v>45663</v>
      </c>
      <c r="J76" s="610"/>
      <c r="K76" s="415"/>
      <c r="L76" s="149"/>
    </row>
    <row r="77" spans="1:12" s="146" customFormat="1" ht="20.100000000000001" hidden="1" customHeight="1">
      <c r="A77" s="848"/>
      <c r="B77" s="979" t="s">
        <v>2323</v>
      </c>
      <c r="C77" s="979" t="s">
        <v>2460</v>
      </c>
      <c r="D77" s="974">
        <v>45673</v>
      </c>
      <c r="E77" s="972" t="s">
        <v>389</v>
      </c>
      <c r="F77" s="878">
        <f t="shared" si="89"/>
        <v>45679</v>
      </c>
      <c r="G77" s="878">
        <f t="shared" si="90"/>
        <v>45680</v>
      </c>
      <c r="I77" s="878">
        <f t="shared" si="58"/>
        <v>45670</v>
      </c>
      <c r="J77" s="610"/>
      <c r="K77" s="415"/>
      <c r="L77" s="149"/>
    </row>
    <row r="78" spans="1:12" s="146" customFormat="1" ht="20.100000000000001" hidden="1" customHeight="1">
      <c r="A78" s="848" t="s">
        <v>1685</v>
      </c>
      <c r="B78" s="979" t="s">
        <v>1822</v>
      </c>
      <c r="C78" s="979" t="s">
        <v>2461</v>
      </c>
      <c r="D78" s="974">
        <v>45682</v>
      </c>
      <c r="E78" s="972" t="s">
        <v>389</v>
      </c>
      <c r="F78" s="878">
        <f t="shared" si="89"/>
        <v>45688</v>
      </c>
      <c r="G78" s="878">
        <f t="shared" si="90"/>
        <v>45689</v>
      </c>
      <c r="I78" s="878">
        <f t="shared" si="58"/>
        <v>45677</v>
      </c>
      <c r="J78" s="610"/>
      <c r="K78" s="415"/>
      <c r="L78" s="149"/>
    </row>
    <row r="79" spans="1:12" s="146" customFormat="1" ht="19.5" hidden="1" customHeight="1">
      <c r="A79" s="848" t="s">
        <v>1662</v>
      </c>
      <c r="B79" s="979" t="s">
        <v>1685</v>
      </c>
      <c r="C79" s="979" t="s">
        <v>2462</v>
      </c>
      <c r="D79" s="979">
        <v>45686</v>
      </c>
      <c r="E79" s="972" t="s">
        <v>389</v>
      </c>
      <c r="F79" s="878">
        <f t="shared" si="89"/>
        <v>45692</v>
      </c>
      <c r="G79" s="878">
        <f t="shared" si="90"/>
        <v>45693</v>
      </c>
      <c r="I79" s="878">
        <f t="shared" si="58"/>
        <v>45684</v>
      </c>
      <c r="J79" s="610"/>
      <c r="K79" s="415"/>
    </row>
    <row r="80" spans="1:12" s="146" customFormat="1" ht="20.100000000000001" hidden="1" customHeight="1">
      <c r="A80" s="848"/>
      <c r="B80" s="979" t="s">
        <v>1662</v>
      </c>
      <c r="C80" s="979" t="s">
        <v>2463</v>
      </c>
      <c r="D80" s="979">
        <v>45693</v>
      </c>
      <c r="E80" s="972" t="s">
        <v>389</v>
      </c>
      <c r="F80" s="878">
        <f t="shared" ref="F80" si="91">D80+6</f>
        <v>45699</v>
      </c>
      <c r="G80" s="878">
        <f t="shared" si="90"/>
        <v>45700</v>
      </c>
      <c r="I80" s="878">
        <f t="shared" si="58"/>
        <v>45691</v>
      </c>
      <c r="J80" s="610"/>
      <c r="K80" s="415"/>
    </row>
    <row r="81" spans="1:17" s="146" customFormat="1" ht="20.100000000000001" hidden="1" customHeight="1">
      <c r="A81" s="848" t="s">
        <v>2464</v>
      </c>
      <c r="B81" s="979" t="s">
        <v>1681</v>
      </c>
      <c r="C81" s="979" t="s">
        <v>2465</v>
      </c>
      <c r="D81" s="974">
        <v>45712</v>
      </c>
      <c r="E81" s="972" t="s">
        <v>389</v>
      </c>
      <c r="F81" s="878">
        <v>45715</v>
      </c>
      <c r="G81" s="878">
        <v>45716</v>
      </c>
      <c r="I81" s="878">
        <f t="shared" si="58"/>
        <v>45698</v>
      </c>
      <c r="J81" s="610"/>
      <c r="K81" s="415"/>
      <c r="L81" s="149"/>
    </row>
    <row r="82" spans="1:17" s="146" customFormat="1" ht="20.100000000000001" hidden="1" customHeight="1">
      <c r="A82" s="848" t="s">
        <v>2452</v>
      </c>
      <c r="B82" s="979" t="s">
        <v>2452</v>
      </c>
      <c r="C82" s="979" t="s">
        <v>2466</v>
      </c>
      <c r="D82" s="974">
        <v>45705</v>
      </c>
      <c r="E82" s="878">
        <f t="shared" ref="E82:E83" si="92">D82+1</f>
        <v>45706</v>
      </c>
      <c r="F82" s="878">
        <f t="shared" ref="F82" si="93">D82+6</f>
        <v>45711</v>
      </c>
      <c r="G82" s="972" t="s">
        <v>389</v>
      </c>
      <c r="I82" s="878">
        <f t="shared" si="58"/>
        <v>45705</v>
      </c>
      <c r="J82" s="610"/>
      <c r="K82" s="415"/>
      <c r="L82" s="149"/>
    </row>
    <row r="83" spans="1:17" s="146" customFormat="1" ht="20.100000000000001" hidden="1" customHeight="1">
      <c r="A83" s="848"/>
      <c r="B83" s="979" t="s">
        <v>2323</v>
      </c>
      <c r="C83" s="979" t="s">
        <v>2467</v>
      </c>
      <c r="D83" s="974">
        <v>45717</v>
      </c>
      <c r="E83" s="878">
        <f t="shared" si="92"/>
        <v>45718</v>
      </c>
      <c r="F83" s="809">
        <v>45720</v>
      </c>
      <c r="G83" s="878">
        <v>45721</v>
      </c>
      <c r="I83" s="878">
        <f t="shared" si="58"/>
        <v>45712</v>
      </c>
      <c r="J83" s="610"/>
      <c r="K83" s="415"/>
      <c r="L83" s="149"/>
    </row>
    <row r="84" spans="1:17" s="149" customFormat="1" ht="20.100000000000001" hidden="1" customHeight="1">
      <c r="A84" s="1035"/>
      <c r="B84" s="147" t="s">
        <v>545</v>
      </c>
      <c r="C84" s="75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0"/>
      <c r="P84" s="146"/>
      <c r="Q84" s="146"/>
    </row>
    <row r="85" spans="1:17" s="146" customFormat="1" ht="19.5" hidden="1" customHeight="1">
      <c r="A85" s="848"/>
      <c r="B85" s="720"/>
      <c r="C85" s="715"/>
      <c r="D85" s="715"/>
      <c r="E85" s="715"/>
      <c r="F85" s="715"/>
      <c r="G85" s="715"/>
      <c r="H85" s="611"/>
      <c r="I85" s="631"/>
      <c r="J85" s="610"/>
      <c r="K85" s="415"/>
      <c r="L85" s="149"/>
    </row>
    <row r="86" spans="1:17" s="149" customFormat="1" ht="20.100000000000001" customHeight="1">
      <c r="A86" s="1033"/>
      <c r="B86" s="1185" t="s">
        <v>351</v>
      </c>
      <c r="C86" s="1185"/>
      <c r="D86" s="1185"/>
      <c r="E86" s="1185"/>
      <c r="F86" s="1185"/>
      <c r="G86" s="1037"/>
      <c r="H86" s="145"/>
      <c r="I86" s="145"/>
      <c r="J86" s="145"/>
      <c r="K86" s="145"/>
    </row>
    <row r="87" spans="1:17" s="149" customFormat="1" ht="19.5" customHeight="1">
      <c r="A87" s="1033"/>
      <c r="B87" s="1034"/>
      <c r="C87" s="1034"/>
      <c r="D87" s="1034"/>
      <c r="E87" s="1034"/>
      <c r="F87" s="1034"/>
      <c r="G87" s="1034"/>
      <c r="H87" s="145"/>
      <c r="I87" s="145"/>
      <c r="J87" s="145"/>
      <c r="K87" s="145"/>
    </row>
    <row r="88" spans="1:17" s="146" customFormat="1" ht="27.75" customHeight="1">
      <c r="A88" s="859"/>
      <c r="B88" s="1187" t="s">
        <v>125</v>
      </c>
      <c r="C88" s="1188"/>
      <c r="D88" s="1243" t="s">
        <v>353</v>
      </c>
      <c r="E88" s="969" t="s">
        <v>277</v>
      </c>
      <c r="F88" s="969" t="s">
        <v>236</v>
      </c>
      <c r="H88" s="915"/>
      <c r="J88" s="415"/>
    </row>
    <row r="89" spans="1:17" s="146" customFormat="1" ht="18" customHeight="1">
      <c r="A89" s="859"/>
      <c r="B89" s="968" t="s">
        <v>355</v>
      </c>
      <c r="C89" s="968" t="s">
        <v>356</v>
      </c>
      <c r="D89" s="1244"/>
      <c r="E89" s="971" t="s">
        <v>223</v>
      </c>
      <c r="F89" s="971" t="s">
        <v>184</v>
      </c>
      <c r="H89" s="1050" t="s">
        <v>495</v>
      </c>
      <c r="I89" s="1050" t="s">
        <v>357</v>
      </c>
      <c r="J89" s="1048" t="s">
        <v>443</v>
      </c>
    </row>
    <row r="90" spans="1:17" s="146" customFormat="1" ht="20.100000000000001" hidden="1" customHeight="1">
      <c r="A90" s="848"/>
      <c r="B90" s="979" t="s">
        <v>1681</v>
      </c>
      <c r="C90" s="979" t="s">
        <v>2458</v>
      </c>
      <c r="D90" s="974">
        <v>45665</v>
      </c>
      <c r="E90" s="972" t="s">
        <v>389</v>
      </c>
      <c r="F90" s="878">
        <f t="shared" ref="F90:F95" si="94">D90+7</f>
        <v>45672</v>
      </c>
      <c r="H90" s="878" t="e">
        <f>#REF!+7</f>
        <v>#REF!</v>
      </c>
      <c r="I90" s="878" t="e">
        <f>#REF!+7</f>
        <v>#REF!</v>
      </c>
      <c r="J90" s="610"/>
      <c r="K90" s="149"/>
    </row>
    <row r="91" spans="1:17" s="146" customFormat="1" ht="20.100000000000001" hidden="1" customHeight="1">
      <c r="A91" s="848" t="s">
        <v>1694</v>
      </c>
      <c r="B91" s="979" t="s">
        <v>2452</v>
      </c>
      <c r="C91" s="979" t="s">
        <v>2459</v>
      </c>
      <c r="D91" s="974">
        <v>45669</v>
      </c>
      <c r="E91" s="878">
        <f t="shared" ref="E91:E95" si="95">D91+6</f>
        <v>45675</v>
      </c>
      <c r="F91" s="878">
        <f t="shared" si="94"/>
        <v>45676</v>
      </c>
      <c r="H91" s="878" t="e">
        <f t="shared" ref="H91:I121" si="96">H90+7</f>
        <v>#REF!</v>
      </c>
      <c r="I91" s="878" t="e">
        <f t="shared" si="96"/>
        <v>#REF!</v>
      </c>
      <c r="J91" s="610"/>
      <c r="K91" s="149"/>
    </row>
    <row r="92" spans="1:17" s="146" customFormat="1" ht="20.100000000000001" hidden="1" customHeight="1">
      <c r="A92" s="848"/>
      <c r="B92" s="979" t="s">
        <v>2323</v>
      </c>
      <c r="C92" s="979" t="s">
        <v>2460</v>
      </c>
      <c r="D92" s="974">
        <v>45673</v>
      </c>
      <c r="E92" s="878">
        <f t="shared" si="95"/>
        <v>45679</v>
      </c>
      <c r="F92" s="878">
        <f t="shared" si="94"/>
        <v>45680</v>
      </c>
      <c r="H92" s="878" t="e">
        <f t="shared" si="96"/>
        <v>#REF!</v>
      </c>
      <c r="I92" s="878" t="e">
        <f t="shared" si="96"/>
        <v>#REF!</v>
      </c>
      <c r="J92" s="610"/>
      <c r="K92" s="149"/>
    </row>
    <row r="93" spans="1:17" s="146" customFormat="1" ht="20.100000000000001" hidden="1" customHeight="1">
      <c r="A93" s="848" t="s">
        <v>1685</v>
      </c>
      <c r="B93" s="979" t="s">
        <v>1822</v>
      </c>
      <c r="C93" s="979" t="s">
        <v>2461</v>
      </c>
      <c r="D93" s="974">
        <v>45682</v>
      </c>
      <c r="E93" s="878">
        <f t="shared" si="95"/>
        <v>45688</v>
      </c>
      <c r="F93" s="878">
        <f t="shared" si="94"/>
        <v>45689</v>
      </c>
      <c r="H93" s="878" t="e">
        <f t="shared" si="96"/>
        <v>#REF!</v>
      </c>
      <c r="I93" s="878" t="e">
        <f t="shared" si="96"/>
        <v>#REF!</v>
      </c>
      <c r="J93" s="610"/>
      <c r="K93" s="149"/>
    </row>
    <row r="94" spans="1:17" s="146" customFormat="1" ht="19.5" hidden="1" customHeight="1">
      <c r="A94" s="848" t="s">
        <v>1662</v>
      </c>
      <c r="B94" s="979" t="s">
        <v>1685</v>
      </c>
      <c r="C94" s="979" t="s">
        <v>2462</v>
      </c>
      <c r="D94" s="979">
        <v>45686</v>
      </c>
      <c r="E94" s="878">
        <f t="shared" si="95"/>
        <v>45692</v>
      </c>
      <c r="F94" s="878">
        <f t="shared" si="94"/>
        <v>45693</v>
      </c>
      <c r="H94" s="878" t="e">
        <f t="shared" si="96"/>
        <v>#REF!</v>
      </c>
      <c r="I94" s="878" t="e">
        <f t="shared" si="96"/>
        <v>#REF!</v>
      </c>
      <c r="J94" s="610"/>
    </row>
    <row r="95" spans="1:17" s="146" customFormat="1" ht="20.100000000000001" hidden="1" customHeight="1">
      <c r="A95" s="848"/>
      <c r="B95" s="979" t="s">
        <v>1662</v>
      </c>
      <c r="C95" s="979" t="s">
        <v>2463</v>
      </c>
      <c r="D95" s="979">
        <v>45693</v>
      </c>
      <c r="E95" s="878">
        <f t="shared" si="95"/>
        <v>45699</v>
      </c>
      <c r="F95" s="878">
        <f t="shared" si="94"/>
        <v>45700</v>
      </c>
      <c r="H95" s="878" t="e">
        <f t="shared" si="96"/>
        <v>#REF!</v>
      </c>
      <c r="I95" s="878" t="e">
        <f t="shared" si="96"/>
        <v>#REF!</v>
      </c>
      <c r="J95" s="610"/>
    </row>
    <row r="96" spans="1:17" s="146" customFormat="1" ht="20.100000000000001" hidden="1" customHeight="1">
      <c r="A96" s="848"/>
      <c r="B96" s="979" t="s">
        <v>1822</v>
      </c>
      <c r="C96" s="979" t="s">
        <v>2468</v>
      </c>
      <c r="D96" s="974">
        <v>45721</v>
      </c>
      <c r="E96" s="972" t="s">
        <v>389</v>
      </c>
      <c r="F96" s="972" t="s">
        <v>389</v>
      </c>
      <c r="H96" s="878">
        <v>45719</v>
      </c>
      <c r="I96" s="878">
        <v>45719</v>
      </c>
      <c r="J96" s="610"/>
      <c r="K96" s="149"/>
    </row>
    <row r="97" spans="1:11" s="146" customFormat="1" ht="20.100000000000001" hidden="1" customHeight="1">
      <c r="A97" s="848"/>
      <c r="B97" s="979" t="s">
        <v>1685</v>
      </c>
      <c r="C97" s="979" t="s">
        <v>2469</v>
      </c>
      <c r="D97" s="974">
        <v>45726</v>
      </c>
      <c r="E97" s="878">
        <f t="shared" ref="E97:E104" si="97">D97+6</f>
        <v>45732</v>
      </c>
      <c r="F97" s="878">
        <f t="shared" ref="F97:F104" si="98">E97+1</f>
        <v>45733</v>
      </c>
      <c r="H97" s="878">
        <f t="shared" si="96"/>
        <v>45726</v>
      </c>
      <c r="I97" s="878">
        <f t="shared" si="96"/>
        <v>45726</v>
      </c>
      <c r="J97" s="610"/>
      <c r="K97" s="149"/>
    </row>
    <row r="98" spans="1:11" s="146" customFormat="1" ht="20.100000000000001" hidden="1" customHeight="1">
      <c r="A98" s="848"/>
      <c r="B98" s="979" t="s">
        <v>1662</v>
      </c>
      <c r="C98" s="979" t="s">
        <v>2470</v>
      </c>
      <c r="D98" s="974">
        <v>45739</v>
      </c>
      <c r="E98" s="878">
        <f t="shared" si="97"/>
        <v>45745</v>
      </c>
      <c r="F98" s="878">
        <f t="shared" si="98"/>
        <v>45746</v>
      </c>
      <c r="H98" s="878">
        <f t="shared" si="96"/>
        <v>45733</v>
      </c>
      <c r="I98" s="878">
        <f t="shared" si="96"/>
        <v>45733</v>
      </c>
      <c r="J98" s="610"/>
      <c r="K98" s="149"/>
    </row>
    <row r="99" spans="1:11" s="146" customFormat="1" ht="20.100000000000001" hidden="1" customHeight="1">
      <c r="A99" s="848"/>
      <c r="B99" s="979" t="s">
        <v>2435</v>
      </c>
      <c r="C99" s="979" t="s">
        <v>2471</v>
      </c>
      <c r="D99" s="974">
        <v>45747</v>
      </c>
      <c r="E99" s="880" t="s">
        <v>389</v>
      </c>
      <c r="F99" s="878">
        <v>45750</v>
      </c>
      <c r="H99" s="878">
        <f t="shared" si="96"/>
        <v>45740</v>
      </c>
      <c r="I99" s="878">
        <f t="shared" si="96"/>
        <v>45740</v>
      </c>
      <c r="J99" s="610"/>
      <c r="K99" s="149"/>
    </row>
    <row r="100" spans="1:11" s="146" customFormat="1" ht="20.100000000000001" hidden="1" customHeight="1">
      <c r="A100" s="848" t="s">
        <v>1681</v>
      </c>
      <c r="B100" s="979" t="s">
        <v>1822</v>
      </c>
      <c r="C100" s="979" t="s">
        <v>2472</v>
      </c>
      <c r="D100" s="974">
        <v>45753</v>
      </c>
      <c r="E100" s="878">
        <f t="shared" si="97"/>
        <v>45759</v>
      </c>
      <c r="F100" s="878">
        <f t="shared" si="98"/>
        <v>45760</v>
      </c>
      <c r="H100" s="878">
        <f t="shared" si="96"/>
        <v>45747</v>
      </c>
      <c r="I100" s="878">
        <f t="shared" si="96"/>
        <v>45747</v>
      </c>
      <c r="J100" s="610"/>
      <c r="K100" s="149"/>
    </row>
    <row r="101" spans="1:11" s="146" customFormat="1" ht="20.100000000000001" hidden="1" customHeight="1">
      <c r="A101" s="848"/>
      <c r="B101" s="979" t="s">
        <v>1681</v>
      </c>
      <c r="C101" s="979" t="s">
        <v>2473</v>
      </c>
      <c r="D101" s="974">
        <v>45759</v>
      </c>
      <c r="E101" s="878">
        <f t="shared" si="97"/>
        <v>45765</v>
      </c>
      <c r="F101" s="878">
        <f t="shared" si="98"/>
        <v>45766</v>
      </c>
      <c r="H101" s="878">
        <f t="shared" si="96"/>
        <v>45754</v>
      </c>
      <c r="I101" s="878">
        <f t="shared" si="96"/>
        <v>45754</v>
      </c>
      <c r="J101" s="610"/>
      <c r="K101" s="149"/>
    </row>
    <row r="102" spans="1:11" s="146" customFormat="1" ht="20.100000000000001" hidden="1" customHeight="1">
      <c r="A102" s="848" t="s">
        <v>2323</v>
      </c>
      <c r="B102" s="979" t="s">
        <v>2051</v>
      </c>
      <c r="C102" s="979" t="s">
        <v>2474</v>
      </c>
      <c r="D102" s="974">
        <v>45766</v>
      </c>
      <c r="E102" s="878">
        <f t="shared" si="97"/>
        <v>45772</v>
      </c>
      <c r="F102" s="878">
        <f t="shared" si="98"/>
        <v>45773</v>
      </c>
      <c r="H102" s="878">
        <f t="shared" si="96"/>
        <v>45761</v>
      </c>
      <c r="I102" s="878">
        <f t="shared" si="96"/>
        <v>45761</v>
      </c>
      <c r="J102" s="610"/>
      <c r="K102" s="149"/>
    </row>
    <row r="103" spans="1:11" s="146" customFormat="1" ht="20.100000000000001" hidden="1" customHeight="1">
      <c r="A103" s="848"/>
      <c r="B103" s="979" t="s">
        <v>2475</v>
      </c>
      <c r="C103" s="979" t="s">
        <v>2476</v>
      </c>
      <c r="D103" s="974">
        <v>45768</v>
      </c>
      <c r="E103" s="878">
        <f t="shared" si="97"/>
        <v>45774</v>
      </c>
      <c r="F103" s="878">
        <f t="shared" si="98"/>
        <v>45775</v>
      </c>
      <c r="H103" s="878">
        <f t="shared" si="96"/>
        <v>45768</v>
      </c>
      <c r="I103" s="878">
        <f t="shared" si="96"/>
        <v>45768</v>
      </c>
      <c r="J103" s="610"/>
      <c r="K103" s="149"/>
    </row>
    <row r="104" spans="1:11" s="146" customFormat="1" ht="20.100000000000001" hidden="1" customHeight="1">
      <c r="A104" s="848" t="s">
        <v>1685</v>
      </c>
      <c r="B104" s="979" t="s">
        <v>2477</v>
      </c>
      <c r="C104" s="979" t="s">
        <v>2478</v>
      </c>
      <c r="D104" s="974">
        <v>45775</v>
      </c>
      <c r="E104" s="878">
        <f t="shared" si="97"/>
        <v>45781</v>
      </c>
      <c r="F104" s="878">
        <f t="shared" si="98"/>
        <v>45782</v>
      </c>
      <c r="H104" s="878">
        <f t="shared" si="96"/>
        <v>45775</v>
      </c>
      <c r="I104" s="878">
        <f t="shared" si="96"/>
        <v>45775</v>
      </c>
      <c r="J104" s="610"/>
      <c r="K104" s="149"/>
    </row>
    <row r="105" spans="1:11" s="146" customFormat="1" ht="20.100000000000001" hidden="1" customHeight="1">
      <c r="A105" s="848"/>
      <c r="B105" s="979" t="s">
        <v>1662</v>
      </c>
      <c r="C105" s="979" t="s">
        <v>2479</v>
      </c>
      <c r="D105" s="974">
        <v>45787</v>
      </c>
      <c r="E105" s="878">
        <f t="shared" ref="E105:E108" si="99">D105+6</f>
        <v>45793</v>
      </c>
      <c r="F105" s="878">
        <f t="shared" ref="F105:F108" si="100">E105+1</f>
        <v>45794</v>
      </c>
      <c r="H105" s="878">
        <f t="shared" si="96"/>
        <v>45782</v>
      </c>
      <c r="I105" s="878">
        <f t="shared" si="96"/>
        <v>45782</v>
      </c>
      <c r="J105" s="610"/>
      <c r="K105" s="149"/>
    </row>
    <row r="106" spans="1:11" s="146" customFormat="1" ht="20.100000000000001" hidden="1" customHeight="1">
      <c r="A106" s="848"/>
      <c r="B106" s="979" t="s">
        <v>2435</v>
      </c>
      <c r="C106" s="979" t="s">
        <v>2480</v>
      </c>
      <c r="D106" s="974">
        <v>45792</v>
      </c>
      <c r="E106" s="878">
        <f t="shared" si="99"/>
        <v>45798</v>
      </c>
      <c r="F106" s="878">
        <f t="shared" si="100"/>
        <v>45799</v>
      </c>
      <c r="H106" s="878">
        <f t="shared" si="96"/>
        <v>45789</v>
      </c>
      <c r="I106" s="878">
        <f t="shared" si="96"/>
        <v>45789</v>
      </c>
      <c r="J106" s="610"/>
      <c r="K106" s="149"/>
    </row>
    <row r="107" spans="1:11" s="146" customFormat="1" ht="20.100000000000001" hidden="1" customHeight="1">
      <c r="A107" s="848"/>
      <c r="B107" s="979" t="s">
        <v>1822</v>
      </c>
      <c r="C107" s="979" t="s">
        <v>2481</v>
      </c>
      <c r="D107" s="974">
        <v>45799</v>
      </c>
      <c r="E107" s="878">
        <f t="shared" si="99"/>
        <v>45805</v>
      </c>
      <c r="F107" s="878">
        <f t="shared" si="100"/>
        <v>45806</v>
      </c>
      <c r="H107" s="878">
        <f t="shared" si="96"/>
        <v>45796</v>
      </c>
      <c r="I107" s="878">
        <f t="shared" si="96"/>
        <v>45796</v>
      </c>
      <c r="J107" s="610"/>
      <c r="K107" s="149"/>
    </row>
    <row r="108" spans="1:11" s="146" customFormat="1" ht="20.100000000000001" hidden="1" customHeight="1">
      <c r="A108" s="848"/>
      <c r="B108" s="979" t="s">
        <v>2016</v>
      </c>
      <c r="C108" s="979" t="s">
        <v>2482</v>
      </c>
      <c r="D108" s="974">
        <v>45808</v>
      </c>
      <c r="E108" s="878">
        <f t="shared" si="99"/>
        <v>45814</v>
      </c>
      <c r="F108" s="878">
        <f t="shared" si="100"/>
        <v>45815</v>
      </c>
      <c r="H108" s="878">
        <f t="shared" si="96"/>
        <v>45803</v>
      </c>
      <c r="I108" s="878">
        <f t="shared" si="96"/>
        <v>45803</v>
      </c>
      <c r="J108" s="610"/>
      <c r="K108" s="149"/>
    </row>
    <row r="109" spans="1:11" s="146" customFormat="1" ht="20.100000000000001" hidden="1" customHeight="1">
      <c r="A109" s="848"/>
      <c r="B109" s="979" t="s">
        <v>1681</v>
      </c>
      <c r="C109" s="979" t="s">
        <v>2483</v>
      </c>
      <c r="D109" s="974">
        <v>45818</v>
      </c>
      <c r="E109" s="878">
        <f t="shared" ref="E109:E114" si="101">D109+6</f>
        <v>45824</v>
      </c>
      <c r="F109" s="878">
        <f t="shared" ref="F109:F114" si="102">E109+1</f>
        <v>45825</v>
      </c>
      <c r="H109" s="878">
        <f t="shared" si="96"/>
        <v>45810</v>
      </c>
      <c r="I109" s="878">
        <f t="shared" si="96"/>
        <v>45810</v>
      </c>
      <c r="J109" s="610"/>
      <c r="K109" s="149"/>
    </row>
    <row r="110" spans="1:11" s="146" customFormat="1" ht="20.100000000000001" hidden="1" customHeight="1">
      <c r="A110" s="848"/>
      <c r="B110" s="979" t="s">
        <v>2051</v>
      </c>
      <c r="C110" s="979" t="s">
        <v>2484</v>
      </c>
      <c r="D110" s="974">
        <v>45824</v>
      </c>
      <c r="E110" s="878">
        <f t="shared" si="101"/>
        <v>45830</v>
      </c>
      <c r="F110" s="878">
        <f t="shared" si="102"/>
        <v>45831</v>
      </c>
      <c r="H110" s="878">
        <f t="shared" si="96"/>
        <v>45817</v>
      </c>
      <c r="I110" s="878">
        <f t="shared" si="96"/>
        <v>45817</v>
      </c>
      <c r="J110" s="610"/>
      <c r="K110" s="149"/>
    </row>
    <row r="111" spans="1:11" s="146" customFormat="1" ht="20.100000000000001" hidden="1" customHeight="1">
      <c r="A111" s="848"/>
      <c r="B111" s="979" t="s">
        <v>2475</v>
      </c>
      <c r="C111" s="979" t="s">
        <v>2485</v>
      </c>
      <c r="D111" s="974">
        <v>45823</v>
      </c>
      <c r="E111" s="878">
        <f t="shared" si="101"/>
        <v>45829</v>
      </c>
      <c r="F111" s="878">
        <f t="shared" si="102"/>
        <v>45830</v>
      </c>
      <c r="H111" s="878">
        <f t="shared" si="96"/>
        <v>45824</v>
      </c>
      <c r="I111" s="878">
        <f t="shared" si="96"/>
        <v>45824</v>
      </c>
      <c r="J111" s="610"/>
      <c r="K111" s="149"/>
    </row>
    <row r="112" spans="1:11" s="146" customFormat="1" ht="20.100000000000001" hidden="1" customHeight="1">
      <c r="A112" s="848" t="s">
        <v>2477</v>
      </c>
      <c r="B112" s="979" t="s">
        <v>1662</v>
      </c>
      <c r="C112" s="979" t="s">
        <v>2486</v>
      </c>
      <c r="D112" s="972" t="s">
        <v>389</v>
      </c>
      <c r="E112" s="910"/>
      <c r="F112" s="910"/>
      <c r="H112" s="878">
        <f t="shared" si="96"/>
        <v>45831</v>
      </c>
      <c r="I112" s="878">
        <f t="shared" si="96"/>
        <v>45831</v>
      </c>
      <c r="J112" s="610"/>
      <c r="K112" s="149"/>
    </row>
    <row r="113" spans="1:11" s="146" customFormat="1" ht="20.100000000000001" hidden="1" customHeight="1">
      <c r="A113" s="848" t="s">
        <v>2435</v>
      </c>
      <c r="B113" s="979" t="s">
        <v>2477</v>
      </c>
      <c r="C113" s="979" t="s">
        <v>2487</v>
      </c>
      <c r="D113" s="974">
        <v>45841</v>
      </c>
      <c r="E113" s="878">
        <f t="shared" si="101"/>
        <v>45847</v>
      </c>
      <c r="F113" s="878">
        <f t="shared" si="102"/>
        <v>45848</v>
      </c>
      <c r="H113" s="878">
        <f t="shared" si="96"/>
        <v>45838</v>
      </c>
      <c r="I113" s="878">
        <f t="shared" si="96"/>
        <v>45838</v>
      </c>
      <c r="J113" s="610"/>
      <c r="K113" s="149"/>
    </row>
    <row r="114" spans="1:11" s="146" customFormat="1" ht="20.100000000000001" hidden="1" customHeight="1">
      <c r="A114" s="848"/>
      <c r="B114" s="979" t="s">
        <v>2435</v>
      </c>
      <c r="C114" s="979" t="s">
        <v>2488</v>
      </c>
      <c r="D114" s="974">
        <v>45847</v>
      </c>
      <c r="E114" s="878">
        <f t="shared" si="101"/>
        <v>45853</v>
      </c>
      <c r="F114" s="878">
        <f t="shared" si="102"/>
        <v>45854</v>
      </c>
      <c r="H114" s="878">
        <f t="shared" si="96"/>
        <v>45845</v>
      </c>
      <c r="I114" s="878">
        <f t="shared" si="96"/>
        <v>45845</v>
      </c>
      <c r="J114" s="610"/>
      <c r="K114" s="149"/>
    </row>
    <row r="115" spans="1:11" s="146" customFormat="1" ht="20.100000000000001" hidden="1" customHeight="1">
      <c r="A115" s="848"/>
      <c r="B115" s="979" t="s">
        <v>1822</v>
      </c>
      <c r="C115" s="979" t="s">
        <v>2489</v>
      </c>
      <c r="D115" s="974">
        <v>45855</v>
      </c>
      <c r="E115" s="878">
        <f t="shared" ref="E115" si="103">D115+6</f>
        <v>45861</v>
      </c>
      <c r="F115" s="878">
        <f t="shared" ref="F115" si="104">E115+1</f>
        <v>45862</v>
      </c>
      <c r="H115" s="878">
        <f t="shared" si="96"/>
        <v>45852</v>
      </c>
      <c r="I115" s="878">
        <f t="shared" si="96"/>
        <v>45852</v>
      </c>
      <c r="J115" s="610"/>
      <c r="K115" s="149"/>
    </row>
    <row r="116" spans="1:11" s="146" customFormat="1" ht="20.100000000000001" hidden="1" customHeight="1">
      <c r="A116" s="848" t="s">
        <v>1681</v>
      </c>
      <c r="B116" s="1060" t="s">
        <v>413</v>
      </c>
      <c r="C116" s="979" t="s">
        <v>2490</v>
      </c>
      <c r="D116" s="910"/>
      <c r="E116" s="910"/>
      <c r="F116" s="910"/>
      <c r="H116" s="878">
        <f t="shared" si="96"/>
        <v>45859</v>
      </c>
      <c r="I116" s="878">
        <f t="shared" si="96"/>
        <v>45859</v>
      </c>
      <c r="J116" s="610"/>
      <c r="K116" s="149"/>
    </row>
    <row r="117" spans="1:11" s="146" customFormat="1" ht="20.100000000000001" hidden="1" customHeight="1">
      <c r="A117" s="848"/>
      <c r="B117" s="979" t="s">
        <v>1681</v>
      </c>
      <c r="C117" s="979" t="s">
        <v>2491</v>
      </c>
      <c r="D117" s="974">
        <v>45869</v>
      </c>
      <c r="E117" s="878">
        <f t="shared" ref="E117" si="105">D117+6</f>
        <v>45875</v>
      </c>
      <c r="F117" s="878">
        <f t="shared" ref="F117" si="106">E117+1</f>
        <v>45876</v>
      </c>
      <c r="H117" s="878">
        <f t="shared" si="96"/>
        <v>45866</v>
      </c>
      <c r="I117" s="878">
        <f t="shared" si="96"/>
        <v>45866</v>
      </c>
      <c r="J117" s="610"/>
      <c r="K117" s="149"/>
    </row>
    <row r="118" spans="1:11" s="146" customFormat="1" ht="20.100000000000001" hidden="1" customHeight="1">
      <c r="A118" s="848"/>
      <c r="B118" s="979" t="s">
        <v>2475</v>
      </c>
      <c r="C118" s="979" t="s">
        <v>2492</v>
      </c>
      <c r="D118" s="974">
        <v>45876</v>
      </c>
      <c r="E118" s="878">
        <f t="shared" ref="E118" si="107">D118+6</f>
        <v>45882</v>
      </c>
      <c r="F118" s="878">
        <f t="shared" ref="F118" si="108">E118+1</f>
        <v>45883</v>
      </c>
      <c r="H118" s="878">
        <f t="shared" si="96"/>
        <v>45873</v>
      </c>
      <c r="I118" s="878">
        <f t="shared" si="96"/>
        <v>45873</v>
      </c>
      <c r="J118" s="610"/>
      <c r="K118" s="149"/>
    </row>
    <row r="119" spans="1:11" s="146" customFormat="1" ht="20.100000000000001" hidden="1" customHeight="1">
      <c r="A119" s="848" t="s">
        <v>2493</v>
      </c>
      <c r="B119" s="979" t="s">
        <v>2477</v>
      </c>
      <c r="C119" s="979" t="s">
        <v>2494</v>
      </c>
      <c r="D119" s="974">
        <v>45884</v>
      </c>
      <c r="E119" s="878">
        <f t="shared" ref="E119:E121" si="109">D119+6</f>
        <v>45890</v>
      </c>
      <c r="F119" s="878">
        <f t="shared" ref="F119:F121" si="110">E119+1</f>
        <v>45891</v>
      </c>
      <c r="H119" s="878">
        <f t="shared" si="96"/>
        <v>45880</v>
      </c>
      <c r="I119" s="878">
        <f t="shared" si="96"/>
        <v>45880</v>
      </c>
      <c r="J119" s="610"/>
      <c r="K119" s="149"/>
    </row>
    <row r="120" spans="1:11" s="146" customFormat="1" ht="20.100000000000001" hidden="1" customHeight="1">
      <c r="A120" s="848" t="s">
        <v>1662</v>
      </c>
      <c r="B120" s="979" t="s">
        <v>2495</v>
      </c>
      <c r="C120" s="979" t="s">
        <v>2496</v>
      </c>
      <c r="D120" s="974">
        <v>45890</v>
      </c>
      <c r="E120" s="878">
        <f t="shared" si="109"/>
        <v>45896</v>
      </c>
      <c r="F120" s="878">
        <f t="shared" si="110"/>
        <v>45897</v>
      </c>
      <c r="H120" s="878">
        <f t="shared" si="96"/>
        <v>45887</v>
      </c>
      <c r="I120" s="878">
        <f t="shared" si="96"/>
        <v>45887</v>
      </c>
      <c r="J120" s="610"/>
      <c r="K120" s="149"/>
    </row>
    <row r="121" spans="1:11" s="146" customFormat="1" ht="20.100000000000001" hidden="1" customHeight="1">
      <c r="A121" s="848"/>
      <c r="B121" s="979" t="s">
        <v>2435</v>
      </c>
      <c r="C121" s="979" t="s">
        <v>2497</v>
      </c>
      <c r="D121" s="974">
        <v>45898</v>
      </c>
      <c r="E121" s="878">
        <f t="shared" si="109"/>
        <v>45904</v>
      </c>
      <c r="F121" s="878">
        <f t="shared" si="110"/>
        <v>45905</v>
      </c>
      <c r="H121" s="878">
        <f t="shared" si="96"/>
        <v>45894</v>
      </c>
      <c r="I121" s="878">
        <f t="shared" si="96"/>
        <v>45894</v>
      </c>
      <c r="J121" s="610"/>
      <c r="K121" s="149"/>
    </row>
    <row r="122" spans="1:11" s="146" customFormat="1" ht="20.100000000000001" hidden="1" customHeight="1">
      <c r="A122" s="848"/>
      <c r="B122" s="979" t="s">
        <v>2223</v>
      </c>
      <c r="C122" s="979" t="s">
        <v>2498</v>
      </c>
      <c r="D122" s="974">
        <v>45900</v>
      </c>
      <c r="E122" s="878">
        <f t="shared" ref="E122" si="111">D122+6</f>
        <v>45906</v>
      </c>
      <c r="F122" s="878">
        <f t="shared" ref="F122" si="112">E122+1</f>
        <v>45907</v>
      </c>
      <c r="H122" s="878">
        <f t="shared" ref="H122:I133" si="113">H121+7</f>
        <v>45901</v>
      </c>
      <c r="I122" s="878">
        <f t="shared" si="113"/>
        <v>45901</v>
      </c>
      <c r="J122" s="610"/>
      <c r="K122" s="149"/>
    </row>
    <row r="123" spans="1:11" s="146" customFormat="1" ht="20.100000000000001" hidden="1" customHeight="1">
      <c r="A123" s="848"/>
      <c r="B123" s="979" t="s">
        <v>1681</v>
      </c>
      <c r="C123" s="979" t="s">
        <v>2499</v>
      </c>
      <c r="D123" s="974">
        <v>45911</v>
      </c>
      <c r="E123" s="878">
        <f t="shared" ref="E123:E126" si="114">D123+6</f>
        <v>45917</v>
      </c>
      <c r="F123" s="878">
        <f t="shared" ref="F123:F126" si="115">E123+1</f>
        <v>45918</v>
      </c>
      <c r="H123" s="878">
        <f t="shared" si="113"/>
        <v>45908</v>
      </c>
      <c r="I123" s="878">
        <f t="shared" si="113"/>
        <v>45908</v>
      </c>
      <c r="J123" s="610"/>
      <c r="K123" s="149"/>
    </row>
    <row r="124" spans="1:11" s="146" customFormat="1" ht="20.100000000000001" hidden="1" customHeight="1">
      <c r="A124" s="848" t="s">
        <v>2358</v>
      </c>
      <c r="B124" s="979" t="s">
        <v>2500</v>
      </c>
      <c r="C124" s="979" t="s">
        <v>2501</v>
      </c>
      <c r="D124" s="974">
        <v>45922</v>
      </c>
      <c r="E124" s="878">
        <f t="shared" si="114"/>
        <v>45928</v>
      </c>
      <c r="F124" s="878">
        <f t="shared" si="115"/>
        <v>45929</v>
      </c>
      <c r="H124" s="878">
        <f t="shared" si="113"/>
        <v>45915</v>
      </c>
      <c r="I124" s="878">
        <f t="shared" si="113"/>
        <v>45915</v>
      </c>
      <c r="J124" s="610"/>
      <c r="K124" s="149"/>
    </row>
    <row r="125" spans="1:11" s="146" customFormat="1" ht="20.100000000000001" hidden="1" customHeight="1">
      <c r="A125" s="848"/>
      <c r="B125" s="979" t="s">
        <v>2475</v>
      </c>
      <c r="C125" s="979" t="s">
        <v>2502</v>
      </c>
      <c r="D125" s="974">
        <v>45929</v>
      </c>
      <c r="E125" s="972" t="s">
        <v>389</v>
      </c>
      <c r="F125" s="878">
        <v>45928</v>
      </c>
      <c r="H125" s="878">
        <f t="shared" si="113"/>
        <v>45922</v>
      </c>
      <c r="I125" s="878">
        <f t="shared" si="113"/>
        <v>45922</v>
      </c>
      <c r="J125" s="610"/>
      <c r="K125" s="149"/>
    </row>
    <row r="126" spans="1:11" s="146" customFormat="1" ht="20.100000000000001" hidden="1" customHeight="1">
      <c r="A126" s="848"/>
      <c r="B126" s="979" t="s">
        <v>2477</v>
      </c>
      <c r="C126" s="979" t="s">
        <v>2503</v>
      </c>
      <c r="D126" s="974">
        <v>45931</v>
      </c>
      <c r="E126" s="878">
        <f t="shared" si="114"/>
        <v>45937</v>
      </c>
      <c r="F126" s="878">
        <f t="shared" si="115"/>
        <v>45938</v>
      </c>
      <c r="H126" s="878">
        <f t="shared" si="113"/>
        <v>45929</v>
      </c>
      <c r="I126" s="878">
        <f t="shared" si="113"/>
        <v>45929</v>
      </c>
      <c r="J126" s="610"/>
      <c r="K126" s="149"/>
    </row>
    <row r="127" spans="1:11" s="146" customFormat="1" ht="20.100000000000001" hidden="1" customHeight="1">
      <c r="A127" s="848"/>
      <c r="B127" s="979" t="s">
        <v>2495</v>
      </c>
      <c r="C127" s="979" t="s">
        <v>2504</v>
      </c>
      <c r="D127" s="974">
        <v>45940</v>
      </c>
      <c r="E127" s="878">
        <f t="shared" ref="E127:E133" si="116">D127+6</f>
        <v>45946</v>
      </c>
      <c r="F127" s="878">
        <f t="shared" ref="F127:F133" si="117">E127+1</f>
        <v>45947</v>
      </c>
      <c r="H127" s="878">
        <f t="shared" si="113"/>
        <v>45936</v>
      </c>
      <c r="I127" s="878">
        <f t="shared" si="113"/>
        <v>45936</v>
      </c>
      <c r="J127" s="610"/>
      <c r="K127" s="149"/>
    </row>
    <row r="128" spans="1:11" s="146" customFormat="1" ht="20.100000000000001" customHeight="1">
      <c r="A128" s="848" t="s">
        <v>2435</v>
      </c>
      <c r="B128" s="979" t="s">
        <v>2223</v>
      </c>
      <c r="C128" s="979" t="s">
        <v>2505</v>
      </c>
      <c r="D128" s="974">
        <v>45945</v>
      </c>
      <c r="E128" s="878">
        <f t="shared" si="116"/>
        <v>45951</v>
      </c>
      <c r="F128" s="878">
        <f t="shared" si="117"/>
        <v>45952</v>
      </c>
      <c r="H128" s="878">
        <v>45942</v>
      </c>
      <c r="I128" s="878">
        <f t="shared" si="113"/>
        <v>45943</v>
      </c>
      <c r="J128" s="1005">
        <f t="shared" ref="I128:J140" si="118">WEEKNUM(I128)</f>
        <v>42</v>
      </c>
      <c r="K128" s="149"/>
    </row>
    <row r="129" spans="1:17" s="146" customFormat="1" ht="20.100000000000001" customHeight="1">
      <c r="A129" s="848"/>
      <c r="B129" s="979" t="s">
        <v>2435</v>
      </c>
      <c r="C129" s="979" t="s">
        <v>2506</v>
      </c>
      <c r="D129" s="974">
        <v>45953</v>
      </c>
      <c r="E129" s="878">
        <f t="shared" si="116"/>
        <v>45959</v>
      </c>
      <c r="F129" s="878">
        <f t="shared" si="117"/>
        <v>45960</v>
      </c>
      <c r="H129" s="878">
        <f t="shared" si="113"/>
        <v>45949</v>
      </c>
      <c r="I129" s="878">
        <f t="shared" si="113"/>
        <v>45950</v>
      </c>
      <c r="J129" s="1005">
        <f t="shared" si="118"/>
        <v>43</v>
      </c>
      <c r="K129" s="149"/>
    </row>
    <row r="130" spans="1:17" s="146" customFormat="1" ht="20.100000000000001" customHeight="1">
      <c r="A130" s="848"/>
      <c r="B130" s="1129" t="s">
        <v>2507</v>
      </c>
      <c r="C130" s="979" t="s">
        <v>2508</v>
      </c>
      <c r="D130" s="911">
        <v>45956</v>
      </c>
      <c r="E130" s="911">
        <f t="shared" si="116"/>
        <v>45962</v>
      </c>
      <c r="F130" s="911">
        <f t="shared" si="117"/>
        <v>45963</v>
      </c>
      <c r="H130" s="878">
        <f t="shared" si="113"/>
        <v>45956</v>
      </c>
      <c r="I130" s="878">
        <f t="shared" si="113"/>
        <v>45957</v>
      </c>
      <c r="J130" s="1005">
        <f t="shared" si="118"/>
        <v>44</v>
      </c>
      <c r="K130" s="149"/>
    </row>
    <row r="131" spans="1:17" s="146" customFormat="1" ht="20.100000000000001" customHeight="1">
      <c r="A131" s="848"/>
      <c r="B131" s="979" t="s">
        <v>2500</v>
      </c>
      <c r="C131" s="979" t="s">
        <v>2509</v>
      </c>
      <c r="D131" s="974">
        <v>45963</v>
      </c>
      <c r="E131" s="878">
        <f t="shared" si="116"/>
        <v>45969</v>
      </c>
      <c r="F131" s="878">
        <f t="shared" si="117"/>
        <v>45970</v>
      </c>
      <c r="H131" s="878">
        <f t="shared" si="113"/>
        <v>45963</v>
      </c>
      <c r="I131" s="878">
        <f t="shared" si="113"/>
        <v>45964</v>
      </c>
      <c r="J131" s="1005">
        <f t="shared" si="118"/>
        <v>45</v>
      </c>
      <c r="K131" s="149"/>
    </row>
    <row r="132" spans="1:17" s="146" customFormat="1" ht="20.100000000000001" customHeight="1">
      <c r="A132" s="848"/>
      <c r="B132" s="979" t="s">
        <v>687</v>
      </c>
      <c r="C132" s="979" t="s">
        <v>2510</v>
      </c>
      <c r="D132" s="974">
        <v>45970</v>
      </c>
      <c r="E132" s="878">
        <f t="shared" si="116"/>
        <v>45976</v>
      </c>
      <c r="F132" s="878">
        <f t="shared" si="117"/>
        <v>45977</v>
      </c>
      <c r="H132" s="878">
        <f t="shared" si="113"/>
        <v>45970</v>
      </c>
      <c r="I132" s="878">
        <f t="shared" si="113"/>
        <v>45971</v>
      </c>
      <c r="J132" s="1005">
        <f t="shared" si="118"/>
        <v>46</v>
      </c>
      <c r="K132" s="149"/>
    </row>
    <row r="133" spans="1:17" s="146" customFormat="1" ht="20.100000000000001" customHeight="1">
      <c r="A133" s="848" t="s">
        <v>2511</v>
      </c>
      <c r="B133" s="979" t="s">
        <v>2226</v>
      </c>
      <c r="C133" s="979" t="s">
        <v>2512</v>
      </c>
      <c r="D133" s="974">
        <v>45977</v>
      </c>
      <c r="E133" s="878">
        <f t="shared" si="116"/>
        <v>45983</v>
      </c>
      <c r="F133" s="878">
        <f t="shared" si="117"/>
        <v>45984</v>
      </c>
      <c r="H133" s="878">
        <f t="shared" si="113"/>
        <v>45977</v>
      </c>
      <c r="I133" s="878">
        <f t="shared" si="113"/>
        <v>45978</v>
      </c>
      <c r="J133" s="1005">
        <f t="shared" si="118"/>
        <v>47</v>
      </c>
      <c r="K133" s="149"/>
    </row>
    <row r="134" spans="1:17" s="146" customFormat="1" ht="20.100000000000001" customHeight="1">
      <c r="A134" s="848" t="s">
        <v>2513</v>
      </c>
      <c r="B134" s="979" t="s">
        <v>2514</v>
      </c>
      <c r="C134" s="979" t="s">
        <v>2515</v>
      </c>
      <c r="D134" s="974">
        <v>45979</v>
      </c>
      <c r="E134" s="878">
        <f t="shared" ref="E134:E135" si="119">D134+6</f>
        <v>45985</v>
      </c>
      <c r="F134" s="878">
        <f t="shared" ref="F134:F135" si="120">E134+1</f>
        <v>45986</v>
      </c>
      <c r="H134" s="878">
        <v>45979</v>
      </c>
      <c r="I134" s="878">
        <v>45980</v>
      </c>
      <c r="J134" s="1005">
        <f t="shared" si="118"/>
        <v>47</v>
      </c>
      <c r="K134" s="149"/>
    </row>
    <row r="135" spans="1:17" s="146" customFormat="1" ht="20.100000000000001" customHeight="1">
      <c r="A135" s="848" t="s">
        <v>2221</v>
      </c>
      <c r="B135" s="979" t="s">
        <v>2516</v>
      </c>
      <c r="C135" s="979" t="s">
        <v>2517</v>
      </c>
      <c r="D135" s="974">
        <v>45986</v>
      </c>
      <c r="E135" s="878">
        <f t="shared" si="119"/>
        <v>45992</v>
      </c>
      <c r="F135" s="878">
        <f t="shared" si="120"/>
        <v>45993</v>
      </c>
      <c r="H135" s="878">
        <f t="shared" ref="H135:I140" si="121">H134+7</f>
        <v>45986</v>
      </c>
      <c r="I135" s="878">
        <f t="shared" si="121"/>
        <v>45987</v>
      </c>
      <c r="J135" s="1005">
        <f t="shared" si="118"/>
        <v>48</v>
      </c>
      <c r="K135" s="149"/>
    </row>
    <row r="136" spans="1:17" s="146" customFormat="1" ht="20.100000000000001" customHeight="1">
      <c r="A136" s="848"/>
      <c r="B136" s="979" t="s">
        <v>2518</v>
      </c>
      <c r="C136" s="979" t="s">
        <v>2519</v>
      </c>
      <c r="D136" s="974">
        <v>45993</v>
      </c>
      <c r="E136" s="878">
        <f t="shared" ref="E136:E139" si="122">D136+6</f>
        <v>45999</v>
      </c>
      <c r="F136" s="878">
        <f t="shared" ref="F136:F139" si="123">E136+1</f>
        <v>46000</v>
      </c>
      <c r="H136" s="878">
        <f t="shared" si="121"/>
        <v>45993</v>
      </c>
      <c r="I136" s="878">
        <f t="shared" si="121"/>
        <v>45994</v>
      </c>
      <c r="J136" s="1005">
        <f t="shared" si="118"/>
        <v>49</v>
      </c>
      <c r="K136" s="149"/>
    </row>
    <row r="137" spans="1:17" s="146" customFormat="1" ht="20.100000000000001" customHeight="1">
      <c r="A137" s="848"/>
      <c r="B137" s="979" t="s">
        <v>2520</v>
      </c>
      <c r="C137" s="979" t="s">
        <v>2521</v>
      </c>
      <c r="D137" s="974">
        <v>46000</v>
      </c>
      <c r="E137" s="878">
        <f t="shared" si="122"/>
        <v>46006</v>
      </c>
      <c r="F137" s="878">
        <f t="shared" si="123"/>
        <v>46007</v>
      </c>
      <c r="H137" s="878">
        <f t="shared" si="121"/>
        <v>46000</v>
      </c>
      <c r="I137" s="878">
        <f t="shared" si="121"/>
        <v>46001</v>
      </c>
      <c r="J137" s="1005">
        <f t="shared" si="118"/>
        <v>50</v>
      </c>
      <c r="K137" s="149"/>
    </row>
    <row r="138" spans="1:17" s="146" customFormat="1" ht="20.100000000000001" customHeight="1">
      <c r="A138" s="848"/>
      <c r="B138" s="979" t="s">
        <v>2522</v>
      </c>
      <c r="C138" s="979" t="s">
        <v>2523</v>
      </c>
      <c r="D138" s="974">
        <v>46007</v>
      </c>
      <c r="E138" s="878">
        <f t="shared" si="122"/>
        <v>46013</v>
      </c>
      <c r="F138" s="878">
        <f t="shared" si="123"/>
        <v>46014</v>
      </c>
      <c r="H138" s="878">
        <f t="shared" si="121"/>
        <v>46007</v>
      </c>
      <c r="I138" s="878">
        <f t="shared" si="121"/>
        <v>46008</v>
      </c>
      <c r="J138" s="1005">
        <f t="shared" si="118"/>
        <v>51</v>
      </c>
      <c r="K138" s="149"/>
    </row>
    <row r="139" spans="1:17" s="146" customFormat="1" ht="20.100000000000001" customHeight="1">
      <c r="A139" s="848" t="s">
        <v>687</v>
      </c>
      <c r="B139" s="979" t="s">
        <v>2055</v>
      </c>
      <c r="C139" s="979" t="s">
        <v>2524</v>
      </c>
      <c r="D139" s="974">
        <v>46014</v>
      </c>
      <c r="E139" s="878">
        <f t="shared" si="122"/>
        <v>46020</v>
      </c>
      <c r="F139" s="878">
        <f t="shared" si="123"/>
        <v>46021</v>
      </c>
      <c r="H139" s="878">
        <f t="shared" si="121"/>
        <v>46014</v>
      </c>
      <c r="I139" s="878">
        <f t="shared" si="121"/>
        <v>46015</v>
      </c>
      <c r="J139" s="1005">
        <f t="shared" si="118"/>
        <v>52</v>
      </c>
      <c r="K139" s="149"/>
    </row>
    <row r="140" spans="1:17" s="146" customFormat="1" ht="20.100000000000001" customHeight="1">
      <c r="A140" s="848" t="s">
        <v>2511</v>
      </c>
      <c r="B140" s="979" t="s">
        <v>2514</v>
      </c>
      <c r="C140" s="979" t="s">
        <v>2525</v>
      </c>
      <c r="D140" s="974">
        <v>46021</v>
      </c>
      <c r="E140" s="878">
        <f t="shared" ref="E140" si="124">D140+6</f>
        <v>46027</v>
      </c>
      <c r="F140" s="878">
        <f t="shared" ref="F140" si="125">E140+1</f>
        <v>46028</v>
      </c>
      <c r="H140" s="878">
        <f t="shared" si="121"/>
        <v>46021</v>
      </c>
      <c r="I140" s="878">
        <f t="shared" si="121"/>
        <v>46022</v>
      </c>
      <c r="J140" s="1005">
        <f t="shared" si="118"/>
        <v>53</v>
      </c>
      <c r="K140" s="149"/>
    </row>
    <row r="141" spans="1:17" s="149" customFormat="1" ht="20.100000000000001" customHeight="1">
      <c r="A141" s="1035"/>
      <c r="B141" s="147" t="s">
        <v>545</v>
      </c>
      <c r="C141" s="75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600"/>
      <c r="P141" s="146"/>
      <c r="Q141" s="146"/>
    </row>
    <row r="142" spans="1:17" s="146" customFormat="1" ht="20.100000000000001" hidden="1" customHeight="1">
      <c r="A142" s="1092"/>
      <c r="B142" s="1093"/>
      <c r="C142" s="1093"/>
      <c r="D142" s="1094"/>
      <c r="E142" s="1094"/>
      <c r="F142" s="1095"/>
      <c r="G142" s="1094"/>
      <c r="I142" s="1094"/>
      <c r="J142" s="1096"/>
      <c r="K142" s="205"/>
      <c r="L142" s="149"/>
    </row>
    <row r="143" spans="1:17" s="149" customFormat="1" ht="20.100000000000001" hidden="1" customHeight="1">
      <c r="A143" s="1033"/>
      <c r="B143" s="1185" t="s">
        <v>1042</v>
      </c>
      <c r="C143" s="1185"/>
      <c r="D143" s="1185"/>
      <c r="E143" s="1185"/>
      <c r="F143" s="1185"/>
      <c r="G143" s="1037"/>
      <c r="H143" s="145"/>
      <c r="I143" s="145"/>
      <c r="J143" s="145"/>
      <c r="K143" s="145"/>
    </row>
    <row r="144" spans="1:17" s="146" customFormat="1" ht="19.5" hidden="1" customHeight="1">
      <c r="A144" s="848"/>
      <c r="B144" s="720"/>
      <c r="C144" s="715"/>
      <c r="D144" s="715"/>
      <c r="E144" s="715"/>
      <c r="F144" s="715"/>
      <c r="G144" s="715"/>
      <c r="H144" s="611"/>
      <c r="I144" s="631"/>
      <c r="J144" s="610"/>
      <c r="K144" s="415"/>
      <c r="L144" s="149"/>
    </row>
    <row r="145" spans="1:12" s="146" customFormat="1" ht="30" hidden="1" customHeight="1">
      <c r="A145" s="848"/>
      <c r="B145" s="1187" t="s">
        <v>125</v>
      </c>
      <c r="C145" s="1188"/>
      <c r="D145" s="1089" t="s">
        <v>353</v>
      </c>
      <c r="E145" s="968" t="s">
        <v>311</v>
      </c>
      <c r="F145" s="968" t="s">
        <v>170</v>
      </c>
      <c r="G145" s="968" t="s">
        <v>190</v>
      </c>
      <c r="H145" s="968" t="s">
        <v>318</v>
      </c>
      <c r="I145" s="968" t="s">
        <v>232</v>
      </c>
      <c r="J145" s="968" t="s">
        <v>284</v>
      </c>
      <c r="K145" s="195"/>
      <c r="L145" s="952"/>
    </row>
    <row r="146" spans="1:12" s="146" customFormat="1" ht="18" hidden="1" customHeight="1">
      <c r="A146" s="848"/>
      <c r="B146" s="968" t="s">
        <v>355</v>
      </c>
      <c r="C146" s="968" t="s">
        <v>356</v>
      </c>
      <c r="D146" s="1090"/>
      <c r="E146" s="970" t="s">
        <v>282</v>
      </c>
      <c r="F146" s="970" t="s">
        <v>184</v>
      </c>
      <c r="G146" s="970" t="s">
        <v>209</v>
      </c>
      <c r="H146" s="970" t="s">
        <v>175</v>
      </c>
      <c r="I146" s="970" t="s">
        <v>176</v>
      </c>
      <c r="J146" s="970" t="s">
        <v>201</v>
      </c>
      <c r="K146" s="195"/>
      <c r="L146" s="1050" t="s">
        <v>357</v>
      </c>
    </row>
    <row r="147" spans="1:12" s="146" customFormat="1" ht="19.5" hidden="1" customHeight="1">
      <c r="A147" s="848" t="s">
        <v>2526</v>
      </c>
      <c r="B147" s="979" t="s">
        <v>1666</v>
      </c>
      <c r="C147" s="979" t="s">
        <v>2527</v>
      </c>
      <c r="D147" s="974">
        <v>45480</v>
      </c>
      <c r="E147" s="878">
        <f t="shared" ref="E147:E150" si="126">D147+1</f>
        <v>45481</v>
      </c>
      <c r="F147" s="878">
        <f t="shared" ref="F147:F150" si="127">D147+6</f>
        <v>45486</v>
      </c>
      <c r="G147" s="972" t="s">
        <v>389</v>
      </c>
      <c r="H147" s="972" t="s">
        <v>389</v>
      </c>
      <c r="I147" s="972" t="s">
        <v>389</v>
      </c>
      <c r="J147" s="972" t="s">
        <v>389</v>
      </c>
      <c r="K147" s="415"/>
      <c r="L147" s="878" t="e">
        <f>#REF!+7</f>
        <v>#REF!</v>
      </c>
    </row>
    <row r="148" spans="1:12" s="146" customFormat="1" ht="19.5" hidden="1" customHeight="1">
      <c r="A148" s="848" t="s">
        <v>1685</v>
      </c>
      <c r="B148" s="979" t="s">
        <v>2435</v>
      </c>
      <c r="C148" s="979" t="s">
        <v>2528</v>
      </c>
      <c r="D148" s="972" t="s">
        <v>389</v>
      </c>
      <c r="E148" s="910" t="e">
        <f t="shared" si="126"/>
        <v>#VALUE!</v>
      </c>
      <c r="F148" s="910" t="e">
        <f t="shared" si="127"/>
        <v>#VALUE!</v>
      </c>
      <c r="G148" s="910" t="e">
        <f t="shared" ref="G148:G150" si="128">D148+7</f>
        <v>#VALUE!</v>
      </c>
      <c r="H148" s="910" t="e">
        <f t="shared" ref="H148:H151" si="129">D148+13</f>
        <v>#VALUE!</v>
      </c>
      <c r="I148" s="910" t="e">
        <f>D148+1</f>
        <v>#VALUE!</v>
      </c>
      <c r="J148" s="910" t="e">
        <f t="shared" ref="J148:J150" si="130">D148+17</f>
        <v>#VALUE!</v>
      </c>
      <c r="K148" s="415"/>
      <c r="L148" s="878" t="e">
        <f t="shared" ref="L148:L152" si="131">L147+7</f>
        <v>#REF!</v>
      </c>
    </row>
    <row r="149" spans="1:12" s="146" customFormat="1" ht="19.5" hidden="1" customHeight="1">
      <c r="A149" s="848" t="s">
        <v>1662</v>
      </c>
      <c r="B149" s="974" t="s">
        <v>2427</v>
      </c>
      <c r="C149" s="979" t="s">
        <v>2529</v>
      </c>
      <c r="D149" s="974">
        <v>45501</v>
      </c>
      <c r="E149" s="878">
        <f t="shared" si="126"/>
        <v>45502</v>
      </c>
      <c r="F149" s="878">
        <f t="shared" si="127"/>
        <v>45507</v>
      </c>
      <c r="G149" s="878">
        <f t="shared" si="128"/>
        <v>45508</v>
      </c>
      <c r="H149" s="878">
        <f t="shared" si="129"/>
        <v>45514</v>
      </c>
      <c r="I149" s="878">
        <f t="shared" ref="I149:I150" si="132">D149+1</f>
        <v>45502</v>
      </c>
      <c r="J149" s="878">
        <f t="shared" si="130"/>
        <v>45518</v>
      </c>
      <c r="K149" s="415"/>
      <c r="L149" s="878" t="e">
        <f t="shared" si="131"/>
        <v>#REF!</v>
      </c>
    </row>
    <row r="150" spans="1:12" s="146" customFormat="1" ht="19.5" hidden="1" customHeight="1">
      <c r="A150" s="848" t="s">
        <v>2530</v>
      </c>
      <c r="B150" s="1060" t="s">
        <v>413</v>
      </c>
      <c r="C150" s="979" t="s">
        <v>2531</v>
      </c>
      <c r="D150" s="910">
        <v>45507</v>
      </c>
      <c r="E150" s="910">
        <f t="shared" si="126"/>
        <v>45508</v>
      </c>
      <c r="F150" s="910">
        <f t="shared" si="127"/>
        <v>45513</v>
      </c>
      <c r="G150" s="910">
        <f t="shared" si="128"/>
        <v>45514</v>
      </c>
      <c r="H150" s="910">
        <f t="shared" si="129"/>
        <v>45520</v>
      </c>
      <c r="I150" s="910">
        <f t="shared" si="132"/>
        <v>45508</v>
      </c>
      <c r="J150" s="910">
        <f t="shared" si="130"/>
        <v>45524</v>
      </c>
      <c r="K150" s="415"/>
      <c r="L150" s="878" t="e">
        <f t="shared" si="131"/>
        <v>#REF!</v>
      </c>
    </row>
    <row r="151" spans="1:12" s="149" customFormat="1" ht="21" hidden="1" customHeight="1">
      <c r="A151" s="849"/>
      <c r="B151" s="979" t="s">
        <v>1694</v>
      </c>
      <c r="C151" s="974" t="s">
        <v>2532</v>
      </c>
      <c r="D151" s="974">
        <v>45507</v>
      </c>
      <c r="E151" s="916">
        <f>D151+1</f>
        <v>45508</v>
      </c>
      <c r="F151" s="916">
        <f t="shared" ref="F151" si="133">D151+8</f>
        <v>45515</v>
      </c>
      <c r="G151" s="916">
        <f t="shared" ref="G151" si="134">D151+11</f>
        <v>45518</v>
      </c>
      <c r="H151" s="916">
        <f t="shared" si="129"/>
        <v>45520</v>
      </c>
      <c r="I151" s="916">
        <f t="shared" ref="I151" si="135">D151+15</f>
        <v>45522</v>
      </c>
      <c r="J151" s="916">
        <f>D151+17</f>
        <v>45524</v>
      </c>
      <c r="K151" s="193"/>
      <c r="L151" s="878" t="e">
        <f>L150+7</f>
        <v>#REF!</v>
      </c>
    </row>
    <row r="152" spans="1:12" s="146" customFormat="1" ht="19.5" hidden="1" customHeight="1">
      <c r="A152" s="848"/>
      <c r="B152" s="979" t="s">
        <v>1674</v>
      </c>
      <c r="C152" s="979" t="s">
        <v>2533</v>
      </c>
      <c r="D152" s="974">
        <v>45513</v>
      </c>
      <c r="E152" s="878">
        <f t="shared" ref="E152" si="136">D152+1</f>
        <v>45514</v>
      </c>
      <c r="F152" s="878">
        <f>D152+8</f>
        <v>45521</v>
      </c>
      <c r="G152" s="878">
        <f t="shared" ref="G152" si="137">D152+7</f>
        <v>45520</v>
      </c>
      <c r="H152" s="878">
        <f t="shared" ref="H152:H154" si="138">D152+13</f>
        <v>45526</v>
      </c>
      <c r="I152" s="878">
        <f t="shared" ref="I152" si="139">D152+1</f>
        <v>45514</v>
      </c>
      <c r="J152" s="878">
        <f t="shared" ref="J152" si="140">D152+17</f>
        <v>45530</v>
      </c>
      <c r="K152" s="415"/>
      <c r="L152" s="878" t="e">
        <f t="shared" si="131"/>
        <v>#REF!</v>
      </c>
    </row>
    <row r="153" spans="1:12" s="149" customFormat="1" ht="21" hidden="1" customHeight="1">
      <c r="A153" s="849" t="s">
        <v>1666</v>
      </c>
      <c r="B153" s="974" t="s">
        <v>1662</v>
      </c>
      <c r="C153" s="979" t="s">
        <v>2534</v>
      </c>
      <c r="D153" s="974">
        <v>45519</v>
      </c>
      <c r="E153" s="916">
        <f>D153+1</f>
        <v>45520</v>
      </c>
      <c r="F153" s="878">
        <f t="shared" ref="F153:F159" si="141">D153+8</f>
        <v>45527</v>
      </c>
      <c r="G153" s="916">
        <f t="shared" ref="G153:G154" si="142">D153+11</f>
        <v>45530</v>
      </c>
      <c r="H153" s="916">
        <f t="shared" si="138"/>
        <v>45532</v>
      </c>
      <c r="I153" s="916">
        <f t="shared" ref="I153:I154" si="143">D153+15</f>
        <v>45534</v>
      </c>
      <c r="J153" s="916">
        <f>D153+17</f>
        <v>45536</v>
      </c>
      <c r="K153" s="193"/>
      <c r="L153" s="878" t="e">
        <f>L152+7</f>
        <v>#REF!</v>
      </c>
    </row>
    <row r="154" spans="1:12" s="149" customFormat="1" ht="21" hidden="1" customHeight="1">
      <c r="A154" s="849"/>
      <c r="B154" s="979" t="s">
        <v>1681</v>
      </c>
      <c r="C154" s="979" t="s">
        <v>2535</v>
      </c>
      <c r="D154" s="974">
        <v>45533</v>
      </c>
      <c r="E154" s="916">
        <f>D154+1</f>
        <v>45534</v>
      </c>
      <c r="F154" s="878">
        <f t="shared" si="141"/>
        <v>45541</v>
      </c>
      <c r="G154" s="916">
        <f t="shared" si="142"/>
        <v>45544</v>
      </c>
      <c r="H154" s="916">
        <f t="shared" si="138"/>
        <v>45546</v>
      </c>
      <c r="I154" s="916">
        <f t="shared" si="143"/>
        <v>45548</v>
      </c>
      <c r="J154" s="916">
        <f>D154+17</f>
        <v>45550</v>
      </c>
      <c r="K154" s="193"/>
      <c r="L154" s="878" t="e">
        <f>L153+7</f>
        <v>#REF!</v>
      </c>
    </row>
    <row r="155" spans="1:12" s="146" customFormat="1" ht="19.5" hidden="1" customHeight="1">
      <c r="A155" s="848"/>
      <c r="B155" s="979" t="s">
        <v>2435</v>
      </c>
      <c r="C155" s="979" t="s">
        <v>2536</v>
      </c>
      <c r="D155" s="974">
        <v>45540</v>
      </c>
      <c r="E155" s="878">
        <f t="shared" ref="E155" si="144">D155+1</f>
        <v>45541</v>
      </c>
      <c r="F155" s="878">
        <f t="shared" si="141"/>
        <v>45548</v>
      </c>
      <c r="G155" s="878">
        <f t="shared" ref="G155" si="145">D155+7</f>
        <v>45547</v>
      </c>
      <c r="H155" s="878">
        <f t="shared" ref="H155" si="146">D155+13</f>
        <v>45553</v>
      </c>
      <c r="I155" s="878">
        <f t="shared" ref="I155" si="147">D155+1</f>
        <v>45541</v>
      </c>
      <c r="J155" s="878">
        <f t="shared" ref="J155" si="148">D155+17</f>
        <v>45557</v>
      </c>
      <c r="K155" s="415"/>
      <c r="L155" s="878" t="e">
        <f t="shared" ref="L155:L156" si="149">L154+7</f>
        <v>#REF!</v>
      </c>
    </row>
    <row r="156" spans="1:12" s="146" customFormat="1" ht="19.5" hidden="1" customHeight="1">
      <c r="A156" s="848"/>
      <c r="B156" s="974" t="s">
        <v>2437</v>
      </c>
      <c r="C156" s="979" t="s">
        <v>2537</v>
      </c>
      <c r="D156" s="974">
        <v>45546</v>
      </c>
      <c r="E156" s="878">
        <f t="shared" ref="E156" si="150">D156+1</f>
        <v>45547</v>
      </c>
      <c r="F156" s="878">
        <f t="shared" si="141"/>
        <v>45554</v>
      </c>
      <c r="G156" s="1064" t="s">
        <v>389</v>
      </c>
      <c r="H156" s="1064" t="s">
        <v>389</v>
      </c>
      <c r="I156" s="1064" t="s">
        <v>389</v>
      </c>
      <c r="J156" s="1064" t="s">
        <v>389</v>
      </c>
      <c r="K156" s="415"/>
      <c r="L156" s="878" t="e">
        <f t="shared" si="149"/>
        <v>#REF!</v>
      </c>
    </row>
    <row r="157" spans="1:12" s="149" customFormat="1" ht="21" hidden="1" customHeight="1">
      <c r="A157" s="849"/>
      <c r="B157" s="979" t="s">
        <v>1694</v>
      </c>
      <c r="C157" s="974" t="s">
        <v>2538</v>
      </c>
      <c r="D157" s="974">
        <v>45551</v>
      </c>
      <c r="E157" s="916">
        <f>D157+1</f>
        <v>45552</v>
      </c>
      <c r="F157" s="878">
        <f t="shared" si="141"/>
        <v>45559</v>
      </c>
      <c r="G157" s="916">
        <f t="shared" ref="G157:G158" si="151">D157+11</f>
        <v>45562</v>
      </c>
      <c r="H157" s="916">
        <f t="shared" ref="H157:H159" si="152">D157+13</f>
        <v>45564</v>
      </c>
      <c r="I157" s="916">
        <f t="shared" ref="I157:I158" si="153">D157+15</f>
        <v>45566</v>
      </c>
      <c r="J157" s="916">
        <f>D157+17</f>
        <v>45568</v>
      </c>
      <c r="K157" s="193"/>
      <c r="L157" s="878" t="e">
        <f>L156+7</f>
        <v>#REF!</v>
      </c>
    </row>
    <row r="158" spans="1:12" s="146" customFormat="1" ht="19.5" hidden="1" customHeight="1">
      <c r="A158" s="848" t="s">
        <v>1674</v>
      </c>
      <c r="B158" s="979" t="s">
        <v>1685</v>
      </c>
      <c r="C158" s="979" t="s">
        <v>2539</v>
      </c>
      <c r="D158" s="974">
        <v>45559</v>
      </c>
      <c r="E158" s="878">
        <f t="shared" ref="E158" si="154">D158+1</f>
        <v>45560</v>
      </c>
      <c r="F158" s="878">
        <f t="shared" si="141"/>
        <v>45567</v>
      </c>
      <c r="G158" s="916">
        <f t="shared" si="151"/>
        <v>45570</v>
      </c>
      <c r="H158" s="878">
        <f t="shared" si="152"/>
        <v>45572</v>
      </c>
      <c r="I158" s="916">
        <f t="shared" si="153"/>
        <v>45574</v>
      </c>
      <c r="J158" s="878">
        <f t="shared" ref="J158" si="155">D158+17</f>
        <v>45576</v>
      </c>
      <c r="K158" s="415"/>
      <c r="L158" s="878" t="e">
        <f t="shared" ref="L158" si="156">L157+7</f>
        <v>#REF!</v>
      </c>
    </row>
    <row r="159" spans="1:12" s="149" customFormat="1" ht="21" hidden="1" customHeight="1">
      <c r="A159" s="849"/>
      <c r="B159" s="979" t="s">
        <v>1662</v>
      </c>
      <c r="C159" s="1060" t="s">
        <v>2540</v>
      </c>
      <c r="D159" s="974">
        <v>45569</v>
      </c>
      <c r="E159" s="880" t="s">
        <v>389</v>
      </c>
      <c r="F159" s="878">
        <f t="shared" si="141"/>
        <v>45577</v>
      </c>
      <c r="G159" s="916">
        <f t="shared" ref="G159" si="157">D159+11</f>
        <v>45580</v>
      </c>
      <c r="H159" s="916">
        <f t="shared" si="152"/>
        <v>45582</v>
      </c>
      <c r="I159" s="916">
        <f t="shared" ref="I159" si="158">D159+15</f>
        <v>45584</v>
      </c>
      <c r="J159" s="916">
        <f>D159+17</f>
        <v>45586</v>
      </c>
      <c r="K159" s="193"/>
      <c r="L159" s="878" t="e">
        <f>L158+7</f>
        <v>#REF!</v>
      </c>
    </row>
    <row r="160" spans="1:12" s="149" customFormat="1" ht="21" hidden="1" customHeight="1">
      <c r="A160" s="849" t="s">
        <v>2051</v>
      </c>
      <c r="B160" s="979" t="s">
        <v>1822</v>
      </c>
      <c r="C160" s="979" t="s">
        <v>2541</v>
      </c>
      <c r="D160" s="974">
        <v>45577</v>
      </c>
      <c r="E160" s="916">
        <f>D160+1</f>
        <v>45578</v>
      </c>
      <c r="F160" s="878">
        <f t="shared" ref="F160:F164" si="159">D160+8</f>
        <v>45585</v>
      </c>
      <c r="G160" s="916">
        <f t="shared" ref="G160:G161" si="160">D160+11</f>
        <v>45588</v>
      </c>
      <c r="H160" s="916">
        <f t="shared" ref="H160:H164" si="161">D160+13</f>
        <v>45590</v>
      </c>
      <c r="I160" s="916">
        <f t="shared" ref="I160:I161" si="162">D160+15</f>
        <v>45592</v>
      </c>
      <c r="J160" s="916">
        <f>D160+17</f>
        <v>45594</v>
      </c>
      <c r="K160" s="193"/>
      <c r="L160" s="878" t="e">
        <f>L159+7</f>
        <v>#REF!</v>
      </c>
    </row>
    <row r="161" spans="1:12" s="149" customFormat="1" ht="21" hidden="1" customHeight="1">
      <c r="A161" s="849"/>
      <c r="B161" s="979" t="s">
        <v>1681</v>
      </c>
      <c r="C161" s="979" t="s">
        <v>2542</v>
      </c>
      <c r="D161" s="974">
        <v>45578</v>
      </c>
      <c r="E161" s="916">
        <f>D161+1</f>
        <v>45579</v>
      </c>
      <c r="F161" s="878">
        <f t="shared" si="159"/>
        <v>45586</v>
      </c>
      <c r="G161" s="916">
        <f t="shared" si="160"/>
        <v>45589</v>
      </c>
      <c r="H161" s="916">
        <f t="shared" si="161"/>
        <v>45591</v>
      </c>
      <c r="I161" s="916">
        <f t="shared" si="162"/>
        <v>45593</v>
      </c>
      <c r="J161" s="916">
        <f>D161+17</f>
        <v>45595</v>
      </c>
      <c r="K161" s="193"/>
      <c r="L161" s="878" t="e">
        <f>L160+7</f>
        <v>#REF!</v>
      </c>
    </row>
    <row r="162" spans="1:12" s="146" customFormat="1" ht="19.5" hidden="1" customHeight="1">
      <c r="A162" s="848"/>
      <c r="B162" s="979" t="s">
        <v>2435</v>
      </c>
      <c r="C162" s="979" t="s">
        <v>2543</v>
      </c>
      <c r="D162" s="974">
        <v>45583</v>
      </c>
      <c r="E162" s="878">
        <f t="shared" ref="E162" si="163">D162+1</f>
        <v>45584</v>
      </c>
      <c r="F162" s="1236" t="s">
        <v>389</v>
      </c>
      <c r="G162" s="1237"/>
      <c r="H162" s="1237"/>
      <c r="I162" s="1237"/>
      <c r="J162" s="1238"/>
      <c r="K162" s="415"/>
      <c r="L162" s="878" t="e">
        <f t="shared" ref="L162" si="164">L161+7</f>
        <v>#REF!</v>
      </c>
    </row>
    <row r="163" spans="1:12" s="149" customFormat="1" ht="21" hidden="1" customHeight="1">
      <c r="A163" s="849" t="s">
        <v>1694</v>
      </c>
      <c r="B163" s="1060" t="s">
        <v>413</v>
      </c>
      <c r="C163" s="979" t="s">
        <v>2544</v>
      </c>
      <c r="D163" s="910"/>
      <c r="E163" s="910"/>
      <c r="F163" s="910"/>
      <c r="G163" s="910"/>
      <c r="H163" s="910"/>
      <c r="I163" s="910"/>
      <c r="J163" s="910"/>
      <c r="K163" s="193"/>
      <c r="L163" s="878" t="e">
        <f t="shared" ref="L163:L183" si="165">L162+7</f>
        <v>#REF!</v>
      </c>
    </row>
    <row r="164" spans="1:12" s="149" customFormat="1" ht="21" hidden="1" customHeight="1">
      <c r="A164" s="849"/>
      <c r="B164" s="979" t="s">
        <v>2323</v>
      </c>
      <c r="C164" s="979" t="s">
        <v>2545</v>
      </c>
      <c r="D164" s="974">
        <v>45595</v>
      </c>
      <c r="E164" s="916">
        <f t="shared" ref="E164:E169" si="166">D164+1</f>
        <v>45596</v>
      </c>
      <c r="F164" s="878">
        <f t="shared" si="159"/>
        <v>45603</v>
      </c>
      <c r="G164" s="916">
        <f t="shared" ref="G164:G168" si="167">D164+11</f>
        <v>45606</v>
      </c>
      <c r="H164" s="916">
        <f t="shared" si="161"/>
        <v>45608</v>
      </c>
      <c r="I164" s="916">
        <f t="shared" ref="I164:I168" si="168">D164+15</f>
        <v>45610</v>
      </c>
      <c r="J164" s="916">
        <f t="shared" ref="J164:J168" si="169">D164+17</f>
        <v>45612</v>
      </c>
      <c r="K164" s="193"/>
      <c r="L164" s="878" t="e">
        <f t="shared" si="165"/>
        <v>#REF!</v>
      </c>
    </row>
    <row r="165" spans="1:12" s="149" customFormat="1" ht="21" hidden="1" customHeight="1">
      <c r="A165" s="849"/>
      <c r="B165" s="979" t="s">
        <v>1685</v>
      </c>
      <c r="C165" s="979" t="s">
        <v>2546</v>
      </c>
      <c r="D165" s="974">
        <v>45606</v>
      </c>
      <c r="E165" s="916">
        <f t="shared" si="166"/>
        <v>45607</v>
      </c>
      <c r="F165" s="878">
        <f t="shared" ref="F165:F170" si="170">D165+8</f>
        <v>45614</v>
      </c>
      <c r="G165" s="916">
        <f t="shared" si="167"/>
        <v>45617</v>
      </c>
      <c r="H165" s="916">
        <f t="shared" ref="H165:H170" si="171">D165+13</f>
        <v>45619</v>
      </c>
      <c r="I165" s="916">
        <f t="shared" si="168"/>
        <v>45621</v>
      </c>
      <c r="J165" s="916">
        <f t="shared" si="169"/>
        <v>45623</v>
      </c>
      <c r="K165" s="193"/>
      <c r="L165" s="878" t="e">
        <f t="shared" si="165"/>
        <v>#REF!</v>
      </c>
    </row>
    <row r="166" spans="1:12" s="149" customFormat="1" ht="21" hidden="1" customHeight="1">
      <c r="A166" s="849"/>
      <c r="B166" s="979" t="s">
        <v>1662</v>
      </c>
      <c r="C166" s="979" t="s">
        <v>2547</v>
      </c>
      <c r="D166" s="974">
        <v>45609</v>
      </c>
      <c r="E166" s="916">
        <f t="shared" si="166"/>
        <v>45610</v>
      </c>
      <c r="F166" s="878">
        <f t="shared" si="170"/>
        <v>45617</v>
      </c>
      <c r="G166" s="916">
        <f t="shared" si="167"/>
        <v>45620</v>
      </c>
      <c r="H166" s="916">
        <f t="shared" si="171"/>
        <v>45622</v>
      </c>
      <c r="I166" s="916">
        <f t="shared" si="168"/>
        <v>45624</v>
      </c>
      <c r="J166" s="916">
        <f t="shared" si="169"/>
        <v>45626</v>
      </c>
      <c r="K166" s="193"/>
      <c r="L166" s="878" t="e">
        <f t="shared" si="165"/>
        <v>#REF!</v>
      </c>
    </row>
    <row r="167" spans="1:12" s="149" customFormat="1" ht="21" hidden="1" customHeight="1">
      <c r="A167" s="849" t="s">
        <v>2051</v>
      </c>
      <c r="B167" s="979" t="s">
        <v>1822</v>
      </c>
      <c r="C167" s="979" t="s">
        <v>2548</v>
      </c>
      <c r="D167" s="974">
        <v>45623</v>
      </c>
      <c r="E167" s="916">
        <f t="shared" si="166"/>
        <v>45624</v>
      </c>
      <c r="F167" s="878">
        <f t="shared" si="170"/>
        <v>45631</v>
      </c>
      <c r="G167" s="916">
        <f t="shared" si="167"/>
        <v>45634</v>
      </c>
      <c r="H167" s="916">
        <f t="shared" si="171"/>
        <v>45636</v>
      </c>
      <c r="I167" s="916">
        <f t="shared" si="168"/>
        <v>45638</v>
      </c>
      <c r="J167" s="916">
        <f t="shared" si="169"/>
        <v>45640</v>
      </c>
      <c r="K167" s="193"/>
      <c r="L167" s="878" t="e">
        <f t="shared" si="165"/>
        <v>#REF!</v>
      </c>
    </row>
    <row r="168" spans="1:12" s="149" customFormat="1" ht="21" hidden="1" customHeight="1">
      <c r="A168" s="849"/>
      <c r="B168" s="979" t="s">
        <v>1681</v>
      </c>
      <c r="C168" s="979" t="s">
        <v>2549</v>
      </c>
      <c r="D168" s="974">
        <v>45626</v>
      </c>
      <c r="E168" s="916">
        <f t="shared" si="166"/>
        <v>45627</v>
      </c>
      <c r="F168" s="878">
        <f t="shared" si="170"/>
        <v>45634</v>
      </c>
      <c r="G168" s="916">
        <f t="shared" si="167"/>
        <v>45637</v>
      </c>
      <c r="H168" s="916">
        <f t="shared" si="171"/>
        <v>45639</v>
      </c>
      <c r="I168" s="916">
        <f t="shared" si="168"/>
        <v>45641</v>
      </c>
      <c r="J168" s="916">
        <f t="shared" si="169"/>
        <v>45643</v>
      </c>
      <c r="K168" s="193"/>
      <c r="L168" s="878" t="e">
        <f t="shared" si="165"/>
        <v>#REF!</v>
      </c>
    </row>
    <row r="169" spans="1:12" s="149" customFormat="1" ht="21" hidden="1" customHeight="1">
      <c r="A169" s="849"/>
      <c r="B169" s="979" t="s">
        <v>2452</v>
      </c>
      <c r="C169" s="979" t="s">
        <v>2550</v>
      </c>
      <c r="D169" s="974">
        <v>45633</v>
      </c>
      <c r="E169" s="916">
        <f t="shared" si="166"/>
        <v>45634</v>
      </c>
      <c r="F169" s="878">
        <f t="shared" si="170"/>
        <v>45641</v>
      </c>
      <c r="G169" s="916">
        <f t="shared" ref="G169:G174" si="172">D169+11</f>
        <v>45644</v>
      </c>
      <c r="H169" s="916">
        <f t="shared" si="171"/>
        <v>45646</v>
      </c>
      <c r="I169" s="916">
        <f t="shared" ref="I169:I174" si="173">D169+15</f>
        <v>45648</v>
      </c>
      <c r="J169" s="916">
        <f t="shared" ref="J169:J174" si="174">D169+17</f>
        <v>45650</v>
      </c>
      <c r="K169" s="193"/>
      <c r="L169" s="878" t="e">
        <f t="shared" si="165"/>
        <v>#REF!</v>
      </c>
    </row>
    <row r="170" spans="1:12" s="149" customFormat="1" ht="21" hidden="1" customHeight="1">
      <c r="A170" s="849"/>
      <c r="B170" s="979" t="s">
        <v>2323</v>
      </c>
      <c r="C170" s="979" t="s">
        <v>2551</v>
      </c>
      <c r="D170" s="974">
        <v>45638</v>
      </c>
      <c r="E170" s="916">
        <f t="shared" ref="E170:E174" si="175">D170+1</f>
        <v>45639</v>
      </c>
      <c r="F170" s="878">
        <f t="shared" si="170"/>
        <v>45646</v>
      </c>
      <c r="G170" s="916">
        <f t="shared" si="172"/>
        <v>45649</v>
      </c>
      <c r="H170" s="916">
        <f t="shared" si="171"/>
        <v>45651</v>
      </c>
      <c r="I170" s="916">
        <f t="shared" si="173"/>
        <v>45653</v>
      </c>
      <c r="J170" s="916">
        <f t="shared" si="174"/>
        <v>45655</v>
      </c>
      <c r="K170" s="193"/>
      <c r="L170" s="878" t="e">
        <f t="shared" si="165"/>
        <v>#REF!</v>
      </c>
    </row>
    <row r="171" spans="1:12" s="149" customFormat="1" ht="21" hidden="1" customHeight="1">
      <c r="A171" s="849"/>
      <c r="B171" s="979" t="s">
        <v>1685</v>
      </c>
      <c r="C171" s="979" t="s">
        <v>2552</v>
      </c>
      <c r="D171" s="974">
        <v>45651</v>
      </c>
      <c r="E171" s="916">
        <f t="shared" si="175"/>
        <v>45652</v>
      </c>
      <c r="F171" s="878">
        <f t="shared" ref="F171:F176" si="176">D171+8</f>
        <v>45659</v>
      </c>
      <c r="G171" s="916">
        <f t="shared" si="172"/>
        <v>45662</v>
      </c>
      <c r="H171" s="916">
        <f t="shared" ref="H171:H176" si="177">D171+13</f>
        <v>45664</v>
      </c>
      <c r="I171" s="916">
        <f t="shared" si="173"/>
        <v>45666</v>
      </c>
      <c r="J171" s="916">
        <f t="shared" si="174"/>
        <v>45668</v>
      </c>
      <c r="K171" s="193"/>
      <c r="L171" s="878" t="e">
        <f t="shared" si="165"/>
        <v>#REF!</v>
      </c>
    </row>
    <row r="172" spans="1:12" s="149" customFormat="1" ht="21" hidden="1" customHeight="1">
      <c r="A172" s="849"/>
      <c r="B172" s="979" t="s">
        <v>1662</v>
      </c>
      <c r="C172" s="979" t="s">
        <v>2553</v>
      </c>
      <c r="D172" s="974">
        <v>45658</v>
      </c>
      <c r="E172" s="916">
        <f t="shared" si="175"/>
        <v>45659</v>
      </c>
      <c r="F172" s="878">
        <f t="shared" si="176"/>
        <v>45666</v>
      </c>
      <c r="G172" s="916">
        <f t="shared" si="172"/>
        <v>45669</v>
      </c>
      <c r="H172" s="916">
        <f t="shared" si="177"/>
        <v>45671</v>
      </c>
      <c r="I172" s="916">
        <f t="shared" si="173"/>
        <v>45673</v>
      </c>
      <c r="J172" s="916">
        <f t="shared" si="174"/>
        <v>45675</v>
      </c>
      <c r="K172" s="193"/>
      <c r="L172" s="878" t="e">
        <f t="shared" si="165"/>
        <v>#REF!</v>
      </c>
    </row>
    <row r="173" spans="1:12" s="149" customFormat="1" ht="21" hidden="1" customHeight="1">
      <c r="A173" s="849"/>
      <c r="B173" s="979" t="s">
        <v>1822</v>
      </c>
      <c r="C173" s="979" t="s">
        <v>2554</v>
      </c>
      <c r="D173" s="974">
        <v>45668</v>
      </c>
      <c r="E173" s="916">
        <f t="shared" si="175"/>
        <v>45669</v>
      </c>
      <c r="F173" s="972" t="s">
        <v>389</v>
      </c>
      <c r="G173" s="972" t="s">
        <v>389</v>
      </c>
      <c r="H173" s="972" t="s">
        <v>389</v>
      </c>
      <c r="I173" s="972" t="s">
        <v>389</v>
      </c>
      <c r="J173" s="972" t="s">
        <v>389</v>
      </c>
      <c r="K173" s="193"/>
      <c r="L173" s="878">
        <v>45669</v>
      </c>
    </row>
    <row r="174" spans="1:12" s="149" customFormat="1" ht="21" hidden="1" customHeight="1">
      <c r="A174" s="849"/>
      <c r="B174" s="979" t="s">
        <v>1681</v>
      </c>
      <c r="C174" s="979" t="s">
        <v>2555</v>
      </c>
      <c r="D174" s="974">
        <v>45673</v>
      </c>
      <c r="E174" s="916">
        <f t="shared" si="175"/>
        <v>45674</v>
      </c>
      <c r="F174" s="878">
        <f t="shared" si="176"/>
        <v>45681</v>
      </c>
      <c r="G174" s="916">
        <f t="shared" si="172"/>
        <v>45684</v>
      </c>
      <c r="H174" s="916">
        <f t="shared" si="177"/>
        <v>45686</v>
      </c>
      <c r="I174" s="916">
        <f t="shared" si="173"/>
        <v>45688</v>
      </c>
      <c r="J174" s="916">
        <f t="shared" si="174"/>
        <v>45690</v>
      </c>
      <c r="K174" s="193"/>
      <c r="L174" s="878">
        <v>45666</v>
      </c>
    </row>
    <row r="175" spans="1:12" s="149" customFormat="1" ht="21" hidden="1" customHeight="1">
      <c r="A175" s="849"/>
      <c r="B175" s="979" t="s">
        <v>2452</v>
      </c>
      <c r="C175" s="979" t="s">
        <v>2556</v>
      </c>
      <c r="D175" s="974">
        <v>45679</v>
      </c>
      <c r="E175" s="916">
        <f t="shared" ref="E175:E180" si="178">D175+1</f>
        <v>45680</v>
      </c>
      <c r="F175" s="878">
        <f t="shared" si="176"/>
        <v>45687</v>
      </c>
      <c r="G175" s="972" t="s">
        <v>389</v>
      </c>
      <c r="H175" s="972" t="s">
        <v>389</v>
      </c>
      <c r="I175" s="972" t="s">
        <v>389</v>
      </c>
      <c r="J175" s="972" t="s">
        <v>389</v>
      </c>
      <c r="K175" s="193"/>
      <c r="L175" s="878">
        <f t="shared" si="165"/>
        <v>45673</v>
      </c>
    </row>
    <row r="176" spans="1:12" s="149" customFormat="1" ht="21" hidden="1" customHeight="1">
      <c r="A176" s="849"/>
      <c r="B176" s="979" t="s">
        <v>2323</v>
      </c>
      <c r="C176" s="979" t="s">
        <v>2557</v>
      </c>
      <c r="D176" s="974">
        <v>45682</v>
      </c>
      <c r="E176" s="916">
        <f t="shared" si="178"/>
        <v>45683</v>
      </c>
      <c r="F176" s="878">
        <f t="shared" si="176"/>
        <v>45690</v>
      </c>
      <c r="G176" s="916">
        <f t="shared" ref="G176:G178" si="179">D176+11</f>
        <v>45693</v>
      </c>
      <c r="H176" s="916">
        <f t="shared" si="177"/>
        <v>45695</v>
      </c>
      <c r="I176" s="916">
        <f t="shared" ref="I176:I178" si="180">D176+15</f>
        <v>45697</v>
      </c>
      <c r="J176" s="916">
        <f t="shared" ref="J176:J178" si="181">D176+17</f>
        <v>45699</v>
      </c>
      <c r="K176" s="193"/>
      <c r="L176" s="878">
        <f t="shared" si="165"/>
        <v>45680</v>
      </c>
    </row>
    <row r="177" spans="1:17" s="149" customFormat="1" ht="21" hidden="1" customHeight="1">
      <c r="A177" s="849" t="s">
        <v>1685</v>
      </c>
      <c r="B177" s="979" t="s">
        <v>1822</v>
      </c>
      <c r="C177" s="979" t="s">
        <v>2558</v>
      </c>
      <c r="D177" s="974">
        <v>45690</v>
      </c>
      <c r="E177" s="916">
        <f t="shared" si="178"/>
        <v>45691</v>
      </c>
      <c r="F177" s="878">
        <f t="shared" ref="F177:F178" si="182">D177+8</f>
        <v>45698</v>
      </c>
      <c r="G177" s="972" t="s">
        <v>389</v>
      </c>
      <c r="H177" s="972" t="s">
        <v>389</v>
      </c>
      <c r="I177" s="972" t="s">
        <v>389</v>
      </c>
      <c r="J177" s="972" t="s">
        <v>389</v>
      </c>
      <c r="K177" s="193"/>
      <c r="L177" s="878">
        <f t="shared" si="165"/>
        <v>45687</v>
      </c>
    </row>
    <row r="178" spans="1:17" s="149" customFormat="1" ht="21" hidden="1" customHeight="1">
      <c r="A178" s="849"/>
      <c r="B178" s="979" t="s">
        <v>1685</v>
      </c>
      <c r="C178" s="979" t="s">
        <v>2559</v>
      </c>
      <c r="D178" s="974">
        <v>45327</v>
      </c>
      <c r="E178" s="916">
        <f t="shared" si="178"/>
        <v>45328</v>
      </c>
      <c r="F178" s="878">
        <f t="shared" si="182"/>
        <v>45335</v>
      </c>
      <c r="G178" s="916">
        <f t="shared" si="179"/>
        <v>45338</v>
      </c>
      <c r="H178" s="916">
        <f t="shared" ref="H178" si="183">D178+13</f>
        <v>45340</v>
      </c>
      <c r="I178" s="916">
        <f t="shared" si="180"/>
        <v>45342</v>
      </c>
      <c r="J178" s="916">
        <f t="shared" si="181"/>
        <v>45344</v>
      </c>
      <c r="K178" s="193"/>
      <c r="L178" s="878">
        <f t="shared" si="165"/>
        <v>45694</v>
      </c>
    </row>
    <row r="179" spans="1:17" s="146" customFormat="1" ht="18" hidden="1" customHeight="1">
      <c r="A179" s="848"/>
      <c r="B179" s="968" t="s">
        <v>355</v>
      </c>
      <c r="C179" s="968" t="s">
        <v>356</v>
      </c>
      <c r="D179" s="1090"/>
      <c r="E179" s="970"/>
      <c r="F179" s="970"/>
      <c r="G179" s="970"/>
      <c r="H179" s="970"/>
      <c r="I179" s="970"/>
      <c r="J179" s="970"/>
      <c r="K179" s="195"/>
      <c r="L179" s="1050" t="s">
        <v>357</v>
      </c>
    </row>
    <row r="180" spans="1:17" s="149" customFormat="1" ht="21" hidden="1" customHeight="1">
      <c r="A180" s="849"/>
      <c r="B180" s="979" t="s">
        <v>1662</v>
      </c>
      <c r="C180" s="979" t="s">
        <v>2560</v>
      </c>
      <c r="D180" s="974">
        <v>45701</v>
      </c>
      <c r="E180" s="916">
        <f t="shared" si="178"/>
        <v>45702</v>
      </c>
      <c r="F180" s="878">
        <f>E180+6</f>
        <v>45708</v>
      </c>
      <c r="G180" s="916">
        <f>F180+5</f>
        <v>45713</v>
      </c>
      <c r="H180" s="916">
        <f>G180+2</f>
        <v>45715</v>
      </c>
      <c r="I180" s="916">
        <f>H180+2</f>
        <v>45717</v>
      </c>
      <c r="J180" s="916">
        <f>I180+2</f>
        <v>45719</v>
      </c>
      <c r="K180" s="193"/>
      <c r="L180" s="878">
        <f>L178+7</f>
        <v>45701</v>
      </c>
    </row>
    <row r="181" spans="1:17" s="149" customFormat="1" ht="21" hidden="1" customHeight="1">
      <c r="A181" s="849" t="s">
        <v>1681</v>
      </c>
      <c r="B181" s="979" t="s">
        <v>2452</v>
      </c>
      <c r="C181" s="979" t="s">
        <v>2561</v>
      </c>
      <c r="D181" s="974">
        <v>45715</v>
      </c>
      <c r="E181" s="916">
        <f t="shared" ref="E181:E183" si="184">D181+1</f>
        <v>45716</v>
      </c>
      <c r="F181" s="878">
        <f>E181+6</f>
        <v>45722</v>
      </c>
      <c r="G181" s="972" t="s">
        <v>389</v>
      </c>
      <c r="H181" s="972" t="s">
        <v>389</v>
      </c>
      <c r="I181" s="972" t="s">
        <v>389</v>
      </c>
      <c r="J181" s="972" t="s">
        <v>389</v>
      </c>
      <c r="K181" s="193"/>
      <c r="L181" s="878">
        <f t="shared" si="165"/>
        <v>45708</v>
      </c>
    </row>
    <row r="182" spans="1:17" s="149" customFormat="1" ht="21" hidden="1" customHeight="1">
      <c r="A182" s="849"/>
      <c r="B182" s="979" t="s">
        <v>1681</v>
      </c>
      <c r="C182" s="979" t="s">
        <v>2562</v>
      </c>
      <c r="D182" s="974">
        <v>45722</v>
      </c>
      <c r="E182" s="916">
        <f t="shared" si="184"/>
        <v>45723</v>
      </c>
      <c r="F182" s="878">
        <f t="shared" ref="F182" si="185">E182+6</f>
        <v>45729</v>
      </c>
      <c r="G182" s="916">
        <f t="shared" ref="G182" si="186">F182+5</f>
        <v>45734</v>
      </c>
      <c r="H182" s="916">
        <f t="shared" ref="H182:J182" si="187">G182+2</f>
        <v>45736</v>
      </c>
      <c r="I182" s="916">
        <f t="shared" si="187"/>
        <v>45738</v>
      </c>
      <c r="J182" s="916">
        <f t="shared" si="187"/>
        <v>45740</v>
      </c>
      <c r="K182" s="193"/>
      <c r="L182" s="878">
        <f t="shared" si="165"/>
        <v>45715</v>
      </c>
    </row>
    <row r="183" spans="1:17" s="149" customFormat="1" ht="21" hidden="1" customHeight="1">
      <c r="A183" s="849"/>
      <c r="B183" s="979" t="s">
        <v>2323</v>
      </c>
      <c r="C183" s="979" t="s">
        <v>2563</v>
      </c>
      <c r="D183" s="974">
        <v>45732</v>
      </c>
      <c r="E183" s="916">
        <f t="shared" si="184"/>
        <v>45733</v>
      </c>
      <c r="F183" s="809">
        <f>E183+6</f>
        <v>45739</v>
      </c>
      <c r="G183" s="880" t="s">
        <v>389</v>
      </c>
      <c r="H183" s="880" t="s">
        <v>389</v>
      </c>
      <c r="I183" s="880" t="s">
        <v>389</v>
      </c>
      <c r="J183" s="880" t="s">
        <v>389</v>
      </c>
      <c r="K183" s="193"/>
      <c r="L183" s="878">
        <f t="shared" si="165"/>
        <v>45722</v>
      </c>
    </row>
    <row r="184" spans="1:17" s="149" customFormat="1" ht="21" hidden="1" customHeight="1">
      <c r="A184" s="1035"/>
      <c r="B184" s="147" t="s">
        <v>545</v>
      </c>
      <c r="C184" s="75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600"/>
      <c r="P184" s="146"/>
      <c r="Q184" s="146"/>
    </row>
    <row r="185" spans="1:17" s="149" customFormat="1" ht="18" customHeight="1">
      <c r="A185" s="859"/>
      <c r="B185" s="607"/>
      <c r="C185" s="605"/>
      <c r="D185" s="605"/>
      <c r="E185" s="605"/>
      <c r="F185" s="605"/>
      <c r="G185" s="605"/>
      <c r="H185" s="605"/>
      <c r="I185" s="606"/>
      <c r="J185" s="605"/>
      <c r="K185" s="606"/>
    </row>
    <row r="186" spans="1:17" s="149" customFormat="1" ht="20.100000000000001" customHeight="1">
      <c r="A186" s="1033"/>
    </row>
    <row r="187" spans="1:17" s="146" customFormat="1" ht="19.5" customHeight="1">
      <c r="A187" s="848"/>
      <c r="B187" s="1185" t="s">
        <v>1042</v>
      </c>
      <c r="C187" s="1185"/>
      <c r="D187" s="1185"/>
      <c r="E187" s="1185"/>
      <c r="F187" s="1185"/>
      <c r="G187" s="1185"/>
      <c r="H187" s="1185"/>
      <c r="I187" s="1185"/>
      <c r="J187" s="1185"/>
      <c r="K187" s="1185"/>
      <c r="L187" s="1185"/>
    </row>
    <row r="188" spans="1:17" s="146" customFormat="1" ht="30" hidden="1" customHeight="1">
      <c r="A188" s="848"/>
      <c r="B188" s="1187" t="s">
        <v>125</v>
      </c>
      <c r="C188" s="1188"/>
      <c r="D188" s="1089" t="s">
        <v>353</v>
      </c>
      <c r="E188" s="968" t="s">
        <v>311</v>
      </c>
      <c r="F188" s="968" t="s">
        <v>329</v>
      </c>
      <c r="G188" s="968" t="s">
        <v>170</v>
      </c>
      <c r="H188" s="968" t="s">
        <v>190</v>
      </c>
      <c r="I188" s="968" t="s">
        <v>318</v>
      </c>
      <c r="J188" s="968" t="s">
        <v>232</v>
      </c>
      <c r="K188" s="968" t="s">
        <v>284</v>
      </c>
      <c r="L188" s="968" t="s">
        <v>185</v>
      </c>
      <c r="M188" s="195"/>
      <c r="N188" s="952"/>
    </row>
    <row r="189" spans="1:17" s="146" customFormat="1" ht="18" hidden="1" customHeight="1">
      <c r="A189" s="848"/>
      <c r="B189" s="968" t="s">
        <v>355</v>
      </c>
      <c r="C189" s="968" t="s">
        <v>356</v>
      </c>
      <c r="D189" s="1090"/>
      <c r="E189" s="970" t="s">
        <v>166</v>
      </c>
      <c r="F189" s="970" t="s">
        <v>269</v>
      </c>
      <c r="G189" s="970" t="s">
        <v>175</v>
      </c>
      <c r="H189" s="970" t="s">
        <v>193</v>
      </c>
      <c r="I189" s="970" t="s">
        <v>287</v>
      </c>
      <c r="J189" s="970" t="s">
        <v>234</v>
      </c>
      <c r="K189" s="970" t="s">
        <v>288</v>
      </c>
      <c r="L189" s="970" t="s">
        <v>187</v>
      </c>
      <c r="M189" s="195"/>
      <c r="N189" s="1050" t="s">
        <v>357</v>
      </c>
    </row>
    <row r="190" spans="1:17" s="149" customFormat="1" ht="21" hidden="1" customHeight="1">
      <c r="A190" s="849"/>
      <c r="B190" s="979" t="s">
        <v>2475</v>
      </c>
      <c r="C190" s="979" t="s">
        <v>2564</v>
      </c>
      <c r="D190" s="979">
        <v>45732</v>
      </c>
      <c r="E190" s="809">
        <f>D190+2</f>
        <v>45734</v>
      </c>
      <c r="F190" s="809">
        <f>E190+3</f>
        <v>45737</v>
      </c>
      <c r="G190" s="809">
        <f>F190+9</f>
        <v>45746</v>
      </c>
      <c r="H190" s="916">
        <f>G190+5</f>
        <v>45751</v>
      </c>
      <c r="I190" s="916">
        <f>H190+2</f>
        <v>45753</v>
      </c>
      <c r="J190" s="916">
        <f>I190+2</f>
        <v>45755</v>
      </c>
      <c r="K190" s="916">
        <f>J190+2</f>
        <v>45757</v>
      </c>
      <c r="L190" s="916">
        <f>K190+4</f>
        <v>45761</v>
      </c>
      <c r="M190" s="193"/>
      <c r="N190" s="878">
        <v>45729</v>
      </c>
    </row>
    <row r="191" spans="1:17" s="149" customFormat="1" ht="21" hidden="1" customHeight="1">
      <c r="A191" s="849" t="s">
        <v>1681</v>
      </c>
      <c r="B191" s="979" t="s">
        <v>1685</v>
      </c>
      <c r="C191" s="979" t="s">
        <v>2565</v>
      </c>
      <c r="D191" s="974">
        <v>45737</v>
      </c>
      <c r="E191" s="916">
        <f t="shared" ref="E191:E196" si="188">D191+2</f>
        <v>45739</v>
      </c>
      <c r="F191" s="880" t="s">
        <v>389</v>
      </c>
      <c r="G191" s="916">
        <v>45748</v>
      </c>
      <c r="H191" s="880" t="s">
        <v>389</v>
      </c>
      <c r="I191" s="880" t="s">
        <v>389</v>
      </c>
      <c r="J191" s="880" t="s">
        <v>389</v>
      </c>
      <c r="K191" s="880" t="s">
        <v>389</v>
      </c>
      <c r="L191" s="880" t="s">
        <v>389</v>
      </c>
      <c r="M191" s="193"/>
      <c r="N191" s="878">
        <f>N190+7</f>
        <v>45736</v>
      </c>
    </row>
    <row r="192" spans="1:17" s="149" customFormat="1" ht="21" hidden="1" customHeight="1">
      <c r="A192" s="849"/>
      <c r="B192" s="979" t="s">
        <v>1662</v>
      </c>
      <c r="C192" s="979" t="s">
        <v>2566</v>
      </c>
      <c r="D192" s="974">
        <v>45751</v>
      </c>
      <c r="E192" s="916">
        <f t="shared" si="188"/>
        <v>45753</v>
      </c>
      <c r="F192" s="878">
        <f t="shared" ref="F192:F196" si="189">E192+3</f>
        <v>45756</v>
      </c>
      <c r="G192" s="916">
        <f t="shared" ref="G192:G196" si="190">F192+9</f>
        <v>45765</v>
      </c>
      <c r="H192" s="880" t="s">
        <v>389</v>
      </c>
      <c r="I192" s="880" t="s">
        <v>389</v>
      </c>
      <c r="J192" s="880" t="s">
        <v>389</v>
      </c>
      <c r="K192" s="880" t="s">
        <v>389</v>
      </c>
      <c r="L192" s="880" t="s">
        <v>389</v>
      </c>
      <c r="M192" s="193"/>
      <c r="N192" s="878">
        <f t="shared" ref="N192:N213" si="191">N191+7</f>
        <v>45743</v>
      </c>
    </row>
    <row r="193" spans="1:14" s="149" customFormat="1" ht="21" hidden="1" customHeight="1">
      <c r="A193" s="849"/>
      <c r="B193" s="979" t="s">
        <v>2435</v>
      </c>
      <c r="C193" s="979" t="s">
        <v>2567</v>
      </c>
      <c r="D193" s="974">
        <v>45757</v>
      </c>
      <c r="E193" s="916">
        <f t="shared" si="188"/>
        <v>45759</v>
      </c>
      <c r="F193" s="878">
        <f t="shared" si="189"/>
        <v>45762</v>
      </c>
      <c r="G193" s="916">
        <f t="shared" si="190"/>
        <v>45771</v>
      </c>
      <c r="H193" s="916">
        <f t="shared" ref="H193:H196" si="192">G193+5</f>
        <v>45776</v>
      </c>
      <c r="I193" s="916">
        <f t="shared" ref="I193:K196" si="193">H193+2</f>
        <v>45778</v>
      </c>
      <c r="J193" s="916">
        <f t="shared" si="193"/>
        <v>45780</v>
      </c>
      <c r="K193" s="916">
        <f t="shared" si="193"/>
        <v>45782</v>
      </c>
      <c r="L193" s="916">
        <f t="shared" ref="L193:L196" si="194">K193+4</f>
        <v>45786</v>
      </c>
      <c r="M193" s="193"/>
      <c r="N193" s="878">
        <f t="shared" si="191"/>
        <v>45750</v>
      </c>
    </row>
    <row r="194" spans="1:14" s="149" customFormat="1" ht="21" hidden="1" customHeight="1">
      <c r="A194" s="849"/>
      <c r="B194" s="979" t="s">
        <v>1822</v>
      </c>
      <c r="C194" s="979" t="s">
        <v>2568</v>
      </c>
      <c r="D194" s="974">
        <v>45764</v>
      </c>
      <c r="E194" s="880" t="s">
        <v>389</v>
      </c>
      <c r="F194" s="878">
        <v>45763</v>
      </c>
      <c r="G194" s="916">
        <f t="shared" si="190"/>
        <v>45772</v>
      </c>
      <c r="H194" s="916">
        <f t="shared" si="192"/>
        <v>45777</v>
      </c>
      <c r="I194" s="916">
        <f t="shared" si="193"/>
        <v>45779</v>
      </c>
      <c r="J194" s="916">
        <f t="shared" si="193"/>
        <v>45781</v>
      </c>
      <c r="K194" s="916">
        <f t="shared" si="193"/>
        <v>45783</v>
      </c>
      <c r="L194" s="916">
        <f t="shared" si="194"/>
        <v>45787</v>
      </c>
      <c r="M194" s="193"/>
      <c r="N194" s="878">
        <v>45756</v>
      </c>
    </row>
    <row r="195" spans="1:14" s="149" customFormat="1" ht="21" hidden="1" customHeight="1">
      <c r="A195" s="849"/>
      <c r="B195" s="979" t="s">
        <v>1681</v>
      </c>
      <c r="C195" s="979" t="s">
        <v>2569</v>
      </c>
      <c r="D195" s="974">
        <v>45774</v>
      </c>
      <c r="E195" s="916">
        <f t="shared" si="188"/>
        <v>45776</v>
      </c>
      <c r="F195" s="878">
        <f t="shared" si="189"/>
        <v>45779</v>
      </c>
      <c r="G195" s="916">
        <f t="shared" si="190"/>
        <v>45788</v>
      </c>
      <c r="H195" s="916">
        <f t="shared" ref="H195" si="195">G195+5</f>
        <v>45793</v>
      </c>
      <c r="I195" s="916">
        <f t="shared" ref="I195" si="196">H195+2</f>
        <v>45795</v>
      </c>
      <c r="J195" s="916">
        <f t="shared" ref="J195" si="197">I195+2</f>
        <v>45797</v>
      </c>
      <c r="K195" s="916">
        <f t="shared" ref="K195" si="198">J195+2</f>
        <v>45799</v>
      </c>
      <c r="L195" s="916">
        <f t="shared" ref="L195" si="199">K195+4</f>
        <v>45803</v>
      </c>
      <c r="M195" s="193"/>
      <c r="N195" s="878">
        <f t="shared" si="191"/>
        <v>45763</v>
      </c>
    </row>
    <row r="196" spans="1:14" s="149" customFormat="1" ht="21" hidden="1" customHeight="1">
      <c r="A196" s="849" t="s">
        <v>2570</v>
      </c>
      <c r="B196" s="979" t="s">
        <v>2051</v>
      </c>
      <c r="C196" s="1111" t="s">
        <v>2571</v>
      </c>
      <c r="D196" s="974">
        <v>45784</v>
      </c>
      <c r="E196" s="916">
        <f t="shared" si="188"/>
        <v>45786</v>
      </c>
      <c r="F196" s="878">
        <f t="shared" si="189"/>
        <v>45789</v>
      </c>
      <c r="G196" s="916">
        <f t="shared" si="190"/>
        <v>45798</v>
      </c>
      <c r="H196" s="916">
        <f t="shared" si="192"/>
        <v>45803</v>
      </c>
      <c r="I196" s="916">
        <f t="shared" si="193"/>
        <v>45805</v>
      </c>
      <c r="J196" s="916">
        <f t="shared" si="193"/>
        <v>45807</v>
      </c>
      <c r="K196" s="916">
        <f t="shared" si="193"/>
        <v>45809</v>
      </c>
      <c r="L196" s="916">
        <f t="shared" si="194"/>
        <v>45813</v>
      </c>
      <c r="M196" s="193"/>
      <c r="N196" s="878">
        <f t="shared" si="191"/>
        <v>45770</v>
      </c>
    </row>
    <row r="197" spans="1:14" s="149" customFormat="1" ht="21" hidden="1" customHeight="1">
      <c r="A197" s="849"/>
      <c r="B197" s="979" t="s">
        <v>2475</v>
      </c>
      <c r="C197" s="1111" t="s">
        <v>2572</v>
      </c>
      <c r="D197" s="974">
        <v>45789</v>
      </c>
      <c r="E197" s="916">
        <f>D197+2</f>
        <v>45791</v>
      </c>
      <c r="F197" s="878">
        <f>E197+3</f>
        <v>45794</v>
      </c>
      <c r="G197" s="916">
        <f>F197+9</f>
        <v>45803</v>
      </c>
      <c r="H197" s="916">
        <f>G197+5</f>
        <v>45808</v>
      </c>
      <c r="I197" s="916">
        <f t="shared" ref="I197:K198" si="200">H197+2</f>
        <v>45810</v>
      </c>
      <c r="J197" s="916">
        <f t="shared" si="200"/>
        <v>45812</v>
      </c>
      <c r="K197" s="916">
        <f t="shared" si="200"/>
        <v>45814</v>
      </c>
      <c r="L197" s="916">
        <f>K197+4</f>
        <v>45818</v>
      </c>
      <c r="M197" s="193"/>
      <c r="N197" s="878">
        <f t="shared" si="191"/>
        <v>45777</v>
      </c>
    </row>
    <row r="198" spans="1:14" s="149" customFormat="1" ht="21" hidden="1" customHeight="1">
      <c r="A198" s="849" t="s">
        <v>1681</v>
      </c>
      <c r="B198" s="979" t="s">
        <v>2477</v>
      </c>
      <c r="C198" s="1111" t="s">
        <v>2573</v>
      </c>
      <c r="D198" s="974">
        <v>45799</v>
      </c>
      <c r="E198" s="972" t="s">
        <v>389</v>
      </c>
      <c r="F198" s="972" t="s">
        <v>389</v>
      </c>
      <c r="G198" s="972" t="s">
        <v>389</v>
      </c>
      <c r="H198" s="916">
        <v>45817</v>
      </c>
      <c r="I198" s="916">
        <f t="shared" si="200"/>
        <v>45819</v>
      </c>
      <c r="J198" s="916">
        <f t="shared" si="200"/>
        <v>45821</v>
      </c>
      <c r="K198" s="916">
        <f t="shared" si="200"/>
        <v>45823</v>
      </c>
      <c r="L198" s="916">
        <f>K198+4</f>
        <v>45827</v>
      </c>
      <c r="M198" s="193"/>
      <c r="N198" s="878">
        <f>N197+7</f>
        <v>45784</v>
      </c>
    </row>
    <row r="199" spans="1:14" s="149" customFormat="1" ht="21" hidden="1" customHeight="1">
      <c r="A199" s="849"/>
      <c r="B199" s="979" t="s">
        <v>1662</v>
      </c>
      <c r="C199" s="979" t="s">
        <v>2574</v>
      </c>
      <c r="D199" s="974">
        <v>45799</v>
      </c>
      <c r="E199" s="916">
        <f t="shared" ref="E199:E203" si="201">D199+2</f>
        <v>45801</v>
      </c>
      <c r="F199" s="878">
        <f t="shared" ref="F199:F203" si="202">E199+3</f>
        <v>45804</v>
      </c>
      <c r="G199" s="916">
        <f t="shared" ref="G199:G203" si="203">F199+9</f>
        <v>45813</v>
      </c>
      <c r="H199" s="916">
        <f>G199+5</f>
        <v>45818</v>
      </c>
      <c r="I199" s="916">
        <f t="shared" ref="I199" si="204">H199+2</f>
        <v>45820</v>
      </c>
      <c r="J199" s="916">
        <f t="shared" ref="J199" si="205">I199+2</f>
        <v>45822</v>
      </c>
      <c r="K199" s="916">
        <f t="shared" ref="K199" si="206">J199+2</f>
        <v>45824</v>
      </c>
      <c r="L199" s="916">
        <f>K199+4</f>
        <v>45828</v>
      </c>
      <c r="M199" s="193"/>
      <c r="N199" s="878">
        <f t="shared" si="191"/>
        <v>45791</v>
      </c>
    </row>
    <row r="200" spans="1:14" s="149" customFormat="1" ht="21" hidden="1" customHeight="1">
      <c r="A200" s="849"/>
      <c r="B200" s="979" t="s">
        <v>2435</v>
      </c>
      <c r="C200" s="979" t="s">
        <v>2575</v>
      </c>
      <c r="D200" s="974">
        <v>45803</v>
      </c>
      <c r="E200" s="916">
        <f t="shared" si="201"/>
        <v>45805</v>
      </c>
      <c r="F200" s="878">
        <f t="shared" si="202"/>
        <v>45808</v>
      </c>
      <c r="G200" s="916">
        <f t="shared" si="203"/>
        <v>45817</v>
      </c>
      <c r="H200" s="916">
        <f t="shared" ref="H200:H201" si="207">G200+5</f>
        <v>45822</v>
      </c>
      <c r="I200" s="916">
        <f t="shared" ref="I200:I201" si="208">H200+2</f>
        <v>45824</v>
      </c>
      <c r="J200" s="916">
        <f t="shared" ref="J200:J201" si="209">I200+2</f>
        <v>45826</v>
      </c>
      <c r="K200" s="916">
        <f t="shared" ref="K200:K201" si="210">J200+2</f>
        <v>45828</v>
      </c>
      <c r="L200" s="916">
        <f t="shared" ref="L200:L201" si="211">K200+4</f>
        <v>45832</v>
      </c>
      <c r="M200" s="193"/>
      <c r="N200" s="878">
        <f t="shared" si="191"/>
        <v>45798</v>
      </c>
    </row>
    <row r="201" spans="1:14" s="149" customFormat="1" ht="21" hidden="1" customHeight="1">
      <c r="A201" s="849"/>
      <c r="B201" s="979" t="s">
        <v>1822</v>
      </c>
      <c r="C201" s="979" t="s">
        <v>2576</v>
      </c>
      <c r="D201" s="974">
        <v>45812</v>
      </c>
      <c r="E201" s="916">
        <f t="shared" si="201"/>
        <v>45814</v>
      </c>
      <c r="F201" s="878">
        <f t="shared" si="202"/>
        <v>45817</v>
      </c>
      <c r="G201" s="916">
        <f t="shared" si="203"/>
        <v>45826</v>
      </c>
      <c r="H201" s="916">
        <f t="shared" si="207"/>
        <v>45831</v>
      </c>
      <c r="I201" s="916">
        <f t="shared" si="208"/>
        <v>45833</v>
      </c>
      <c r="J201" s="916">
        <f t="shared" si="209"/>
        <v>45835</v>
      </c>
      <c r="K201" s="916">
        <f t="shared" si="210"/>
        <v>45837</v>
      </c>
      <c r="L201" s="916">
        <f t="shared" si="211"/>
        <v>45841</v>
      </c>
      <c r="M201" s="193"/>
      <c r="N201" s="878">
        <f t="shared" si="191"/>
        <v>45805</v>
      </c>
    </row>
    <row r="202" spans="1:14" s="149" customFormat="1" ht="21" hidden="1" customHeight="1">
      <c r="A202" s="849"/>
      <c r="B202" s="979" t="s">
        <v>2016</v>
      </c>
      <c r="C202" s="979" t="s">
        <v>2577</v>
      </c>
      <c r="D202" s="974">
        <v>45817</v>
      </c>
      <c r="E202" s="916">
        <f t="shared" si="201"/>
        <v>45819</v>
      </c>
      <c r="F202" s="878">
        <f t="shared" si="202"/>
        <v>45822</v>
      </c>
      <c r="G202" s="916">
        <f t="shared" si="203"/>
        <v>45831</v>
      </c>
      <c r="H202" s="916">
        <f t="shared" ref="H202" si="212">G202+5</f>
        <v>45836</v>
      </c>
      <c r="I202" s="916">
        <f t="shared" ref="I202" si="213">H202+2</f>
        <v>45838</v>
      </c>
      <c r="J202" s="916">
        <f t="shared" ref="J202" si="214">I202+2</f>
        <v>45840</v>
      </c>
      <c r="K202" s="916">
        <f t="shared" ref="K202" si="215">J202+2</f>
        <v>45842</v>
      </c>
      <c r="L202" s="916">
        <f t="shared" ref="L202" si="216">K202+4</f>
        <v>45846</v>
      </c>
      <c r="M202" s="193"/>
      <c r="N202" s="878">
        <f t="shared" si="191"/>
        <v>45812</v>
      </c>
    </row>
    <row r="203" spans="1:14" s="149" customFormat="1" ht="21" hidden="1" customHeight="1">
      <c r="A203" s="849"/>
      <c r="B203" s="979" t="s">
        <v>1681</v>
      </c>
      <c r="C203" s="979" t="s">
        <v>2578</v>
      </c>
      <c r="D203" s="974">
        <v>45828</v>
      </c>
      <c r="E203" s="916">
        <f t="shared" si="201"/>
        <v>45830</v>
      </c>
      <c r="F203" s="878">
        <f t="shared" si="202"/>
        <v>45833</v>
      </c>
      <c r="G203" s="916">
        <f t="shared" si="203"/>
        <v>45842</v>
      </c>
      <c r="H203" s="916">
        <f t="shared" ref="H203" si="217">G203+5</f>
        <v>45847</v>
      </c>
      <c r="I203" s="916">
        <f t="shared" ref="I203" si="218">H203+2</f>
        <v>45849</v>
      </c>
      <c r="J203" s="916">
        <f t="shared" ref="J203" si="219">I203+2</f>
        <v>45851</v>
      </c>
      <c r="K203" s="916">
        <f t="shared" ref="K203" si="220">J203+2</f>
        <v>45853</v>
      </c>
      <c r="L203" s="916">
        <f t="shared" ref="L203" si="221">K203+4</f>
        <v>45857</v>
      </c>
      <c r="M203" s="193"/>
      <c r="N203" s="878">
        <f t="shared" si="191"/>
        <v>45819</v>
      </c>
    </row>
    <row r="204" spans="1:14" s="149" customFormat="1" ht="0.75" hidden="1" customHeight="1">
      <c r="A204" s="849"/>
      <c r="B204" s="979" t="s">
        <v>2051</v>
      </c>
      <c r="C204" s="979" t="s">
        <v>2579</v>
      </c>
      <c r="D204" s="972" t="s">
        <v>389</v>
      </c>
      <c r="E204" s="910"/>
      <c r="F204" s="910"/>
      <c r="G204" s="910"/>
      <c r="H204" s="910"/>
      <c r="I204" s="910"/>
      <c r="J204" s="910"/>
      <c r="K204" s="910"/>
      <c r="L204" s="910"/>
      <c r="M204" s="193"/>
      <c r="N204" s="878">
        <f t="shared" si="191"/>
        <v>45826</v>
      </c>
    </row>
    <row r="205" spans="1:14" s="149" customFormat="1" ht="21" hidden="1" customHeight="1">
      <c r="A205" s="849"/>
      <c r="B205" s="979" t="s">
        <v>2475</v>
      </c>
      <c r="C205" s="979" t="s">
        <v>2580</v>
      </c>
      <c r="D205" s="974">
        <v>45840</v>
      </c>
      <c r="E205" s="972" t="s">
        <v>389</v>
      </c>
      <c r="F205" s="878">
        <v>45842</v>
      </c>
      <c r="G205" s="916">
        <f t="shared" ref="G205" si="222">F205+9</f>
        <v>45851</v>
      </c>
      <c r="H205" s="916">
        <f t="shared" ref="H205" si="223">G205+5</f>
        <v>45856</v>
      </c>
      <c r="I205" s="916">
        <f t="shared" ref="I205" si="224">H205+2</f>
        <v>45858</v>
      </c>
      <c r="J205" s="916">
        <f t="shared" ref="J205" si="225">I205+2</f>
        <v>45860</v>
      </c>
      <c r="K205" s="916">
        <f t="shared" ref="K205" si="226">J205+2</f>
        <v>45862</v>
      </c>
      <c r="L205" s="916">
        <f t="shared" ref="L205" si="227">K205+4</f>
        <v>45866</v>
      </c>
      <c r="M205" s="193"/>
      <c r="N205" s="878">
        <f>N204+7</f>
        <v>45833</v>
      </c>
    </row>
    <row r="206" spans="1:14" s="149" customFormat="1" ht="21" hidden="1" customHeight="1">
      <c r="A206" s="849"/>
      <c r="B206" s="979" t="s">
        <v>1662</v>
      </c>
      <c r="C206" s="979" t="s">
        <v>2581</v>
      </c>
      <c r="D206" s="974">
        <v>45843</v>
      </c>
      <c r="E206" s="972" t="s">
        <v>389</v>
      </c>
      <c r="F206" s="972" t="s">
        <v>389</v>
      </c>
      <c r="G206" s="972" t="s">
        <v>389</v>
      </c>
      <c r="H206" s="972" t="s">
        <v>389</v>
      </c>
      <c r="I206" s="972" t="s">
        <v>389</v>
      </c>
      <c r="J206" s="972" t="s">
        <v>389</v>
      </c>
      <c r="K206" s="972" t="s">
        <v>389</v>
      </c>
      <c r="L206" s="972" t="s">
        <v>389</v>
      </c>
      <c r="M206" s="193"/>
      <c r="N206" s="878">
        <f t="shared" si="191"/>
        <v>45840</v>
      </c>
    </row>
    <row r="207" spans="1:14" s="149" customFormat="1" ht="21" hidden="1" customHeight="1">
      <c r="A207" s="849"/>
      <c r="B207" s="979" t="s">
        <v>2477</v>
      </c>
      <c r="C207" s="979" t="s">
        <v>2582</v>
      </c>
      <c r="D207" s="974">
        <v>45850</v>
      </c>
      <c r="E207" s="916">
        <f t="shared" ref="E207" si="228">D207+2</f>
        <v>45852</v>
      </c>
      <c r="F207" s="878">
        <f t="shared" ref="F207" si="229">E207+3</f>
        <v>45855</v>
      </c>
      <c r="G207" s="916">
        <f t="shared" ref="G207" si="230">F207+9</f>
        <v>45864</v>
      </c>
      <c r="H207" s="916">
        <f t="shared" ref="H207" si="231">G207+5</f>
        <v>45869</v>
      </c>
      <c r="I207" s="916">
        <f t="shared" ref="I207" si="232">H207+2</f>
        <v>45871</v>
      </c>
      <c r="J207" s="916">
        <f t="shared" ref="J207" si="233">I207+2</f>
        <v>45873</v>
      </c>
      <c r="K207" s="916">
        <f t="shared" ref="K207" si="234">J207+2</f>
        <v>45875</v>
      </c>
      <c r="L207" s="916">
        <f t="shared" ref="L207" si="235">K207+4</f>
        <v>45879</v>
      </c>
      <c r="M207" s="193"/>
      <c r="N207" s="878">
        <f t="shared" si="191"/>
        <v>45847</v>
      </c>
    </row>
    <row r="208" spans="1:14" s="149" customFormat="1" ht="21" hidden="1" customHeight="1">
      <c r="A208" s="849"/>
      <c r="B208" s="979" t="s">
        <v>2435</v>
      </c>
      <c r="C208" s="979" t="s">
        <v>2583</v>
      </c>
      <c r="D208" s="974">
        <v>45857</v>
      </c>
      <c r="E208" s="916">
        <f t="shared" ref="E208" si="236">D208+2</f>
        <v>45859</v>
      </c>
      <c r="F208" s="878">
        <f t="shared" ref="F208" si="237">E208+3</f>
        <v>45862</v>
      </c>
      <c r="G208" s="916">
        <f t="shared" ref="G208" si="238">F208+9</f>
        <v>45871</v>
      </c>
      <c r="H208" s="916">
        <f t="shared" ref="H208" si="239">G208+5</f>
        <v>45876</v>
      </c>
      <c r="I208" s="916">
        <f t="shared" ref="I208" si="240">H208+2</f>
        <v>45878</v>
      </c>
      <c r="J208" s="916">
        <f t="shared" ref="J208" si="241">I208+2</f>
        <v>45880</v>
      </c>
      <c r="K208" s="916">
        <f t="shared" ref="K208" si="242">J208+2</f>
        <v>45882</v>
      </c>
      <c r="L208" s="916">
        <f t="shared" ref="L208" si="243">K208+4</f>
        <v>45886</v>
      </c>
      <c r="M208" s="193"/>
      <c r="N208" s="878">
        <f t="shared" si="191"/>
        <v>45854</v>
      </c>
    </row>
    <row r="209" spans="1:14" s="149" customFormat="1" ht="21" hidden="1" customHeight="1">
      <c r="A209" s="849"/>
      <c r="B209" s="979" t="s">
        <v>1822</v>
      </c>
      <c r="C209" s="979" t="s">
        <v>2584</v>
      </c>
      <c r="D209" s="972" t="s">
        <v>389</v>
      </c>
      <c r="E209" s="910"/>
      <c r="F209" s="910"/>
      <c r="G209" s="1109"/>
      <c r="H209" s="1109"/>
      <c r="I209" s="1109"/>
      <c r="J209" s="1109"/>
      <c r="K209" s="910"/>
      <c r="L209" s="910"/>
      <c r="M209" s="193"/>
      <c r="N209" s="878">
        <f t="shared" si="191"/>
        <v>45861</v>
      </c>
    </row>
    <row r="210" spans="1:14" s="149" customFormat="1" ht="21" hidden="1" customHeight="1">
      <c r="A210" s="849" t="s">
        <v>1681</v>
      </c>
      <c r="B210" s="1060" t="s">
        <v>413</v>
      </c>
      <c r="C210" s="979" t="s">
        <v>2585</v>
      </c>
      <c r="D210" s="910"/>
      <c r="E210" s="910"/>
      <c r="F210" s="910"/>
      <c r="G210" s="910"/>
      <c r="H210" s="910"/>
      <c r="I210" s="910"/>
      <c r="J210" s="910"/>
      <c r="K210" s="910"/>
      <c r="L210" s="910"/>
      <c r="M210" s="193"/>
      <c r="N210" s="878">
        <f>N209+7</f>
        <v>45868</v>
      </c>
    </row>
    <row r="211" spans="1:14" s="149" customFormat="1" ht="21" hidden="1" customHeight="1">
      <c r="A211" s="849"/>
      <c r="B211" s="979" t="s">
        <v>1681</v>
      </c>
      <c r="C211" s="979" t="s">
        <v>2586</v>
      </c>
      <c r="D211" s="974">
        <v>45881</v>
      </c>
      <c r="E211" s="972" t="s">
        <v>389</v>
      </c>
      <c r="F211" s="972" t="s">
        <v>389</v>
      </c>
      <c r="G211" s="972" t="s">
        <v>389</v>
      </c>
      <c r="H211" s="916">
        <v>45890</v>
      </c>
      <c r="I211" s="916">
        <f t="shared" ref="I211:I214" si="244">H211+2</f>
        <v>45892</v>
      </c>
      <c r="J211" s="916">
        <f t="shared" ref="J211:J214" si="245">I211+2</f>
        <v>45894</v>
      </c>
      <c r="K211" s="916">
        <f t="shared" ref="K211:K214" si="246">J211+2</f>
        <v>45896</v>
      </c>
      <c r="L211" s="916">
        <f t="shared" ref="L211" si="247">K211+4</f>
        <v>45900</v>
      </c>
      <c r="M211" s="193"/>
      <c r="N211" s="878">
        <f t="shared" si="191"/>
        <v>45875</v>
      </c>
    </row>
    <row r="212" spans="1:14" s="149" customFormat="1" ht="21" hidden="1" customHeight="1">
      <c r="A212" s="849"/>
      <c r="B212" s="979" t="s">
        <v>2475</v>
      </c>
      <c r="C212" s="979" t="s">
        <v>2587</v>
      </c>
      <c r="D212" s="974">
        <v>45890</v>
      </c>
      <c r="E212" s="972" t="s">
        <v>389</v>
      </c>
      <c r="F212" s="878">
        <v>45892</v>
      </c>
      <c r="G212" s="916">
        <v>45748</v>
      </c>
      <c r="H212" s="916">
        <f>G212+5</f>
        <v>45753</v>
      </c>
      <c r="I212" s="916">
        <f t="shared" si="244"/>
        <v>45755</v>
      </c>
      <c r="J212" s="916">
        <f t="shared" si="245"/>
        <v>45757</v>
      </c>
      <c r="K212" s="916">
        <f t="shared" si="246"/>
        <v>45759</v>
      </c>
      <c r="L212" s="916">
        <f>K212+4</f>
        <v>45763</v>
      </c>
      <c r="M212" s="193"/>
      <c r="N212" s="878">
        <f>N211+7</f>
        <v>45882</v>
      </c>
    </row>
    <row r="213" spans="1:14" s="149" customFormat="1" ht="21" hidden="1" customHeight="1">
      <c r="A213" s="849" t="s">
        <v>2588</v>
      </c>
      <c r="B213" s="979" t="s">
        <v>2477</v>
      </c>
      <c r="C213" s="979" t="s">
        <v>2589</v>
      </c>
      <c r="D213" s="974">
        <v>45896</v>
      </c>
      <c r="E213" s="916">
        <f t="shared" ref="E213:E214" si="248">D213+2</f>
        <v>45898</v>
      </c>
      <c r="F213" s="878">
        <f t="shared" ref="F213:F214" si="249">E213+3</f>
        <v>45901</v>
      </c>
      <c r="G213" s="916">
        <f t="shared" ref="G213:G214" si="250">F213+9</f>
        <v>45910</v>
      </c>
      <c r="H213" s="916">
        <f t="shared" ref="H213:H214" si="251">G213+5</f>
        <v>45915</v>
      </c>
      <c r="I213" s="916">
        <f t="shared" si="244"/>
        <v>45917</v>
      </c>
      <c r="J213" s="916">
        <f t="shared" si="245"/>
        <v>45919</v>
      </c>
      <c r="K213" s="916">
        <f t="shared" si="246"/>
        <v>45921</v>
      </c>
      <c r="L213" s="916">
        <f t="shared" ref="L213:L214" si="252">K213+4</f>
        <v>45925</v>
      </c>
      <c r="M213" s="193"/>
      <c r="N213" s="878">
        <f t="shared" si="191"/>
        <v>45889</v>
      </c>
    </row>
    <row r="214" spans="1:14" s="149" customFormat="1" ht="21" hidden="1" customHeight="1">
      <c r="A214" s="849"/>
      <c r="B214" s="979" t="s">
        <v>2495</v>
      </c>
      <c r="C214" s="979" t="s">
        <v>2590</v>
      </c>
      <c r="D214" s="974">
        <v>45900</v>
      </c>
      <c r="E214" s="916">
        <f t="shared" si="248"/>
        <v>45902</v>
      </c>
      <c r="F214" s="878">
        <f t="shared" si="249"/>
        <v>45905</v>
      </c>
      <c r="G214" s="916">
        <f t="shared" si="250"/>
        <v>45914</v>
      </c>
      <c r="H214" s="916">
        <f t="shared" si="251"/>
        <v>45919</v>
      </c>
      <c r="I214" s="916">
        <f t="shared" si="244"/>
        <v>45921</v>
      </c>
      <c r="J214" s="916">
        <f t="shared" si="245"/>
        <v>45923</v>
      </c>
      <c r="K214" s="916">
        <f t="shared" si="246"/>
        <v>45925</v>
      </c>
      <c r="L214" s="916">
        <f t="shared" si="252"/>
        <v>45929</v>
      </c>
      <c r="M214" s="193"/>
      <c r="N214" s="878">
        <f>N213+7</f>
        <v>45896</v>
      </c>
    </row>
    <row r="215" spans="1:14" s="149" customFormat="1" ht="21" hidden="1" customHeight="1">
      <c r="A215" s="849"/>
      <c r="B215" s="979" t="s">
        <v>2435</v>
      </c>
      <c r="C215" s="979" t="s">
        <v>2591</v>
      </c>
      <c r="D215" s="974">
        <v>45910</v>
      </c>
      <c r="E215" s="916">
        <f t="shared" ref="E215" si="253">D215+2</f>
        <v>45912</v>
      </c>
      <c r="F215" s="878">
        <f t="shared" ref="F215" si="254">E215+3</f>
        <v>45915</v>
      </c>
      <c r="G215" s="916">
        <f t="shared" ref="G215" si="255">F215+9</f>
        <v>45924</v>
      </c>
      <c r="H215" s="916">
        <f t="shared" ref="H215" si="256">G215+5</f>
        <v>45929</v>
      </c>
      <c r="I215" s="916">
        <f t="shared" ref="I215:I216" si="257">H215+2</f>
        <v>45931</v>
      </c>
      <c r="J215" s="916">
        <f t="shared" ref="J215:J216" si="258">I215+2</f>
        <v>45933</v>
      </c>
      <c r="K215" s="916">
        <f t="shared" ref="K215:K216" si="259">J215+2</f>
        <v>45935</v>
      </c>
      <c r="L215" s="916">
        <f t="shared" ref="L215:L216" si="260">K215+4</f>
        <v>45939</v>
      </c>
      <c r="M215" s="193"/>
      <c r="N215" s="878">
        <f>N214+7</f>
        <v>45903</v>
      </c>
    </row>
    <row r="216" spans="1:14" s="149" customFormat="1" ht="21" hidden="1" customHeight="1">
      <c r="A216" s="849"/>
      <c r="B216" s="979" t="s">
        <v>2223</v>
      </c>
      <c r="C216" s="979" t="s">
        <v>2592</v>
      </c>
      <c r="D216" s="974">
        <v>45910</v>
      </c>
      <c r="E216" s="972" t="s">
        <v>389</v>
      </c>
      <c r="F216" s="972" t="s">
        <v>389</v>
      </c>
      <c r="G216" s="972" t="s">
        <v>389</v>
      </c>
      <c r="H216" s="916">
        <v>45922</v>
      </c>
      <c r="I216" s="916">
        <f t="shared" si="257"/>
        <v>45924</v>
      </c>
      <c r="J216" s="916">
        <f t="shared" si="258"/>
        <v>45926</v>
      </c>
      <c r="K216" s="916">
        <f t="shared" si="259"/>
        <v>45928</v>
      </c>
      <c r="L216" s="916">
        <f t="shared" si="260"/>
        <v>45932</v>
      </c>
      <c r="M216" s="193"/>
      <c r="N216" s="878">
        <f t="shared" ref="N216" si="261">N215+7</f>
        <v>45910</v>
      </c>
    </row>
    <row r="217" spans="1:14" s="149" customFormat="1" ht="21" hidden="1" customHeight="1">
      <c r="A217" s="849"/>
      <c r="B217" s="979" t="s">
        <v>1681</v>
      </c>
      <c r="C217" s="979" t="s">
        <v>2593</v>
      </c>
      <c r="D217" s="974">
        <v>45923</v>
      </c>
      <c r="E217" s="916">
        <f t="shared" ref="E217:E227" si="262">D217+2</f>
        <v>45925</v>
      </c>
      <c r="F217" s="878">
        <f t="shared" ref="F217" si="263">E217+3</f>
        <v>45928</v>
      </c>
      <c r="G217" s="916">
        <f t="shared" ref="G217" si="264">F217+9</f>
        <v>45937</v>
      </c>
      <c r="H217" s="916">
        <f t="shared" ref="H217" si="265">G217+5</f>
        <v>45942</v>
      </c>
      <c r="I217" s="916">
        <f t="shared" ref="I217:I227" si="266">H217+2</f>
        <v>45944</v>
      </c>
      <c r="J217" s="916">
        <f t="shared" ref="J217" si="267">I217+2</f>
        <v>45946</v>
      </c>
      <c r="K217" s="916">
        <f t="shared" ref="K217" si="268">J217+2</f>
        <v>45948</v>
      </c>
      <c r="L217" s="916">
        <f t="shared" ref="L217" si="269">K217+4</f>
        <v>45952</v>
      </c>
      <c r="M217" s="193"/>
      <c r="N217" s="878">
        <f>N216+7</f>
        <v>45917</v>
      </c>
    </row>
    <row r="218" spans="1:14" s="149" customFormat="1" ht="21" hidden="1" customHeight="1">
      <c r="A218" s="849" t="s">
        <v>2358</v>
      </c>
      <c r="B218" s="1135" t="s">
        <v>2500</v>
      </c>
      <c r="C218" s="1135" t="s">
        <v>2594</v>
      </c>
      <c r="D218" s="1136">
        <v>45936</v>
      </c>
      <c r="E218" s="1137" t="s">
        <v>389</v>
      </c>
      <c r="F218" s="1137" t="s">
        <v>389</v>
      </c>
      <c r="G218" s="1137" t="s">
        <v>389</v>
      </c>
      <c r="H218" s="1153">
        <v>45943</v>
      </c>
      <c r="I218" s="1153">
        <f t="shared" ref="I218" si="270">H218+2</f>
        <v>45945</v>
      </c>
      <c r="J218" s="1153">
        <f t="shared" ref="J218" si="271">I218+2</f>
        <v>45947</v>
      </c>
      <c r="K218" s="1153">
        <f t="shared" ref="K218" si="272">J218+2</f>
        <v>45949</v>
      </c>
      <c r="L218" s="1153">
        <f t="shared" ref="L218" si="273">K218+4</f>
        <v>45953</v>
      </c>
      <c r="M218" s="193"/>
      <c r="N218" s="1155">
        <f t="shared" ref="N218" si="274">N217+7</f>
        <v>45924</v>
      </c>
    </row>
    <row r="219" spans="1:14" s="149" customFormat="1" ht="21" hidden="1" customHeight="1">
      <c r="A219" s="849" t="s">
        <v>2475</v>
      </c>
      <c r="B219" s="1149" t="s">
        <v>2475</v>
      </c>
      <c r="C219" s="1150" t="s">
        <v>2595</v>
      </c>
      <c r="D219" s="1151" t="s">
        <v>389</v>
      </c>
      <c r="E219" s="1151" t="s">
        <v>389</v>
      </c>
      <c r="F219" s="1151" t="s">
        <v>389</v>
      </c>
      <c r="G219" s="1151" t="s">
        <v>389</v>
      </c>
      <c r="H219" s="1151" t="s">
        <v>389</v>
      </c>
      <c r="I219" s="1151" t="s">
        <v>389</v>
      </c>
      <c r="J219" s="1151" t="s">
        <v>389</v>
      </c>
      <c r="K219" s="1151" t="s">
        <v>389</v>
      </c>
      <c r="L219" s="1152" t="s">
        <v>389</v>
      </c>
      <c r="M219" s="193"/>
      <c r="N219" s="1156">
        <f>N218+7</f>
        <v>45931</v>
      </c>
    </row>
    <row r="220" spans="1:14" s="149" customFormat="1" ht="21" hidden="1" customHeight="1">
      <c r="A220" s="849"/>
      <c r="B220" s="1138"/>
      <c r="C220" s="1093"/>
      <c r="D220" s="1094"/>
      <c r="E220" s="1095"/>
      <c r="F220" s="1095"/>
      <c r="G220" s="1095"/>
      <c r="H220" s="1095"/>
      <c r="I220" s="1095"/>
      <c r="J220" s="1095"/>
      <c r="K220" s="1095"/>
      <c r="L220" s="1095"/>
      <c r="M220" s="193"/>
      <c r="N220" s="1154"/>
    </row>
    <row r="221" spans="1:14" s="149" customFormat="1" ht="21" customHeight="1">
      <c r="A221" s="849"/>
      <c r="B221" s="1138"/>
      <c r="C221" s="1093"/>
      <c r="D221" s="1094"/>
      <c r="E221" s="1095"/>
      <c r="F221" s="1095"/>
      <c r="G221" s="1095"/>
      <c r="H221" s="1095"/>
      <c r="I221" s="1095"/>
      <c r="J221" s="1095"/>
      <c r="K221" s="1095"/>
      <c r="L221" s="1095"/>
      <c r="M221" s="193"/>
      <c r="N221" s="1154"/>
    </row>
    <row r="222" spans="1:14" s="149" customFormat="1" ht="25.5" customHeight="1">
      <c r="A222" s="849"/>
      <c r="B222" s="1187" t="s">
        <v>125</v>
      </c>
      <c r="C222" s="1231"/>
      <c r="D222" s="1232" t="s">
        <v>353</v>
      </c>
      <c r="E222" s="1139" t="s">
        <v>311</v>
      </c>
      <c r="F222" s="1139" t="s">
        <v>329</v>
      </c>
      <c r="G222" s="1139" t="s">
        <v>170</v>
      </c>
      <c r="H222" s="1139" t="s">
        <v>190</v>
      </c>
      <c r="I222" s="1145" t="s">
        <v>318</v>
      </c>
      <c r="J222" s="1147" t="s">
        <v>284</v>
      </c>
      <c r="K222" s="1095"/>
      <c r="L222" s="1095"/>
      <c r="M222" s="193"/>
      <c r="N222" s="1154"/>
    </row>
    <row r="223" spans="1:14" s="149" customFormat="1" ht="21" customHeight="1">
      <c r="A223" s="849"/>
      <c r="B223" s="968" t="s">
        <v>355</v>
      </c>
      <c r="C223" s="1141" t="s">
        <v>356</v>
      </c>
      <c r="D223" s="1233"/>
      <c r="E223" s="1140" t="s">
        <v>166</v>
      </c>
      <c r="F223" s="1140" t="s">
        <v>269</v>
      </c>
      <c r="G223" s="1140" t="s">
        <v>175</v>
      </c>
      <c r="H223" s="1140" t="s">
        <v>193</v>
      </c>
      <c r="I223" s="1146" t="s">
        <v>287</v>
      </c>
      <c r="J223" s="1148" t="s">
        <v>288</v>
      </c>
      <c r="K223" s="1095"/>
      <c r="L223" s="1157" t="s">
        <v>495</v>
      </c>
      <c r="M223" s="1157" t="s">
        <v>357</v>
      </c>
      <c r="N223" s="1048" t="s">
        <v>443</v>
      </c>
    </row>
    <row r="224" spans="1:14" s="149" customFormat="1" ht="21" customHeight="1">
      <c r="A224" s="849"/>
      <c r="B224" s="1135" t="s">
        <v>2477</v>
      </c>
      <c r="C224" s="979" t="s">
        <v>2596</v>
      </c>
      <c r="D224" s="1142">
        <v>45942</v>
      </c>
      <c r="E224" s="1143">
        <f t="shared" si="262"/>
        <v>45944</v>
      </c>
      <c r="F224" s="1144">
        <f t="shared" ref="F224:F227" si="275">E224+3</f>
        <v>45947</v>
      </c>
      <c r="G224" s="1143">
        <f t="shared" ref="G224:G227" si="276">F224+9</f>
        <v>45956</v>
      </c>
      <c r="H224" s="1143">
        <f t="shared" ref="H224:H227" si="277">G224+5</f>
        <v>45961</v>
      </c>
      <c r="I224" s="1159">
        <f t="shared" si="266"/>
        <v>45963</v>
      </c>
      <c r="J224" s="1160">
        <f t="shared" ref="J224:J230" si="278">I224+2</f>
        <v>45965</v>
      </c>
      <c r="K224" s="1094"/>
      <c r="L224" s="1144">
        <v>45938</v>
      </c>
      <c r="M224" s="1144">
        <f>N219+7</f>
        <v>45938</v>
      </c>
      <c r="N224" s="1005">
        <f t="shared" ref="N224:N230" si="279">WEEKNUM(M224)</f>
        <v>41</v>
      </c>
    </row>
    <row r="225" spans="1:17" s="149" customFormat="1" ht="21" customHeight="1">
      <c r="A225" s="849"/>
      <c r="B225" s="1133" t="s">
        <v>2495</v>
      </c>
      <c r="C225" s="1134" t="s">
        <v>2597</v>
      </c>
      <c r="D225" s="974">
        <v>45953</v>
      </c>
      <c r="E225" s="1151" t="s">
        <v>389</v>
      </c>
      <c r="F225" s="1151" t="s">
        <v>389</v>
      </c>
      <c r="G225" s="916">
        <v>45965</v>
      </c>
      <c r="H225" s="916">
        <f t="shared" si="277"/>
        <v>45970</v>
      </c>
      <c r="I225" s="1161">
        <f t="shared" si="266"/>
        <v>45972</v>
      </c>
      <c r="J225" s="1162">
        <f t="shared" si="278"/>
        <v>45974</v>
      </c>
      <c r="K225" s="1094"/>
      <c r="L225" s="878">
        <f>L224+7</f>
        <v>45945</v>
      </c>
      <c r="M225" s="878">
        <f>M224+7</f>
        <v>45945</v>
      </c>
      <c r="N225" s="1005">
        <f t="shared" si="279"/>
        <v>42</v>
      </c>
    </row>
    <row r="226" spans="1:17" s="149" customFormat="1" ht="21" customHeight="1">
      <c r="A226" s="849"/>
      <c r="B226" s="1175" t="s">
        <v>2223</v>
      </c>
      <c r="C226" s="979" t="s">
        <v>2598</v>
      </c>
      <c r="D226" s="974">
        <v>45958</v>
      </c>
      <c r="E226" s="916">
        <f t="shared" si="262"/>
        <v>45960</v>
      </c>
      <c r="F226" s="878">
        <f t="shared" si="275"/>
        <v>45963</v>
      </c>
      <c r="G226" s="916">
        <f t="shared" si="276"/>
        <v>45972</v>
      </c>
      <c r="H226" s="916">
        <f t="shared" si="277"/>
        <v>45977</v>
      </c>
      <c r="I226" s="1161">
        <f t="shared" si="266"/>
        <v>45979</v>
      </c>
      <c r="J226" s="1162">
        <f t="shared" si="278"/>
        <v>45981</v>
      </c>
      <c r="K226" s="1094"/>
      <c r="L226" s="878">
        <f>L225+7</f>
        <v>45952</v>
      </c>
      <c r="M226" s="878">
        <f>M225+7</f>
        <v>45952</v>
      </c>
      <c r="N226" s="1005">
        <f t="shared" si="279"/>
        <v>43</v>
      </c>
    </row>
    <row r="227" spans="1:17" s="149" customFormat="1" ht="21" customHeight="1">
      <c r="A227" s="849"/>
      <c r="B227" s="979" t="s">
        <v>2435</v>
      </c>
      <c r="C227" s="979" t="s">
        <v>2599</v>
      </c>
      <c r="D227" s="974">
        <v>45959</v>
      </c>
      <c r="E227" s="916">
        <f t="shared" si="262"/>
        <v>45961</v>
      </c>
      <c r="F227" s="878">
        <f t="shared" si="275"/>
        <v>45964</v>
      </c>
      <c r="G227" s="916">
        <f t="shared" si="276"/>
        <v>45973</v>
      </c>
      <c r="H227" s="916">
        <f t="shared" si="277"/>
        <v>45978</v>
      </c>
      <c r="I227" s="1161">
        <f t="shared" si="266"/>
        <v>45980</v>
      </c>
      <c r="J227" s="1162">
        <f t="shared" si="278"/>
        <v>45982</v>
      </c>
      <c r="K227" s="1094"/>
      <c r="L227" s="878">
        <f t="shared" ref="L227:M229" si="280">L226+7</f>
        <v>45959</v>
      </c>
      <c r="M227" s="878">
        <f t="shared" si="280"/>
        <v>45959</v>
      </c>
      <c r="N227" s="1005">
        <f t="shared" si="279"/>
        <v>44</v>
      </c>
    </row>
    <row r="228" spans="1:17" s="149" customFormat="1" ht="21" customHeight="1">
      <c r="A228" s="849"/>
      <c r="B228" s="1129" t="s">
        <v>2507</v>
      </c>
      <c r="C228" s="979" t="s">
        <v>2600</v>
      </c>
      <c r="D228" s="911">
        <v>45966</v>
      </c>
      <c r="E228" s="911">
        <f t="shared" ref="E228:E230" si="281">D228+2</f>
        <v>45968</v>
      </c>
      <c r="F228" s="911">
        <f t="shared" ref="F228:F229" si="282">E228+3</f>
        <v>45971</v>
      </c>
      <c r="G228" s="911">
        <f t="shared" ref="G228:G229" si="283">F228+9</f>
        <v>45980</v>
      </c>
      <c r="H228" s="911">
        <f t="shared" ref="H228:H229" si="284">G228+5</f>
        <v>45985</v>
      </c>
      <c r="I228" s="1270">
        <f t="shared" ref="I228:I229" si="285">H228+2</f>
        <v>45987</v>
      </c>
      <c r="J228" s="1271">
        <f t="shared" si="278"/>
        <v>45989</v>
      </c>
      <c r="K228" s="1094"/>
      <c r="L228" s="878">
        <f t="shared" si="280"/>
        <v>45966</v>
      </c>
      <c r="M228" s="878">
        <f t="shared" si="280"/>
        <v>45966</v>
      </c>
      <c r="N228" s="1005">
        <f t="shared" si="279"/>
        <v>45</v>
      </c>
    </row>
    <row r="229" spans="1:17" s="149" customFormat="1" ht="21" customHeight="1">
      <c r="A229" s="849"/>
      <c r="B229" s="979" t="s">
        <v>2500</v>
      </c>
      <c r="C229" s="979" t="s">
        <v>2601</v>
      </c>
      <c r="D229" s="974">
        <v>45973</v>
      </c>
      <c r="E229" s="916">
        <f t="shared" si="281"/>
        <v>45975</v>
      </c>
      <c r="F229" s="878">
        <f t="shared" si="282"/>
        <v>45978</v>
      </c>
      <c r="G229" s="916">
        <f t="shared" si="283"/>
        <v>45987</v>
      </c>
      <c r="H229" s="916">
        <f t="shared" si="284"/>
        <v>45992</v>
      </c>
      <c r="I229" s="1161">
        <f t="shared" si="285"/>
        <v>45994</v>
      </c>
      <c r="J229" s="1162">
        <f t="shared" si="278"/>
        <v>45996</v>
      </c>
      <c r="K229" s="1094"/>
      <c r="L229" s="878">
        <f t="shared" si="280"/>
        <v>45973</v>
      </c>
      <c r="M229" s="878">
        <f t="shared" si="280"/>
        <v>45973</v>
      </c>
      <c r="N229" s="1005">
        <f t="shared" si="279"/>
        <v>46</v>
      </c>
    </row>
    <row r="230" spans="1:17" s="149" customFormat="1" ht="21" customHeight="1">
      <c r="A230" s="849" t="s">
        <v>687</v>
      </c>
      <c r="B230" s="1129" t="s">
        <v>722</v>
      </c>
      <c r="C230" s="979" t="s">
        <v>2602</v>
      </c>
      <c r="D230" s="974">
        <v>45980</v>
      </c>
      <c r="E230" s="916">
        <f t="shared" si="281"/>
        <v>45982</v>
      </c>
      <c r="F230" s="878">
        <f>E230+3</f>
        <v>45985</v>
      </c>
      <c r="G230" s="916">
        <f t="shared" ref="G230" si="286">F230+9</f>
        <v>45994</v>
      </c>
      <c r="H230" s="916">
        <f t="shared" ref="H230" si="287">G230+5</f>
        <v>45999</v>
      </c>
      <c r="I230" s="1161">
        <f t="shared" ref="I230" si="288">H230+2</f>
        <v>46001</v>
      </c>
      <c r="J230" s="1162">
        <f t="shared" si="278"/>
        <v>46003</v>
      </c>
      <c r="K230" s="1094"/>
      <c r="L230" s="878">
        <f>L229+7</f>
        <v>45980</v>
      </c>
      <c r="M230" s="878">
        <f>M229+7</f>
        <v>45980</v>
      </c>
      <c r="N230" s="1005">
        <f t="shared" si="279"/>
        <v>47</v>
      </c>
    </row>
    <row r="231" spans="1:17" s="149" customFormat="1" ht="21" customHeight="1">
      <c r="A231" s="1035"/>
      <c r="B231" s="147" t="s">
        <v>545</v>
      </c>
      <c r="C231" s="75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600"/>
      <c r="P231" s="146"/>
      <c r="Q231" s="146"/>
    </row>
    <row r="232" spans="1:17" s="149" customFormat="1" ht="21" customHeight="1">
      <c r="A232" s="1035"/>
      <c r="B232" s="147"/>
      <c r="C232" s="750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600"/>
      <c r="P232" s="146"/>
      <c r="Q232" s="146"/>
    </row>
    <row r="233" spans="1:17" s="149" customFormat="1" ht="28.5" customHeight="1">
      <c r="A233" s="849"/>
      <c r="B233" s="1187" t="s">
        <v>125</v>
      </c>
      <c r="C233" s="1231"/>
      <c r="D233" s="1234" t="s">
        <v>353</v>
      </c>
      <c r="E233" s="1173" t="s">
        <v>215</v>
      </c>
      <c r="F233" s="1174" t="s">
        <v>267</v>
      </c>
      <c r="G233" s="1139" t="s">
        <v>170</v>
      </c>
      <c r="H233" s="1139" t="s">
        <v>190</v>
      </c>
      <c r="I233" s="1145" t="s">
        <v>318</v>
      </c>
      <c r="J233" s="1147" t="s">
        <v>284</v>
      </c>
      <c r="K233" s="1095"/>
      <c r="L233" s="1095"/>
      <c r="M233" s="193"/>
      <c r="N233" s="1154"/>
    </row>
    <row r="234" spans="1:17" s="149" customFormat="1" ht="21" customHeight="1">
      <c r="A234" s="849"/>
      <c r="B234" s="968" t="s">
        <v>355</v>
      </c>
      <c r="C234" s="1141" t="s">
        <v>356</v>
      </c>
      <c r="D234" s="1235"/>
      <c r="E234" s="1172" t="s">
        <v>223</v>
      </c>
      <c r="F234" s="1140" t="s">
        <v>184</v>
      </c>
      <c r="G234" s="1140" t="s">
        <v>248</v>
      </c>
      <c r="H234" s="1140" t="s">
        <v>201</v>
      </c>
      <c r="I234" s="1146" t="s">
        <v>442</v>
      </c>
      <c r="J234" s="1148" t="s">
        <v>234</v>
      </c>
      <c r="K234" s="1095"/>
      <c r="L234" s="1157" t="s">
        <v>495</v>
      </c>
      <c r="M234" s="1157" t="s">
        <v>357</v>
      </c>
      <c r="N234" s="1048" t="s">
        <v>443</v>
      </c>
    </row>
    <row r="235" spans="1:17" s="149" customFormat="1" ht="21" customHeight="1">
      <c r="A235" s="849" t="s">
        <v>2477</v>
      </c>
      <c r="B235" s="1129" t="s">
        <v>722</v>
      </c>
      <c r="C235" s="979" t="s">
        <v>2603</v>
      </c>
      <c r="D235" s="1142">
        <v>45988</v>
      </c>
      <c r="E235" s="916">
        <f>D235+6</f>
        <v>45994</v>
      </c>
      <c r="F235" s="878">
        <f>E235+1</f>
        <v>45995</v>
      </c>
      <c r="G235" s="916">
        <f>F235+6</f>
        <v>46001</v>
      </c>
      <c r="H235" s="916">
        <f t="shared" ref="H235" si="289">G235+5</f>
        <v>46006</v>
      </c>
      <c r="I235" s="1161">
        <f t="shared" ref="I235" si="290">H235+2</f>
        <v>46008</v>
      </c>
      <c r="J235" s="1163">
        <f>I235+3</f>
        <v>46011</v>
      </c>
      <c r="K235" s="1094"/>
      <c r="L235" s="878">
        <v>45988</v>
      </c>
      <c r="M235" s="878">
        <v>45990</v>
      </c>
      <c r="N235" s="1005">
        <f t="shared" ref="N235:N239" si="291">WEEKNUM(M235)</f>
        <v>48</v>
      </c>
    </row>
    <row r="236" spans="1:17" s="149" customFormat="1" ht="21" customHeight="1">
      <c r="A236" s="849"/>
      <c r="B236" s="1171" t="s">
        <v>2043</v>
      </c>
      <c r="C236" s="979" t="s">
        <v>2604</v>
      </c>
      <c r="D236" s="974">
        <v>45995</v>
      </c>
      <c r="E236" s="916">
        <f t="shared" ref="E236:E239" si="292">D236+6</f>
        <v>46001</v>
      </c>
      <c r="F236" s="878">
        <f t="shared" ref="F236:F239" si="293">E236+1</f>
        <v>46002</v>
      </c>
      <c r="G236" s="916">
        <f t="shared" ref="G236:G239" si="294">F236+6</f>
        <v>46008</v>
      </c>
      <c r="H236" s="916">
        <f t="shared" ref="H236:H239" si="295">G236+5</f>
        <v>46013</v>
      </c>
      <c r="I236" s="1161">
        <f t="shared" ref="I236:I239" si="296">H236+2</f>
        <v>46015</v>
      </c>
      <c r="J236" s="1163">
        <f t="shared" ref="J236:J239" si="297">I236+3</f>
        <v>46018</v>
      </c>
      <c r="K236" s="1094"/>
      <c r="L236" s="878">
        <f>L235+7</f>
        <v>45995</v>
      </c>
      <c r="M236" s="878">
        <f>M235+7</f>
        <v>45997</v>
      </c>
      <c r="N236" s="1005">
        <f t="shared" si="291"/>
        <v>49</v>
      </c>
    </row>
    <row r="237" spans="1:17" s="149" customFormat="1" ht="21" customHeight="1">
      <c r="A237" s="849"/>
      <c r="B237" s="1171" t="s">
        <v>1664</v>
      </c>
      <c r="C237" s="979" t="s">
        <v>2605</v>
      </c>
      <c r="D237" s="974">
        <v>46002</v>
      </c>
      <c r="E237" s="916">
        <f t="shared" si="292"/>
        <v>46008</v>
      </c>
      <c r="F237" s="878">
        <f t="shared" si="293"/>
        <v>46009</v>
      </c>
      <c r="G237" s="916">
        <f t="shared" si="294"/>
        <v>46015</v>
      </c>
      <c r="H237" s="916">
        <f t="shared" si="295"/>
        <v>46020</v>
      </c>
      <c r="I237" s="1161">
        <f t="shared" si="296"/>
        <v>46022</v>
      </c>
      <c r="J237" s="1163">
        <f t="shared" si="297"/>
        <v>46025</v>
      </c>
      <c r="K237" s="1094"/>
      <c r="L237" s="878">
        <f>L236+7</f>
        <v>46002</v>
      </c>
      <c r="M237" s="878">
        <f>M236+7</f>
        <v>46004</v>
      </c>
      <c r="N237" s="1005">
        <f t="shared" si="291"/>
        <v>50</v>
      </c>
    </row>
    <row r="238" spans="1:17" s="149" customFormat="1" ht="21" customHeight="1">
      <c r="A238" s="849"/>
      <c r="B238" s="1171" t="s">
        <v>2520</v>
      </c>
      <c r="C238" s="979" t="s">
        <v>2606</v>
      </c>
      <c r="D238" s="974">
        <v>46009</v>
      </c>
      <c r="E238" s="916">
        <f t="shared" si="292"/>
        <v>46015</v>
      </c>
      <c r="F238" s="878">
        <f t="shared" si="293"/>
        <v>46016</v>
      </c>
      <c r="G238" s="916">
        <f t="shared" si="294"/>
        <v>46022</v>
      </c>
      <c r="H238" s="916">
        <f t="shared" si="295"/>
        <v>46027</v>
      </c>
      <c r="I238" s="1161">
        <f t="shared" si="296"/>
        <v>46029</v>
      </c>
      <c r="J238" s="1163">
        <f t="shared" si="297"/>
        <v>46032</v>
      </c>
      <c r="K238" s="1094"/>
      <c r="L238" s="878">
        <f>L237+7</f>
        <v>46009</v>
      </c>
      <c r="M238" s="878">
        <f>M237+7</f>
        <v>46011</v>
      </c>
      <c r="N238" s="1005">
        <f t="shared" si="291"/>
        <v>51</v>
      </c>
    </row>
    <row r="239" spans="1:17" s="149" customFormat="1" ht="21" customHeight="1">
      <c r="A239" s="849"/>
      <c r="B239" s="1171" t="s">
        <v>2500</v>
      </c>
      <c r="C239" s="979" t="s">
        <v>2607</v>
      </c>
      <c r="D239" s="974">
        <v>46016</v>
      </c>
      <c r="E239" s="916">
        <f t="shared" si="292"/>
        <v>46022</v>
      </c>
      <c r="F239" s="878">
        <f t="shared" si="293"/>
        <v>46023</v>
      </c>
      <c r="G239" s="916">
        <f t="shared" si="294"/>
        <v>46029</v>
      </c>
      <c r="H239" s="916">
        <f t="shared" si="295"/>
        <v>46034</v>
      </c>
      <c r="I239" s="1161">
        <f t="shared" si="296"/>
        <v>46036</v>
      </c>
      <c r="J239" s="1163">
        <f t="shared" si="297"/>
        <v>46039</v>
      </c>
      <c r="K239" s="1094"/>
      <c r="L239" s="878">
        <f>L238+7</f>
        <v>46016</v>
      </c>
      <c r="M239" s="878">
        <f>M238+7</f>
        <v>46018</v>
      </c>
      <c r="N239" s="1005">
        <f t="shared" si="291"/>
        <v>52</v>
      </c>
    </row>
    <row r="240" spans="1:17" s="149" customFormat="1" ht="21" customHeight="1">
      <c r="A240" s="1035"/>
      <c r="B240" s="147" t="s">
        <v>545</v>
      </c>
      <c r="C240" s="750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600"/>
      <c r="P240" s="146"/>
      <c r="Q240" s="146"/>
    </row>
    <row r="241" spans="1:17" s="149" customFormat="1" ht="21" customHeight="1">
      <c r="A241" s="1035"/>
      <c r="B241" s="147"/>
      <c r="C241" s="750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600"/>
      <c r="P241" s="146"/>
      <c r="Q241" s="146"/>
    </row>
    <row r="242" spans="1:17" s="149" customFormat="1" ht="21" customHeight="1">
      <c r="A242" s="1035"/>
      <c r="B242" s="147"/>
      <c r="C242" s="750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600"/>
      <c r="P242" s="146"/>
      <c r="Q242" s="146"/>
    </row>
    <row r="243" spans="1:17" s="149" customFormat="1" ht="21" customHeight="1">
      <c r="A243" s="1035"/>
      <c r="B243" s="147"/>
      <c r="C243" s="750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600"/>
      <c r="P243" s="146"/>
      <c r="Q243" s="146"/>
    </row>
    <row r="244" spans="1:17" s="149" customFormat="1" ht="21" customHeight="1">
      <c r="A244" s="1035"/>
      <c r="B244" s="147"/>
      <c r="C244" s="75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600"/>
      <c r="P244" s="146"/>
      <c r="Q244" s="146"/>
    </row>
    <row r="245" spans="1:17" s="149" customFormat="1" ht="21" customHeight="1">
      <c r="A245" s="1035"/>
      <c r="B245" s="147"/>
      <c r="C245" s="750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600"/>
      <c r="P245" s="146"/>
      <c r="Q245" s="146"/>
    </row>
    <row r="246" spans="1:17" ht="18" customHeight="1">
      <c r="A246" s="859"/>
      <c r="B246" s="677"/>
      <c r="C246" s="678"/>
      <c r="D246" s="678"/>
      <c r="E246" s="678"/>
      <c r="F246" s="677"/>
      <c r="G246" s="677"/>
      <c r="H246" s="677"/>
      <c r="I246" s="677"/>
      <c r="J246" s="677"/>
      <c r="K246" s="677"/>
    </row>
    <row r="247" spans="1:17" s="159" customFormat="1" ht="18" customHeight="1">
      <c r="A247" s="859"/>
      <c r="B247" s="679"/>
      <c r="C247" s="677"/>
      <c r="D247" s="677"/>
      <c r="E247" s="677"/>
      <c r="F247" s="677"/>
      <c r="G247" s="677"/>
      <c r="H247" s="677"/>
      <c r="I247" s="677"/>
      <c r="J247" s="677"/>
      <c r="K247" s="677"/>
    </row>
    <row r="248" spans="1:17" s="147" customFormat="1" ht="18.75" customHeight="1">
      <c r="B248" s="896"/>
      <c r="C248" s="897"/>
      <c r="D248" s="898"/>
      <c r="E248" s="899"/>
      <c r="F248" s="900"/>
      <c r="G248" s="901"/>
      <c r="H248" s="902"/>
    </row>
    <row r="249" spans="1:17" s="147" customFormat="1" ht="18.75" customHeight="1">
      <c r="B249" s="778" t="s">
        <v>546</v>
      </c>
      <c r="C249" s="145"/>
      <c r="D249" s="147" t="s">
        <v>547</v>
      </c>
      <c r="G249" s="147" t="s">
        <v>548</v>
      </c>
      <c r="H249" s="779"/>
    </row>
    <row r="250" spans="1:17" s="147" customFormat="1" ht="18.75" customHeight="1">
      <c r="B250" s="780" t="s">
        <v>549</v>
      </c>
      <c r="C250" s="1098" t="s">
        <v>550</v>
      </c>
      <c r="D250" s="133" t="s">
        <v>551</v>
      </c>
      <c r="F250" s="1098" t="s">
        <v>552</v>
      </c>
      <c r="G250" s="145" t="s">
        <v>553</v>
      </c>
      <c r="H250" s="1099" t="s">
        <v>554</v>
      </c>
    </row>
    <row r="251" spans="1:17" s="147" customFormat="1" ht="18.75" customHeight="1">
      <c r="B251" s="780" t="s">
        <v>555</v>
      </c>
      <c r="C251" s="1098" t="s">
        <v>556</v>
      </c>
      <c r="D251" s="133" t="s">
        <v>557</v>
      </c>
      <c r="E251" s="148" t="s">
        <v>558</v>
      </c>
      <c r="F251" s="1100" t="s">
        <v>559</v>
      </c>
      <c r="G251" s="145" t="s">
        <v>560</v>
      </c>
      <c r="H251" s="1099" t="s">
        <v>561</v>
      </c>
    </row>
    <row r="252" spans="1:17" s="147" customFormat="1" ht="18.75" customHeight="1">
      <c r="B252" s="783" t="s">
        <v>562</v>
      </c>
      <c r="C252" s="1101" t="s">
        <v>563</v>
      </c>
      <c r="D252" s="133" t="s">
        <v>564</v>
      </c>
      <c r="E252" s="148" t="s">
        <v>565</v>
      </c>
      <c r="F252" s="1100" t="s">
        <v>566</v>
      </c>
      <c r="G252" s="588" t="s">
        <v>567</v>
      </c>
      <c r="H252" s="1102" t="s">
        <v>568</v>
      </c>
    </row>
    <row r="253" spans="1:17" s="147" customFormat="1" ht="18.75" customHeight="1">
      <c r="B253" s="783" t="s">
        <v>569</v>
      </c>
      <c r="C253" s="1101" t="s">
        <v>570</v>
      </c>
      <c r="D253" s="133" t="s">
        <v>571</v>
      </c>
      <c r="E253" s="148" t="s">
        <v>572</v>
      </c>
      <c r="F253" s="1100" t="s">
        <v>573</v>
      </c>
      <c r="G253" s="588" t="s">
        <v>574</v>
      </c>
      <c r="H253" s="1102" t="s">
        <v>575</v>
      </c>
      <c r="N253" s="149"/>
      <c r="O253" s="149"/>
    </row>
    <row r="254" spans="1:17" s="147" customFormat="1" ht="18.75" customHeight="1">
      <c r="B254" s="783" t="s">
        <v>815</v>
      </c>
      <c r="C254" s="1101" t="s">
        <v>577</v>
      </c>
      <c r="D254" s="133" t="s">
        <v>578</v>
      </c>
      <c r="E254" s="148" t="s">
        <v>579</v>
      </c>
      <c r="F254" s="1100" t="s">
        <v>580</v>
      </c>
      <c r="G254" s="588" t="s">
        <v>581</v>
      </c>
      <c r="H254" s="1102" t="s">
        <v>582</v>
      </c>
      <c r="N254" s="149"/>
      <c r="O254" s="149"/>
    </row>
    <row r="255" spans="1:17" s="147" customFormat="1" ht="18.75" customHeight="1">
      <c r="B255" s="783" t="s">
        <v>583</v>
      </c>
      <c r="C255" s="1101" t="s">
        <v>584</v>
      </c>
      <c r="D255" s="133" t="s">
        <v>585</v>
      </c>
      <c r="E255" s="148" t="s">
        <v>586</v>
      </c>
      <c r="F255" s="1100" t="s">
        <v>587</v>
      </c>
      <c r="G255" s="588" t="s">
        <v>588</v>
      </c>
      <c r="H255" s="1102" t="s">
        <v>589</v>
      </c>
      <c r="N255" s="149"/>
      <c r="O255" s="149"/>
    </row>
    <row r="256" spans="1:17" s="147" customFormat="1" ht="18.75" customHeight="1">
      <c r="B256" s="783" t="s">
        <v>590</v>
      </c>
      <c r="C256" s="1101" t="s">
        <v>591</v>
      </c>
      <c r="D256" s="133" t="s">
        <v>592</v>
      </c>
      <c r="E256" s="148" t="s">
        <v>593</v>
      </c>
      <c r="F256" s="1098" t="s">
        <v>594</v>
      </c>
      <c r="G256" s="588" t="s">
        <v>595</v>
      </c>
      <c r="H256" s="787" t="s">
        <v>596</v>
      </c>
      <c r="N256" s="149"/>
      <c r="O256" s="149"/>
    </row>
    <row r="257" spans="1:11" s="149" customFormat="1" ht="18.75" customHeight="1">
      <c r="A257" s="1033"/>
      <c r="B257" s="783" t="s">
        <v>597</v>
      </c>
      <c r="C257" s="1101" t="s">
        <v>598</v>
      </c>
      <c r="D257" s="133"/>
      <c r="E257" s="145"/>
      <c r="F257" s="588"/>
      <c r="G257" s="147"/>
      <c r="H257" s="788"/>
      <c r="I257" s="145"/>
      <c r="J257" s="145"/>
      <c r="K257" s="145"/>
    </row>
    <row r="258" spans="1:11" s="149" customFormat="1" ht="18.75" customHeight="1" thickBot="1">
      <c r="A258" s="1033"/>
      <c r="B258" s="1103"/>
      <c r="C258" s="791"/>
      <c r="D258" s="791"/>
      <c r="E258" s="791"/>
      <c r="F258" s="791"/>
      <c r="G258" s="791"/>
      <c r="H258" s="1104"/>
      <c r="I258" s="145"/>
      <c r="J258" s="145"/>
      <c r="K258" s="145"/>
    </row>
  </sheetData>
  <mergeCells count="17">
    <mergeCell ref="B187:L187"/>
    <mergeCell ref="F162:J162"/>
    <mergeCell ref="B4:F4"/>
    <mergeCell ref="B2:F2"/>
    <mergeCell ref="B6:F6"/>
    <mergeCell ref="B143:F143"/>
    <mergeCell ref="D8:D9"/>
    <mergeCell ref="B145:C145"/>
    <mergeCell ref="B8:C8"/>
    <mergeCell ref="B86:F86"/>
    <mergeCell ref="B88:C88"/>
    <mergeCell ref="D88:D89"/>
    <mergeCell ref="B233:C233"/>
    <mergeCell ref="D222:D223"/>
    <mergeCell ref="D233:D234"/>
    <mergeCell ref="B222:C222"/>
    <mergeCell ref="B188:C188"/>
  </mergeCells>
  <hyperlinks>
    <hyperlink ref="H2" location="HOME!Print_Area" display="HOME" xr:uid="{24308EB9-B39E-4E6A-AFA5-1E2121918959}"/>
    <hyperlink ref="H250" r:id="rId1" xr:uid="{1F9ED3E2-F923-4F1D-820F-D0C7B9B14530}"/>
    <hyperlink ref="C250" r:id="rId2" xr:uid="{EF303714-9D5C-4AB5-8E9A-89F524E41208}"/>
    <hyperlink ref="H255" r:id="rId3" xr:uid="{007BCC2C-220B-46AF-A835-DD7C8E7675DD}"/>
    <hyperlink ref="H254" r:id="rId4" xr:uid="{3B38FEA9-C890-4131-955D-71D619E60F2E}"/>
    <hyperlink ref="C253" r:id="rId5" xr:uid="{3B708EFC-5FCC-47C2-8AC5-3A303E93D6C4}"/>
    <hyperlink ref="C251" r:id="rId6" xr:uid="{25302719-A385-45F4-8A3B-4965DCACFAEB}"/>
    <hyperlink ref="C257" r:id="rId7" xr:uid="{D16E5946-FF49-483F-B1B1-7EFFFC891CD5}"/>
    <hyperlink ref="H253" r:id="rId8" xr:uid="{25918F3D-EDC1-4904-9152-BE74B029427B}"/>
    <hyperlink ref="H256" r:id="rId9" xr:uid="{BE08FB32-145A-4DA4-83FB-893781FCEC66}"/>
    <hyperlink ref="F250" r:id="rId10" xr:uid="{B53514D9-D199-42D7-9407-85CE3162162E}"/>
    <hyperlink ref="F255" r:id="rId11" xr:uid="{5E506F23-8499-4C3E-A4A8-B422EED4F27F}"/>
    <hyperlink ref="F251" r:id="rId12" xr:uid="{205FC96D-F0E8-4E88-9CDF-5535C71017F8}"/>
    <hyperlink ref="F252" r:id="rId13" xr:uid="{148F8735-E742-4933-8C49-6814FF4634FB}"/>
    <hyperlink ref="F253" r:id="rId14" xr:uid="{AB0CCC38-372C-424A-A6E9-5B733782F8AE}"/>
    <hyperlink ref="F254" r:id="rId15" xr:uid="{B55CAFCD-D6B2-4236-9361-D48CD70AF3F3}"/>
    <hyperlink ref="H251" r:id="rId16" xr:uid="{AC1C404E-AEF8-4106-9506-952804BBD6D7}"/>
    <hyperlink ref="H252" r:id="rId17" xr:uid="{FEFC445D-7FF3-4A4A-BF33-AAC953EB26BB}"/>
    <hyperlink ref="F256" r:id="rId18" xr:uid="{0B347891-83A6-4634-BDAF-A357B19378B6}"/>
    <hyperlink ref="C252" r:id="rId19" xr:uid="{35515786-AD0E-45FF-9503-F08DBD015326}"/>
    <hyperlink ref="C254" r:id="rId20" xr:uid="{7989876F-8DF8-4434-808C-8C5BDD61DBE2}"/>
    <hyperlink ref="C255" r:id="rId21" xr:uid="{F391A017-B7B9-413F-929A-FD3B5D1C9AB5}"/>
    <hyperlink ref="C256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51:I151 G152:I152 G157:I157" formula="1"/>
    <ignoredError sqref="E148:F148 G148:J148" evalErro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25"/>
  <sheetViews>
    <sheetView showGridLines="0" zoomScaleNormal="100" zoomScaleSheetLayoutView="75" workbookViewId="0">
      <selection activeCell="E113" sqref="E113"/>
    </sheetView>
  </sheetViews>
  <sheetFormatPr defaultColWidth="9.140625" defaultRowHeight="18.75" customHeight="1"/>
  <cols>
    <col min="1" max="1" width="25.28515625" style="861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>
      <c r="B2" s="1192" t="s">
        <v>116</v>
      </c>
      <c r="C2" s="1192"/>
      <c r="D2" s="1192"/>
      <c r="E2" s="1192"/>
      <c r="F2" s="1192"/>
      <c r="G2" s="121"/>
      <c r="H2" s="956" t="s">
        <v>350</v>
      </c>
      <c r="I2" s="410"/>
      <c r="J2" s="121"/>
      <c r="K2" s="121"/>
    </row>
    <row r="3" spans="1:11" ht="18.75" customHeight="1" thickBot="1">
      <c r="B3" s="123"/>
      <c r="C3" s="122"/>
      <c r="D3" s="122"/>
      <c r="E3" s="122"/>
      <c r="F3" s="122"/>
      <c r="I3" s="121"/>
      <c r="J3" s="121"/>
      <c r="K3" s="121"/>
    </row>
    <row r="4" spans="1:11" s="930" customFormat="1" ht="30" customHeight="1" thickBot="1">
      <c r="A4" s="1056"/>
      <c r="B4" s="1212" t="s">
        <v>129</v>
      </c>
      <c r="C4" s="1213"/>
      <c r="D4" s="1213"/>
      <c r="E4" s="1213"/>
      <c r="F4" s="1214"/>
      <c r="G4" s="933"/>
      <c r="H4" s="931"/>
      <c r="I4" s="934"/>
      <c r="J4" s="934"/>
      <c r="K4" s="935"/>
    </row>
    <row r="5" spans="1:11" ht="18.75" customHeight="1">
      <c r="B5" s="16"/>
      <c r="C5" s="131"/>
      <c r="D5" s="16"/>
      <c r="E5" s="16"/>
      <c r="F5" s="16"/>
      <c r="G5" s="561"/>
      <c r="H5" s="562"/>
      <c r="I5" s="562"/>
      <c r="J5" s="563"/>
      <c r="K5" s="564"/>
    </row>
    <row r="6" spans="1:11" s="14" customFormat="1" ht="18.75" customHeight="1">
      <c r="A6" s="805"/>
      <c r="C6" s="808"/>
      <c r="D6" s="764"/>
      <c r="E6" s="764"/>
      <c r="F6" s="764"/>
      <c r="G6" s="764"/>
      <c r="H6" s="764"/>
      <c r="I6" s="764"/>
      <c r="J6" s="764"/>
      <c r="K6" s="796"/>
    </row>
    <row r="7" spans="1:11" s="14" customFormat="1" ht="37.5" customHeight="1">
      <c r="B7" s="1187" t="s">
        <v>125</v>
      </c>
      <c r="C7" s="1197"/>
      <c r="D7" s="1189" t="s">
        <v>353</v>
      </c>
      <c r="E7" s="941" t="s">
        <v>1657</v>
      </c>
      <c r="F7" s="1189" t="s">
        <v>1658</v>
      </c>
      <c r="G7" s="1227" t="s">
        <v>356</v>
      </c>
      <c r="H7" s="1189" t="s">
        <v>1657</v>
      </c>
      <c r="I7" s="1189" t="s">
        <v>2608</v>
      </c>
      <c r="J7" s="764"/>
      <c r="K7" s="952" t="s">
        <v>2609</v>
      </c>
    </row>
    <row r="8" spans="1:11" s="14" customFormat="1" ht="35.25" customHeight="1">
      <c r="A8" s="805"/>
      <c r="B8" s="944" t="s">
        <v>355</v>
      </c>
      <c r="C8" s="944" t="s">
        <v>356</v>
      </c>
      <c r="D8" s="1190"/>
      <c r="E8" s="940" t="s">
        <v>175</v>
      </c>
      <c r="F8" s="1190"/>
      <c r="G8" s="1228"/>
      <c r="H8" s="1190"/>
      <c r="I8" s="1190"/>
      <c r="J8" s="764"/>
      <c r="K8" s="1047" t="s">
        <v>2610</v>
      </c>
    </row>
    <row r="9" spans="1:11" s="14" customFormat="1" ht="18.75" hidden="1" customHeight="1">
      <c r="A9" s="805"/>
      <c r="B9" s="630" t="s">
        <v>1681</v>
      </c>
      <c r="C9" s="630" t="s">
        <v>2611</v>
      </c>
      <c r="D9" s="809">
        <v>45301</v>
      </c>
      <c r="E9" s="758">
        <f t="shared" ref="E9" si="0">D9+9</f>
        <v>45310</v>
      </c>
      <c r="F9" s="812" t="s">
        <v>745</v>
      </c>
      <c r="G9" s="758" t="s">
        <v>2612</v>
      </c>
      <c r="H9" s="758">
        <v>45310</v>
      </c>
      <c r="I9" s="758">
        <f t="shared" ref="I9:I10" si="1">D9+18</f>
        <v>45319</v>
      </c>
      <c r="J9" s="764"/>
      <c r="K9" s="797">
        <v>45295</v>
      </c>
    </row>
    <row r="10" spans="1:11" s="14" customFormat="1" ht="18.75" hidden="1" customHeight="1">
      <c r="A10" s="805"/>
      <c r="B10" s="811" t="s">
        <v>2613</v>
      </c>
      <c r="C10" s="630" t="s">
        <v>2614</v>
      </c>
      <c r="D10" s="809">
        <v>45305</v>
      </c>
      <c r="E10" s="758">
        <f t="shared" ref="E10" si="2">D10+9</f>
        <v>45314</v>
      </c>
      <c r="F10" s="812" t="s">
        <v>722</v>
      </c>
      <c r="G10" s="758" t="s">
        <v>722</v>
      </c>
      <c r="H10" s="758">
        <f t="shared" ref="H10:H11" si="3">E10</f>
        <v>45314</v>
      </c>
      <c r="I10" s="758">
        <f t="shared" si="1"/>
        <v>45323</v>
      </c>
      <c r="J10" s="764"/>
      <c r="K10" s="797">
        <f t="shared" ref="K10:K16" si="4">K9+7</f>
        <v>45302</v>
      </c>
    </row>
    <row r="11" spans="1:11" s="14" customFormat="1" ht="18.75" hidden="1" customHeight="1">
      <c r="A11" s="805"/>
      <c r="B11" s="811" t="s">
        <v>1662</v>
      </c>
      <c r="C11" s="630" t="s">
        <v>1663</v>
      </c>
      <c r="D11" s="809">
        <v>45308</v>
      </c>
      <c r="E11" s="758">
        <f t="shared" ref="E11:E13" si="5">D11+9</f>
        <v>45317</v>
      </c>
      <c r="F11" s="812" t="s">
        <v>722</v>
      </c>
      <c r="G11" s="758" t="s">
        <v>2615</v>
      </c>
      <c r="H11" s="758">
        <f t="shared" si="3"/>
        <v>45317</v>
      </c>
      <c r="I11" s="758">
        <f t="shared" ref="I11:I16" si="6">D11+18</f>
        <v>45326</v>
      </c>
      <c r="J11" s="764"/>
      <c r="K11" s="797">
        <f t="shared" si="4"/>
        <v>45309</v>
      </c>
    </row>
    <row r="12" spans="1:11" s="14" customFormat="1" ht="18.75" hidden="1" customHeight="1">
      <c r="A12" s="805"/>
      <c r="B12" s="811" t="s">
        <v>2616</v>
      </c>
      <c r="C12" s="630" t="s">
        <v>1667</v>
      </c>
      <c r="D12" s="809">
        <v>45319</v>
      </c>
      <c r="E12" s="758">
        <f t="shared" si="5"/>
        <v>45328</v>
      </c>
      <c r="F12" s="812" t="s">
        <v>756</v>
      </c>
      <c r="G12" s="758" t="s">
        <v>2617</v>
      </c>
      <c r="H12" s="758">
        <v>45329</v>
      </c>
      <c r="I12" s="758">
        <f t="shared" si="6"/>
        <v>45337</v>
      </c>
      <c r="J12" s="764"/>
      <c r="K12" s="797">
        <f t="shared" si="4"/>
        <v>45316</v>
      </c>
    </row>
    <row r="13" spans="1:11" s="14" customFormat="1" ht="18.75" hidden="1" customHeight="1">
      <c r="A13" s="805"/>
      <c r="B13" s="811" t="s">
        <v>2618</v>
      </c>
      <c r="C13" s="630" t="s">
        <v>1671</v>
      </c>
      <c r="D13" s="809">
        <v>45322</v>
      </c>
      <c r="E13" s="758">
        <f t="shared" si="5"/>
        <v>45331</v>
      </c>
      <c r="F13" s="812" t="s">
        <v>745</v>
      </c>
      <c r="G13" s="758" t="s">
        <v>2619</v>
      </c>
      <c r="H13" s="758">
        <v>45336</v>
      </c>
      <c r="I13" s="758">
        <f t="shared" si="6"/>
        <v>45340</v>
      </c>
      <c r="J13" s="764"/>
      <c r="K13" s="797">
        <v>45323</v>
      </c>
    </row>
    <row r="14" spans="1:11" s="14" customFormat="1" ht="18.75" hidden="1" customHeight="1">
      <c r="A14" s="805"/>
      <c r="B14" s="811" t="s">
        <v>1674</v>
      </c>
      <c r="C14" s="630" t="s">
        <v>1675</v>
      </c>
      <c r="D14" s="809">
        <v>45330</v>
      </c>
      <c r="E14" s="758">
        <f t="shared" ref="E14:E15" si="7">D14+9</f>
        <v>45339</v>
      </c>
      <c r="F14" s="812" t="s">
        <v>756</v>
      </c>
      <c r="G14" s="758" t="s">
        <v>2620</v>
      </c>
      <c r="H14" s="758">
        <v>45343</v>
      </c>
      <c r="I14" s="758">
        <f t="shared" si="6"/>
        <v>45348</v>
      </c>
      <c r="J14" s="764"/>
      <c r="K14" s="797">
        <f t="shared" si="4"/>
        <v>45330</v>
      </c>
    </row>
    <row r="15" spans="1:11" s="14" customFormat="1" ht="18.75" hidden="1" customHeight="1">
      <c r="A15" s="805"/>
      <c r="B15" s="811" t="s">
        <v>1677</v>
      </c>
      <c r="C15" s="630" t="s">
        <v>1678</v>
      </c>
      <c r="D15" s="809">
        <v>45342</v>
      </c>
      <c r="E15" s="758">
        <f t="shared" si="7"/>
        <v>45351</v>
      </c>
      <c r="F15" s="812" t="s">
        <v>745</v>
      </c>
      <c r="G15" s="758" t="s">
        <v>2621</v>
      </c>
      <c r="H15" s="758">
        <v>45350</v>
      </c>
      <c r="I15" s="758">
        <f t="shared" si="6"/>
        <v>45360</v>
      </c>
      <c r="J15" s="764"/>
      <c r="K15" s="797">
        <f t="shared" si="4"/>
        <v>45337</v>
      </c>
    </row>
    <row r="16" spans="1:11" s="14" customFormat="1" ht="18.75" hidden="1" customHeight="1">
      <c r="A16" s="805"/>
      <c r="B16" s="811" t="s">
        <v>1681</v>
      </c>
      <c r="C16" s="630" t="s">
        <v>1682</v>
      </c>
      <c r="D16" s="809">
        <v>45343</v>
      </c>
      <c r="E16" s="758">
        <f t="shared" ref="E16" si="8">D16+9</f>
        <v>45352</v>
      </c>
      <c r="F16" s="812" t="s">
        <v>756</v>
      </c>
      <c r="G16" s="758" t="s">
        <v>2622</v>
      </c>
      <c r="H16" s="758">
        <v>45357</v>
      </c>
      <c r="I16" s="758">
        <f t="shared" si="6"/>
        <v>45361</v>
      </c>
      <c r="J16" s="764"/>
      <c r="K16" s="797">
        <f t="shared" si="4"/>
        <v>45344</v>
      </c>
    </row>
    <row r="17" spans="1:11" s="14" customFormat="1" ht="18.75" hidden="1" customHeight="1">
      <c r="A17" s="805"/>
      <c r="B17" s="811" t="s">
        <v>1685</v>
      </c>
      <c r="C17" s="630" t="s">
        <v>1686</v>
      </c>
      <c r="D17" s="809">
        <f t="shared" ref="D17" si="9">D16+7</f>
        <v>45350</v>
      </c>
      <c r="E17" s="758">
        <f>D17+9</f>
        <v>45359</v>
      </c>
      <c r="F17" s="812" t="s">
        <v>745</v>
      </c>
      <c r="G17" s="758" t="s">
        <v>2623</v>
      </c>
      <c r="H17" s="758">
        <v>45364</v>
      </c>
      <c r="I17" s="758">
        <f>D17+18</f>
        <v>45368</v>
      </c>
      <c r="J17" s="764"/>
      <c r="K17" s="797">
        <f>K16+7</f>
        <v>45351</v>
      </c>
    </row>
    <row r="18" spans="1:11" s="14" customFormat="1" ht="18.75" hidden="1" customHeight="1">
      <c r="A18" s="805"/>
      <c r="B18" s="811" t="s">
        <v>1662</v>
      </c>
      <c r="C18" s="630" t="s">
        <v>1688</v>
      </c>
      <c r="D18" s="809">
        <v>45357</v>
      </c>
      <c r="E18" s="758">
        <f>D18+9</f>
        <v>45366</v>
      </c>
      <c r="F18" s="812" t="s">
        <v>756</v>
      </c>
      <c r="G18" s="758" t="s">
        <v>2624</v>
      </c>
      <c r="H18" s="758">
        <v>45371</v>
      </c>
      <c r="I18" s="758">
        <f>D18+18</f>
        <v>45375</v>
      </c>
      <c r="J18" s="764"/>
      <c r="K18" s="797">
        <v>45358</v>
      </c>
    </row>
    <row r="19" spans="1:11" s="14" customFormat="1" ht="18.75" hidden="1" customHeight="1">
      <c r="A19" s="805" t="s">
        <v>2389</v>
      </c>
      <c r="B19" s="868" t="s">
        <v>389</v>
      </c>
      <c r="C19" s="630" t="s">
        <v>1690</v>
      </c>
      <c r="D19" s="809">
        <v>45373</v>
      </c>
      <c r="E19" s="864" t="s">
        <v>389</v>
      </c>
      <c r="F19" s="812" t="s">
        <v>756</v>
      </c>
      <c r="G19" s="758" t="s">
        <v>2625</v>
      </c>
      <c r="H19" s="758">
        <v>45381</v>
      </c>
      <c r="I19" s="758">
        <f>D19+18</f>
        <v>45391</v>
      </c>
      <c r="J19" s="764"/>
      <c r="K19" s="797">
        <f>K18+7</f>
        <v>45365</v>
      </c>
    </row>
    <row r="20" spans="1:11" s="14" customFormat="1" ht="18.75" hidden="1" customHeight="1">
      <c r="A20" s="805"/>
      <c r="B20" s="976" t="s">
        <v>1674</v>
      </c>
      <c r="C20" s="979" t="s">
        <v>1692</v>
      </c>
      <c r="D20" s="979">
        <v>45379</v>
      </c>
      <c r="E20" s="758">
        <f t="shared" ref="E20:E21" si="10">D20+9</f>
        <v>45388</v>
      </c>
      <c r="F20" s="812" t="s">
        <v>756</v>
      </c>
      <c r="G20" s="758" t="s">
        <v>2626</v>
      </c>
      <c r="H20" s="758">
        <v>45397</v>
      </c>
      <c r="I20" s="758">
        <v>45402</v>
      </c>
      <c r="J20" s="764"/>
      <c r="K20" s="758">
        <f t="shared" ref="K20:K26" si="11">K19+7</f>
        <v>45372</v>
      </c>
    </row>
    <row r="21" spans="1:11" s="14" customFormat="1" ht="18.75" hidden="1" customHeight="1">
      <c r="A21" s="805"/>
      <c r="B21" s="976" t="s">
        <v>1666</v>
      </c>
      <c r="C21" s="979" t="s">
        <v>1695</v>
      </c>
      <c r="D21" s="979">
        <v>45380</v>
      </c>
      <c r="E21" s="758">
        <f t="shared" si="10"/>
        <v>45389</v>
      </c>
      <c r="F21" s="812" t="s">
        <v>756</v>
      </c>
      <c r="G21" s="758" t="s">
        <v>2626</v>
      </c>
      <c r="H21" s="758">
        <v>45397</v>
      </c>
      <c r="I21" s="758">
        <v>45402</v>
      </c>
      <c r="J21" s="764"/>
      <c r="K21" s="758">
        <f t="shared" si="11"/>
        <v>45379</v>
      </c>
    </row>
    <row r="22" spans="1:11" s="14" customFormat="1" ht="18.75" hidden="1" customHeight="1">
      <c r="A22" s="805"/>
      <c r="B22" s="976" t="s">
        <v>1681</v>
      </c>
      <c r="C22" s="979" t="s">
        <v>1697</v>
      </c>
      <c r="D22" s="979">
        <v>45385</v>
      </c>
      <c r="E22" s="758">
        <f t="shared" ref="E22:E27" si="12">D22+9</f>
        <v>45394</v>
      </c>
      <c r="F22" s="812" t="s">
        <v>756</v>
      </c>
      <c r="G22" s="758" t="s">
        <v>2626</v>
      </c>
      <c r="H22" s="758">
        <v>45397</v>
      </c>
      <c r="I22" s="758">
        <v>45402</v>
      </c>
      <c r="J22" s="764"/>
      <c r="K22" s="758">
        <v>45386</v>
      </c>
    </row>
    <row r="23" spans="1:11" s="14" customFormat="1" ht="18.75" hidden="1" customHeight="1">
      <c r="A23" s="805"/>
      <c r="B23" s="976" t="s">
        <v>1685</v>
      </c>
      <c r="C23" s="979" t="s">
        <v>1709</v>
      </c>
      <c r="D23" s="979">
        <v>45393</v>
      </c>
      <c r="E23" s="758">
        <f t="shared" si="12"/>
        <v>45402</v>
      </c>
      <c r="F23" s="812" t="s">
        <v>745</v>
      </c>
      <c r="G23" s="758" t="s">
        <v>2627</v>
      </c>
      <c r="H23" s="758">
        <v>45431</v>
      </c>
      <c r="I23" s="758">
        <v>45434</v>
      </c>
      <c r="J23" s="764"/>
      <c r="K23" s="758">
        <f t="shared" si="11"/>
        <v>45393</v>
      </c>
    </row>
    <row r="24" spans="1:11" s="14" customFormat="1" ht="18.75" hidden="1" customHeight="1">
      <c r="A24" s="805" t="s">
        <v>2628</v>
      </c>
      <c r="B24" s="936" t="s">
        <v>389</v>
      </c>
      <c r="C24" s="974" t="s">
        <v>1711</v>
      </c>
      <c r="D24" s="910">
        <v>45399</v>
      </c>
      <c r="E24" s="853">
        <f t="shared" si="12"/>
        <v>45408</v>
      </c>
      <c r="F24" s="999" t="s">
        <v>745</v>
      </c>
      <c r="G24" s="853" t="s">
        <v>2629</v>
      </c>
      <c r="H24" s="853">
        <v>45414</v>
      </c>
      <c r="I24" s="853">
        <f t="shared" ref="I24" si="13">D24+18</f>
        <v>45417</v>
      </c>
      <c r="J24" s="764"/>
      <c r="K24" s="758">
        <f t="shared" si="11"/>
        <v>45400</v>
      </c>
    </row>
    <row r="25" spans="1:11" s="14" customFormat="1" ht="18.75" hidden="1" customHeight="1">
      <c r="A25" s="805"/>
      <c r="B25" s="973" t="s">
        <v>1694</v>
      </c>
      <c r="C25" s="974" t="s">
        <v>1713</v>
      </c>
      <c r="D25" s="974">
        <v>45415</v>
      </c>
      <c r="E25" s="758">
        <f t="shared" si="12"/>
        <v>45424</v>
      </c>
      <c r="F25" s="812" t="s">
        <v>745</v>
      </c>
      <c r="G25" s="758" t="s">
        <v>2630</v>
      </c>
      <c r="H25" s="758">
        <v>45427</v>
      </c>
      <c r="I25" s="758">
        <f>H25+5</f>
        <v>45432</v>
      </c>
      <c r="J25" s="764"/>
      <c r="K25" s="758">
        <f t="shared" si="11"/>
        <v>45407</v>
      </c>
    </row>
    <row r="26" spans="1:11" s="14" customFormat="1" ht="18.75" hidden="1" customHeight="1">
      <c r="A26" s="805"/>
      <c r="B26" s="973" t="s">
        <v>1674</v>
      </c>
      <c r="C26" s="974" t="s">
        <v>2631</v>
      </c>
      <c r="D26" s="974">
        <v>45419</v>
      </c>
      <c r="E26" s="758">
        <f t="shared" si="12"/>
        <v>45428</v>
      </c>
      <c r="F26" s="812" t="s">
        <v>745</v>
      </c>
      <c r="G26" s="758" t="s">
        <v>2632</v>
      </c>
      <c r="H26" s="758">
        <v>45436</v>
      </c>
      <c r="I26" s="758">
        <f t="shared" ref="I26:I31" si="14">H26+5</f>
        <v>45441</v>
      </c>
      <c r="J26" s="764"/>
      <c r="K26" s="758">
        <f t="shared" si="11"/>
        <v>45414</v>
      </c>
    </row>
    <row r="27" spans="1:11" s="14" customFormat="1" ht="18.75" hidden="1" customHeight="1">
      <c r="A27" s="805" t="s">
        <v>1666</v>
      </c>
      <c r="B27" s="975" t="s">
        <v>413</v>
      </c>
      <c r="C27" s="979" t="s">
        <v>2633</v>
      </c>
      <c r="D27" s="910">
        <v>45424</v>
      </c>
      <c r="E27" s="800">
        <f t="shared" si="12"/>
        <v>45433</v>
      </c>
      <c r="F27" s="1051" t="s">
        <v>756</v>
      </c>
      <c r="G27" s="800" t="s">
        <v>2634</v>
      </c>
      <c r="H27" s="800">
        <v>45441</v>
      </c>
      <c r="I27" s="800">
        <f t="shared" si="14"/>
        <v>45446</v>
      </c>
      <c r="J27" s="764"/>
      <c r="K27" s="758">
        <v>45421</v>
      </c>
    </row>
    <row r="28" spans="1:11" s="14" customFormat="1" ht="18.75" hidden="1" customHeight="1">
      <c r="A28" s="805"/>
      <c r="B28" s="979" t="s">
        <v>1681</v>
      </c>
      <c r="C28" s="974" t="s">
        <v>2635</v>
      </c>
      <c r="D28" s="974">
        <v>45429</v>
      </c>
      <c r="E28" s="758">
        <f t="shared" ref="E28:E31" si="15">D28+9</f>
        <v>45438</v>
      </c>
      <c r="F28" s="812" t="s">
        <v>756</v>
      </c>
      <c r="G28" s="758" t="s">
        <v>2632</v>
      </c>
      <c r="H28" s="758">
        <v>45441</v>
      </c>
      <c r="I28" s="758">
        <f t="shared" si="14"/>
        <v>45446</v>
      </c>
      <c r="J28" s="764"/>
      <c r="K28" s="758">
        <f>K27+7</f>
        <v>45428</v>
      </c>
    </row>
    <row r="29" spans="1:11" s="14" customFormat="1" ht="18.75" hidden="1" customHeight="1">
      <c r="A29" s="805"/>
      <c r="B29" s="979" t="s">
        <v>1685</v>
      </c>
      <c r="C29" s="979" t="s">
        <v>2636</v>
      </c>
      <c r="D29" s="974">
        <v>45440</v>
      </c>
      <c r="E29" s="758">
        <f t="shared" si="15"/>
        <v>45449</v>
      </c>
      <c r="F29" s="812" t="s">
        <v>756</v>
      </c>
      <c r="G29" s="758" t="s">
        <v>2637</v>
      </c>
      <c r="H29" s="758">
        <v>45454</v>
      </c>
      <c r="I29" s="758">
        <f t="shared" ref="I29" si="16">H29+5</f>
        <v>45459</v>
      </c>
      <c r="J29" s="764"/>
      <c r="K29" s="758">
        <f t="shared" ref="K29:K68" si="17">K28+7</f>
        <v>45435</v>
      </c>
    </row>
    <row r="30" spans="1:11" s="14" customFormat="1" ht="18.75" hidden="1" customHeight="1">
      <c r="A30" s="805"/>
      <c r="B30" s="1060" t="s">
        <v>2427</v>
      </c>
      <c r="C30" s="979" t="s">
        <v>2638</v>
      </c>
      <c r="D30" s="974">
        <v>45451</v>
      </c>
      <c r="E30" s="758">
        <f t="shared" si="15"/>
        <v>45460</v>
      </c>
      <c r="F30" s="812" t="s">
        <v>756</v>
      </c>
      <c r="G30" s="758" t="s">
        <v>2637</v>
      </c>
      <c r="H30" s="758">
        <v>45454</v>
      </c>
      <c r="I30" s="758">
        <f t="shared" si="14"/>
        <v>45459</v>
      </c>
      <c r="J30" s="764"/>
      <c r="K30" s="758">
        <f t="shared" si="17"/>
        <v>45442</v>
      </c>
    </row>
    <row r="31" spans="1:11" s="14" customFormat="1" ht="18.75" hidden="1" customHeight="1">
      <c r="A31" s="805"/>
      <c r="B31" s="979" t="s">
        <v>1662</v>
      </c>
      <c r="C31" s="979" t="s">
        <v>2639</v>
      </c>
      <c r="D31" s="974">
        <v>45454</v>
      </c>
      <c r="E31" s="758">
        <f t="shared" si="15"/>
        <v>45463</v>
      </c>
      <c r="F31" s="812" t="s">
        <v>745</v>
      </c>
      <c r="G31" s="758" t="s">
        <v>2640</v>
      </c>
      <c r="H31" s="758">
        <v>45462</v>
      </c>
      <c r="I31" s="758">
        <f t="shared" si="14"/>
        <v>45467</v>
      </c>
      <c r="J31" s="764"/>
      <c r="K31" s="758">
        <f t="shared" si="17"/>
        <v>45449</v>
      </c>
    </row>
    <row r="32" spans="1:11" s="14" customFormat="1" ht="18.75" hidden="1" customHeight="1">
      <c r="A32" s="805"/>
      <c r="B32" s="979" t="s">
        <v>1694</v>
      </c>
      <c r="C32" s="974" t="s">
        <v>2425</v>
      </c>
      <c r="D32" s="974">
        <v>45454</v>
      </c>
      <c r="E32" s="758">
        <f t="shared" ref="E32:E35" si="18">D32+9</f>
        <v>45463</v>
      </c>
      <c r="F32" s="812" t="s">
        <v>756</v>
      </c>
      <c r="G32" s="758" t="s">
        <v>2641</v>
      </c>
      <c r="H32" s="758">
        <v>45468</v>
      </c>
      <c r="I32" s="758">
        <f t="shared" ref="I32" si="19">H32+5</f>
        <v>45473</v>
      </c>
      <c r="J32" s="764"/>
      <c r="K32" s="758">
        <f>K31+7</f>
        <v>45456</v>
      </c>
    </row>
    <row r="33" spans="1:11" s="14" customFormat="1" ht="18.75" hidden="1" customHeight="1">
      <c r="A33" s="805"/>
      <c r="B33" s="979" t="s">
        <v>1694</v>
      </c>
      <c r="C33" s="974" t="s">
        <v>2642</v>
      </c>
      <c r="D33" s="974">
        <v>45461</v>
      </c>
      <c r="E33" s="758">
        <f t="shared" si="18"/>
        <v>45470</v>
      </c>
      <c r="F33" s="812"/>
      <c r="G33" s="758"/>
      <c r="H33" s="758"/>
      <c r="I33" s="758"/>
      <c r="J33" s="764"/>
      <c r="K33" s="758">
        <f t="shared" si="17"/>
        <v>45463</v>
      </c>
    </row>
    <row r="34" spans="1:11" s="14" customFormat="1" ht="18.75" hidden="1" customHeight="1">
      <c r="A34" s="805"/>
      <c r="B34" s="979" t="s">
        <v>1674</v>
      </c>
      <c r="C34" s="979" t="s">
        <v>2643</v>
      </c>
      <c r="D34" s="974">
        <v>45463</v>
      </c>
      <c r="E34" s="758">
        <f t="shared" si="18"/>
        <v>45472</v>
      </c>
      <c r="F34" s="812"/>
      <c r="G34" s="758"/>
      <c r="H34" s="758"/>
      <c r="I34" s="758"/>
      <c r="J34" s="764"/>
      <c r="K34" s="758">
        <f t="shared" si="17"/>
        <v>45470</v>
      </c>
    </row>
    <row r="35" spans="1:11" s="14" customFormat="1" ht="18.75" hidden="1" customHeight="1">
      <c r="A35" s="805"/>
      <c r="B35" s="1064" t="s">
        <v>413</v>
      </c>
      <c r="C35" s="974" t="s">
        <v>2644</v>
      </c>
      <c r="D35" s="910">
        <v>45469</v>
      </c>
      <c r="E35" s="800">
        <f t="shared" si="18"/>
        <v>45478</v>
      </c>
      <c r="F35" s="1013"/>
      <c r="G35" s="800"/>
      <c r="H35" s="800"/>
      <c r="I35" s="800"/>
      <c r="J35" s="764"/>
      <c r="K35" s="758">
        <f t="shared" si="17"/>
        <v>45477</v>
      </c>
    </row>
    <row r="36" spans="1:11" s="14" customFormat="1" ht="18.75" hidden="1" customHeight="1">
      <c r="A36" s="805"/>
      <c r="B36" s="979" t="s">
        <v>1666</v>
      </c>
      <c r="C36" s="979" t="s">
        <v>2527</v>
      </c>
      <c r="D36" s="974">
        <v>45481</v>
      </c>
      <c r="E36" s="758">
        <f t="shared" ref="E36:E37" si="20">D36+9</f>
        <v>45490</v>
      </c>
      <c r="F36" s="812" t="s">
        <v>756</v>
      </c>
      <c r="G36" s="758" t="s">
        <v>2645</v>
      </c>
      <c r="H36" s="758">
        <v>45496</v>
      </c>
      <c r="I36" s="758">
        <f>H36+7</f>
        <v>45503</v>
      </c>
      <c r="J36" s="764"/>
      <c r="K36" s="758" t="e">
        <f>#REF!+7</f>
        <v>#REF!</v>
      </c>
    </row>
    <row r="37" spans="1:11" s="14" customFormat="1" ht="18.75" hidden="1" customHeight="1">
      <c r="A37" s="805"/>
      <c r="B37" s="979" t="s">
        <v>2435</v>
      </c>
      <c r="C37" s="979" t="s">
        <v>2528</v>
      </c>
      <c r="D37" s="972" t="s">
        <v>389</v>
      </c>
      <c r="E37" s="800" t="e">
        <f t="shared" si="20"/>
        <v>#VALUE!</v>
      </c>
      <c r="F37" s="1051" t="s">
        <v>756</v>
      </c>
      <c r="G37" s="800" t="s">
        <v>2646</v>
      </c>
      <c r="H37" s="800">
        <v>45514</v>
      </c>
      <c r="I37" s="800">
        <f t="shared" ref="I37:I41" si="21">H37+7</f>
        <v>45521</v>
      </c>
      <c r="J37" s="764"/>
      <c r="K37" s="758" t="e">
        <f t="shared" si="17"/>
        <v>#REF!</v>
      </c>
    </row>
    <row r="38" spans="1:11" s="14" customFormat="1" ht="18.75" hidden="1" customHeight="1">
      <c r="A38" s="805"/>
      <c r="B38" s="974" t="s">
        <v>2427</v>
      </c>
      <c r="C38" s="979" t="s">
        <v>2529</v>
      </c>
      <c r="D38" s="974">
        <v>45505</v>
      </c>
      <c r="E38" s="758">
        <f t="shared" ref="E38:E39" si="22">D38+9</f>
        <v>45514</v>
      </c>
      <c r="F38" s="812" t="s">
        <v>756</v>
      </c>
      <c r="G38" s="758" t="s">
        <v>2647</v>
      </c>
      <c r="H38" s="758">
        <v>45520</v>
      </c>
      <c r="I38" s="758">
        <f t="shared" si="21"/>
        <v>45527</v>
      </c>
      <c r="J38" s="764"/>
      <c r="K38" s="878" t="e">
        <f t="shared" si="17"/>
        <v>#REF!</v>
      </c>
    </row>
    <row r="39" spans="1:11" s="14" customFormat="1" ht="18.75" hidden="1" customHeight="1">
      <c r="A39" s="805"/>
      <c r="B39" s="1060" t="s">
        <v>413</v>
      </c>
      <c r="C39" s="979" t="s">
        <v>2531</v>
      </c>
      <c r="D39" s="910">
        <v>45507</v>
      </c>
      <c r="E39" s="800">
        <f t="shared" si="22"/>
        <v>45516</v>
      </c>
      <c r="F39" s="1051" t="s">
        <v>756</v>
      </c>
      <c r="G39" s="800" t="s">
        <v>2646</v>
      </c>
      <c r="H39" s="800">
        <v>45524</v>
      </c>
      <c r="I39" s="800">
        <f t="shared" si="21"/>
        <v>45531</v>
      </c>
      <c r="J39" s="764"/>
      <c r="K39" s="878" t="e">
        <f t="shared" si="17"/>
        <v>#REF!</v>
      </c>
    </row>
    <row r="40" spans="1:11" s="14" customFormat="1" ht="18.75" hidden="1" customHeight="1">
      <c r="A40" s="805"/>
      <c r="B40" s="979" t="s">
        <v>1694</v>
      </c>
      <c r="C40" s="974" t="s">
        <v>2532</v>
      </c>
      <c r="D40" s="974">
        <v>45507</v>
      </c>
      <c r="E40" s="758">
        <f t="shared" ref="E40:E43" si="23">D40+9</f>
        <v>45516</v>
      </c>
      <c r="F40" s="812" t="s">
        <v>756</v>
      </c>
      <c r="G40" s="758" t="s">
        <v>2647</v>
      </c>
      <c r="H40" s="758">
        <v>45520</v>
      </c>
      <c r="I40" s="758">
        <f t="shared" ref="I40" si="24">H40+7</f>
        <v>45527</v>
      </c>
      <c r="J40" s="764"/>
      <c r="K40" s="878" t="e">
        <f>K39+7</f>
        <v>#REF!</v>
      </c>
    </row>
    <row r="41" spans="1:11" s="14" customFormat="1" ht="18.75" hidden="1" customHeight="1">
      <c r="A41" s="805"/>
      <c r="B41" s="979" t="s">
        <v>1674</v>
      </c>
      <c r="C41" s="979" t="s">
        <v>2533</v>
      </c>
      <c r="D41" s="974">
        <v>45512</v>
      </c>
      <c r="E41" s="758">
        <f t="shared" si="23"/>
        <v>45521</v>
      </c>
      <c r="F41" s="812" t="s">
        <v>756</v>
      </c>
      <c r="G41" s="758" t="s">
        <v>2646</v>
      </c>
      <c r="H41" s="758">
        <v>45529</v>
      </c>
      <c r="I41" s="758">
        <f t="shared" si="21"/>
        <v>45536</v>
      </c>
      <c r="J41" s="764"/>
      <c r="K41" s="878" t="e">
        <f t="shared" si="17"/>
        <v>#REF!</v>
      </c>
    </row>
    <row r="42" spans="1:11" s="14" customFormat="1" ht="18.75" hidden="1" customHeight="1">
      <c r="A42" s="805"/>
      <c r="B42" s="974" t="s">
        <v>1662</v>
      </c>
      <c r="C42" s="979" t="s">
        <v>2534</v>
      </c>
      <c r="D42" s="974">
        <v>45518</v>
      </c>
      <c r="E42" s="758">
        <f t="shared" si="23"/>
        <v>45527</v>
      </c>
      <c r="F42" s="812" t="s">
        <v>363</v>
      </c>
      <c r="G42" s="758" t="s">
        <v>2648</v>
      </c>
      <c r="H42" s="758">
        <v>45529</v>
      </c>
      <c r="I42" s="758">
        <f t="shared" ref="I42" si="25">H42+7</f>
        <v>45536</v>
      </c>
      <c r="J42" s="764"/>
      <c r="K42" s="878" t="e">
        <f>K41+7</f>
        <v>#REF!</v>
      </c>
    </row>
    <row r="43" spans="1:11" s="14" customFormat="1" ht="18.75" hidden="1" customHeight="1">
      <c r="A43" s="805"/>
      <c r="B43" s="979" t="s">
        <v>1681</v>
      </c>
      <c r="C43" s="979" t="s">
        <v>2535</v>
      </c>
      <c r="D43" s="974">
        <v>45533</v>
      </c>
      <c r="E43" s="758">
        <f t="shared" si="23"/>
        <v>45542</v>
      </c>
      <c r="F43" s="812" t="s">
        <v>824</v>
      </c>
      <c r="G43" s="758" t="s">
        <v>2649</v>
      </c>
      <c r="H43" s="758">
        <v>45545</v>
      </c>
      <c r="I43" s="758">
        <f t="shared" ref="I43" si="26">H43+7</f>
        <v>45552</v>
      </c>
      <c r="J43" s="764"/>
      <c r="K43" s="878" t="e">
        <f>PERTIWI!L154</f>
        <v>#REF!</v>
      </c>
    </row>
    <row r="44" spans="1:11" s="14" customFormat="1" ht="18.75" hidden="1" customHeight="1">
      <c r="A44" s="805"/>
      <c r="B44" s="979" t="s">
        <v>2435</v>
      </c>
      <c r="C44" s="979" t="s">
        <v>2536</v>
      </c>
      <c r="D44" s="974">
        <v>45540</v>
      </c>
      <c r="E44" s="758">
        <f t="shared" ref="E44:E48" si="27">D44+9</f>
        <v>45549</v>
      </c>
      <c r="F44" s="812" t="s">
        <v>363</v>
      </c>
      <c r="G44" s="758" t="s">
        <v>2650</v>
      </c>
      <c r="H44" s="758">
        <v>45559</v>
      </c>
      <c r="I44" s="758">
        <f t="shared" ref="I44:I48" si="28">H44+7</f>
        <v>45566</v>
      </c>
      <c r="J44" s="764"/>
      <c r="K44" s="878" t="e">
        <f t="shared" ref="K44" si="29">K43+7</f>
        <v>#REF!</v>
      </c>
    </row>
    <row r="45" spans="1:11" s="14" customFormat="1" ht="18.75" hidden="1" customHeight="1">
      <c r="A45" s="805"/>
      <c r="B45" s="974" t="s">
        <v>2437</v>
      </c>
      <c r="C45" s="979" t="s">
        <v>2537</v>
      </c>
      <c r="D45" s="974">
        <v>45545</v>
      </c>
      <c r="E45" s="758">
        <f t="shared" si="27"/>
        <v>45554</v>
      </c>
      <c r="F45" s="812" t="s">
        <v>363</v>
      </c>
      <c r="G45" s="758" t="s">
        <v>2650</v>
      </c>
      <c r="H45" s="758">
        <v>45559</v>
      </c>
      <c r="I45" s="758">
        <f t="shared" ref="I45" si="30">H45+7</f>
        <v>45566</v>
      </c>
      <c r="J45" s="764"/>
      <c r="K45" s="758" t="e">
        <f t="shared" si="17"/>
        <v>#REF!</v>
      </c>
    </row>
    <row r="46" spans="1:11" s="14" customFormat="1" ht="18.75" hidden="1" customHeight="1">
      <c r="A46" s="805"/>
      <c r="B46" s="979" t="s">
        <v>1694</v>
      </c>
      <c r="C46" s="974" t="s">
        <v>2538</v>
      </c>
      <c r="D46" s="974">
        <v>45549</v>
      </c>
      <c r="E46" s="758">
        <f t="shared" si="27"/>
        <v>45558</v>
      </c>
      <c r="F46" s="1005" t="s">
        <v>756</v>
      </c>
      <c r="G46" s="758" t="s">
        <v>2651</v>
      </c>
      <c r="H46" s="758">
        <v>45566</v>
      </c>
      <c r="I46" s="758">
        <f t="shared" si="28"/>
        <v>45573</v>
      </c>
      <c r="J46" s="764"/>
      <c r="K46" s="758" t="e">
        <f t="shared" si="17"/>
        <v>#REF!</v>
      </c>
    </row>
    <row r="47" spans="1:11" s="14" customFormat="1" ht="18.75" hidden="1" customHeight="1">
      <c r="A47" s="805"/>
      <c r="B47" s="979" t="s">
        <v>1685</v>
      </c>
      <c r="C47" s="979" t="s">
        <v>2539</v>
      </c>
      <c r="D47" s="974">
        <v>45557</v>
      </c>
      <c r="E47" s="758">
        <f t="shared" si="27"/>
        <v>45566</v>
      </c>
      <c r="F47" s="1005" t="s">
        <v>363</v>
      </c>
      <c r="G47" s="758" t="s">
        <v>2652</v>
      </c>
      <c r="H47" s="758">
        <v>45573</v>
      </c>
      <c r="I47" s="758">
        <f t="shared" si="28"/>
        <v>45580</v>
      </c>
      <c r="J47" s="764"/>
      <c r="K47" s="758" t="e">
        <f t="shared" si="17"/>
        <v>#REF!</v>
      </c>
    </row>
    <row r="48" spans="1:11" s="14" customFormat="1" ht="18" hidden="1" customHeight="1">
      <c r="A48" s="805"/>
      <c r="B48" s="979" t="s">
        <v>1662</v>
      </c>
      <c r="C48" s="979" t="s">
        <v>2653</v>
      </c>
      <c r="D48" s="974">
        <v>45563</v>
      </c>
      <c r="E48" s="758">
        <f t="shared" si="27"/>
        <v>45572</v>
      </c>
      <c r="F48" s="812" t="s">
        <v>756</v>
      </c>
      <c r="G48" s="758" t="s">
        <v>2654</v>
      </c>
      <c r="H48" s="758">
        <v>45580</v>
      </c>
      <c r="I48" s="758">
        <f t="shared" si="28"/>
        <v>45587</v>
      </c>
      <c r="J48" s="764"/>
      <c r="K48" s="758" t="e">
        <f t="shared" si="17"/>
        <v>#REF!</v>
      </c>
    </row>
    <row r="49" spans="1:11" s="14" customFormat="1" ht="18.75" hidden="1" customHeight="1">
      <c r="A49" s="805"/>
      <c r="B49" s="979" t="s">
        <v>1822</v>
      </c>
      <c r="C49" s="979" t="s">
        <v>2541</v>
      </c>
      <c r="D49" s="974">
        <v>45571</v>
      </c>
      <c r="E49" s="758">
        <f t="shared" ref="E49:E53" si="31">D49+9</f>
        <v>45580</v>
      </c>
      <c r="F49" s="812" t="s">
        <v>363</v>
      </c>
      <c r="G49" s="758" t="s">
        <v>2655</v>
      </c>
      <c r="H49" s="758">
        <v>45597</v>
      </c>
      <c r="I49" s="758">
        <f>H49+10</f>
        <v>45607</v>
      </c>
      <c r="J49" s="764"/>
      <c r="K49" s="758" t="e">
        <f t="shared" si="17"/>
        <v>#REF!</v>
      </c>
    </row>
    <row r="50" spans="1:11" s="14" customFormat="1" ht="18.75" hidden="1" customHeight="1">
      <c r="A50" s="805"/>
      <c r="B50" s="979" t="s">
        <v>1681</v>
      </c>
      <c r="C50" s="979" t="s">
        <v>2542</v>
      </c>
      <c r="D50" s="974">
        <v>45578</v>
      </c>
      <c r="E50" s="758">
        <f t="shared" si="31"/>
        <v>45587</v>
      </c>
      <c r="F50" s="812" t="s">
        <v>363</v>
      </c>
      <c r="G50" s="758" t="s">
        <v>2655</v>
      </c>
      <c r="H50" s="758">
        <v>45597</v>
      </c>
      <c r="I50" s="758">
        <f t="shared" ref="I50:I52" si="32">H50+10</f>
        <v>45607</v>
      </c>
      <c r="J50" s="764"/>
      <c r="K50" s="758" t="e">
        <f t="shared" si="17"/>
        <v>#REF!</v>
      </c>
    </row>
    <row r="51" spans="1:11" s="14" customFormat="1" ht="18.75" hidden="1" customHeight="1">
      <c r="A51" s="805"/>
      <c r="B51" s="979" t="s">
        <v>2435</v>
      </c>
      <c r="C51" s="979" t="s">
        <v>2543</v>
      </c>
      <c r="D51" s="974">
        <v>45580</v>
      </c>
      <c r="E51" s="758">
        <f t="shared" si="31"/>
        <v>45589</v>
      </c>
      <c r="F51" s="812" t="s">
        <v>363</v>
      </c>
      <c r="G51" s="758" t="s">
        <v>2655</v>
      </c>
      <c r="H51" s="758">
        <v>45597</v>
      </c>
      <c r="I51" s="758">
        <f t="shared" si="32"/>
        <v>45607</v>
      </c>
      <c r="J51" s="764"/>
      <c r="K51" s="758" t="e">
        <f t="shared" si="17"/>
        <v>#REF!</v>
      </c>
    </row>
    <row r="52" spans="1:11" s="14" customFormat="1" ht="18.75" hidden="1" customHeight="1">
      <c r="A52" s="805"/>
      <c r="B52" s="979" t="s">
        <v>1694</v>
      </c>
      <c r="C52" s="979" t="s">
        <v>2544</v>
      </c>
      <c r="D52" s="974">
        <v>45587</v>
      </c>
      <c r="E52" s="758">
        <f t="shared" si="31"/>
        <v>45596</v>
      </c>
      <c r="F52" s="812" t="s">
        <v>601</v>
      </c>
      <c r="G52" s="758" t="s">
        <v>2656</v>
      </c>
      <c r="H52" s="758">
        <v>45611</v>
      </c>
      <c r="I52" s="758">
        <f t="shared" si="32"/>
        <v>45621</v>
      </c>
      <c r="J52" s="764"/>
      <c r="K52" s="758" t="e">
        <f t="shared" si="17"/>
        <v>#REF!</v>
      </c>
    </row>
    <row r="53" spans="1:11" s="14" customFormat="1" ht="18" hidden="1" customHeight="1">
      <c r="A53" s="805"/>
      <c r="B53" s="979" t="s">
        <v>2323</v>
      </c>
      <c r="C53" s="979" t="s">
        <v>2545</v>
      </c>
      <c r="D53" s="974">
        <v>45595</v>
      </c>
      <c r="E53" s="758">
        <f t="shared" si="31"/>
        <v>45604</v>
      </c>
      <c r="F53" s="812" t="s">
        <v>601</v>
      </c>
      <c r="G53" s="758" t="s">
        <v>2656</v>
      </c>
      <c r="H53" s="758">
        <v>45611</v>
      </c>
      <c r="I53" s="758">
        <f t="shared" ref="I53" si="33">H53+10</f>
        <v>45621</v>
      </c>
      <c r="J53" s="764"/>
      <c r="K53" s="758" t="e">
        <f t="shared" si="17"/>
        <v>#REF!</v>
      </c>
    </row>
    <row r="54" spans="1:11" s="14" customFormat="1" ht="18.75" hidden="1" customHeight="1">
      <c r="A54" s="805"/>
      <c r="B54" s="979" t="s">
        <v>1685</v>
      </c>
      <c r="C54" s="979" t="s">
        <v>2546</v>
      </c>
      <c r="D54" s="974">
        <v>45605</v>
      </c>
      <c r="E54" s="758">
        <f t="shared" ref="E54:E56" si="34">D54+9</f>
        <v>45614</v>
      </c>
      <c r="F54" s="812" t="s">
        <v>363</v>
      </c>
      <c r="G54" s="758" t="s">
        <v>2657</v>
      </c>
      <c r="H54" s="758">
        <v>45621</v>
      </c>
      <c r="I54" s="758">
        <f t="shared" ref="I54:I57" si="35">H54+10</f>
        <v>45631</v>
      </c>
      <c r="J54" s="764"/>
      <c r="K54" s="758" t="e">
        <f t="shared" si="17"/>
        <v>#REF!</v>
      </c>
    </row>
    <row r="55" spans="1:11" s="14" customFormat="1" ht="18.75" hidden="1" customHeight="1">
      <c r="A55" s="805"/>
      <c r="B55" s="979" t="s">
        <v>1662</v>
      </c>
      <c r="C55" s="979" t="s">
        <v>2547</v>
      </c>
      <c r="D55" s="974">
        <v>45609</v>
      </c>
      <c r="E55" s="758">
        <f t="shared" si="34"/>
        <v>45618</v>
      </c>
      <c r="F55" s="812" t="s">
        <v>363</v>
      </c>
      <c r="G55" s="758" t="s">
        <v>2657</v>
      </c>
      <c r="H55" s="758">
        <v>45621</v>
      </c>
      <c r="I55" s="758">
        <f t="shared" si="35"/>
        <v>45631</v>
      </c>
      <c r="J55" s="764"/>
      <c r="K55" s="758" t="e">
        <f t="shared" si="17"/>
        <v>#REF!</v>
      </c>
    </row>
    <row r="56" spans="1:11" s="14" customFormat="1" ht="18" hidden="1" customHeight="1">
      <c r="A56" s="805"/>
      <c r="B56" s="979" t="s">
        <v>1822</v>
      </c>
      <c r="C56" s="979" t="s">
        <v>2548</v>
      </c>
      <c r="D56" s="974">
        <v>45623</v>
      </c>
      <c r="E56" s="758">
        <f t="shared" si="34"/>
        <v>45632</v>
      </c>
      <c r="F56" s="812" t="s">
        <v>363</v>
      </c>
      <c r="G56" s="758" t="s">
        <v>2658</v>
      </c>
      <c r="H56" s="758">
        <v>45639</v>
      </c>
      <c r="I56" s="758">
        <f t="shared" ref="I56" si="36">H56+10</f>
        <v>45649</v>
      </c>
      <c r="J56" s="764"/>
      <c r="K56" s="758" t="e">
        <f t="shared" si="17"/>
        <v>#REF!</v>
      </c>
    </row>
    <row r="57" spans="1:11" s="14" customFormat="1" ht="18.75" hidden="1" customHeight="1">
      <c r="A57" s="805"/>
      <c r="B57" s="979" t="s">
        <v>1681</v>
      </c>
      <c r="C57" s="979" t="s">
        <v>2549</v>
      </c>
      <c r="D57" s="974">
        <v>45625</v>
      </c>
      <c r="E57" s="758">
        <f t="shared" ref="E57:E60" si="37">D57+9</f>
        <v>45634</v>
      </c>
      <c r="F57" s="812" t="s">
        <v>363</v>
      </c>
      <c r="G57" s="758" t="s">
        <v>2658</v>
      </c>
      <c r="H57" s="758">
        <v>45639</v>
      </c>
      <c r="I57" s="758">
        <f t="shared" si="35"/>
        <v>45649</v>
      </c>
      <c r="J57" s="764"/>
      <c r="K57" s="758" t="e">
        <f t="shared" si="17"/>
        <v>#REF!</v>
      </c>
    </row>
    <row r="58" spans="1:11" s="14" customFormat="1" ht="18.75" hidden="1" customHeight="1">
      <c r="A58" s="805"/>
      <c r="B58" s="979" t="s">
        <v>2452</v>
      </c>
      <c r="C58" s="979" t="s">
        <v>2550</v>
      </c>
      <c r="D58" s="974">
        <v>45633</v>
      </c>
      <c r="E58" s="758">
        <f t="shared" si="37"/>
        <v>45642</v>
      </c>
      <c r="F58" s="812" t="s">
        <v>601</v>
      </c>
      <c r="G58" s="758" t="s">
        <v>2659</v>
      </c>
      <c r="H58" s="758">
        <v>45648</v>
      </c>
      <c r="I58" s="758">
        <f t="shared" ref="I58:I62" si="38">H58+10</f>
        <v>45658</v>
      </c>
      <c r="J58" s="764"/>
      <c r="K58" s="758" t="e">
        <f t="shared" si="17"/>
        <v>#REF!</v>
      </c>
    </row>
    <row r="59" spans="1:11" s="14" customFormat="1" ht="18.75" hidden="1" customHeight="1">
      <c r="A59" s="805"/>
      <c r="B59" s="979" t="s">
        <v>2323</v>
      </c>
      <c r="C59" s="979" t="s">
        <v>2551</v>
      </c>
      <c r="D59" s="974">
        <v>45637</v>
      </c>
      <c r="E59" s="758">
        <f t="shared" si="37"/>
        <v>45646</v>
      </c>
      <c r="F59" s="812" t="s">
        <v>745</v>
      </c>
      <c r="G59" s="758" t="s">
        <v>2660</v>
      </c>
      <c r="H59" s="758">
        <v>45653</v>
      </c>
      <c r="I59" s="758">
        <f t="shared" si="38"/>
        <v>45663</v>
      </c>
      <c r="J59" s="764"/>
      <c r="K59" s="758" t="e">
        <f t="shared" si="17"/>
        <v>#REF!</v>
      </c>
    </row>
    <row r="60" spans="1:11" s="14" customFormat="1" ht="18" hidden="1" customHeight="1">
      <c r="A60" s="805"/>
      <c r="B60" s="979" t="s">
        <v>1685</v>
      </c>
      <c r="C60" s="979" t="s">
        <v>2552</v>
      </c>
      <c r="D60" s="974">
        <v>45644</v>
      </c>
      <c r="E60" s="758">
        <f t="shared" si="37"/>
        <v>45653</v>
      </c>
      <c r="F60" s="812" t="s">
        <v>363</v>
      </c>
      <c r="G60" s="758" t="s">
        <v>2661</v>
      </c>
      <c r="H60" s="758">
        <v>45294</v>
      </c>
      <c r="I60" s="758">
        <f t="shared" si="38"/>
        <v>45304</v>
      </c>
      <c r="J60" s="764"/>
      <c r="K60" s="758" t="e">
        <f t="shared" si="17"/>
        <v>#REF!</v>
      </c>
    </row>
    <row r="61" spans="1:11" s="14" customFormat="1" ht="18.75" hidden="1" customHeight="1">
      <c r="A61" s="805"/>
      <c r="B61" s="979" t="s">
        <v>1662</v>
      </c>
      <c r="C61" s="979" t="s">
        <v>2553</v>
      </c>
      <c r="D61" s="974">
        <v>45651</v>
      </c>
      <c r="E61" s="758">
        <f t="shared" ref="E61:E66" si="39">D61+9</f>
        <v>45660</v>
      </c>
      <c r="F61" s="812" t="s">
        <v>601</v>
      </c>
      <c r="G61" s="758" t="s">
        <v>2662</v>
      </c>
      <c r="H61" s="758">
        <v>45301</v>
      </c>
      <c r="I61" s="758">
        <f t="shared" si="38"/>
        <v>45311</v>
      </c>
      <c r="J61" s="764"/>
      <c r="K61" s="758" t="e">
        <f t="shared" si="17"/>
        <v>#REF!</v>
      </c>
    </row>
    <row r="62" spans="1:11" s="14" customFormat="1" ht="18" hidden="1" customHeight="1">
      <c r="A62" s="805"/>
      <c r="B62" s="979" t="s">
        <v>1822</v>
      </c>
      <c r="C62" s="979" t="s">
        <v>2554</v>
      </c>
      <c r="D62" s="974">
        <v>45668</v>
      </c>
      <c r="E62" s="758">
        <f t="shared" si="39"/>
        <v>45677</v>
      </c>
      <c r="F62" s="812" t="s">
        <v>363</v>
      </c>
      <c r="G62" s="758" t="s">
        <v>2663</v>
      </c>
      <c r="H62" s="758">
        <v>45684</v>
      </c>
      <c r="I62" s="758">
        <f t="shared" si="38"/>
        <v>45694</v>
      </c>
      <c r="J62" s="764"/>
      <c r="K62" s="758">
        <f>PERTIWI!L173</f>
        <v>45669</v>
      </c>
    </row>
    <row r="63" spans="1:11" s="14" customFormat="1" ht="18.75" hidden="1" customHeight="1">
      <c r="A63" s="805"/>
      <c r="B63" s="979" t="s">
        <v>1681</v>
      </c>
      <c r="C63" s="979" t="s">
        <v>2555</v>
      </c>
      <c r="D63" s="974">
        <v>45670</v>
      </c>
      <c r="E63" s="758">
        <f t="shared" si="39"/>
        <v>45679</v>
      </c>
      <c r="F63" s="812" t="s">
        <v>363</v>
      </c>
      <c r="G63" s="758" t="s">
        <v>2663</v>
      </c>
      <c r="H63" s="758">
        <v>45684</v>
      </c>
      <c r="I63" s="758">
        <f t="shared" ref="I63" si="40">H63+10</f>
        <v>45694</v>
      </c>
      <c r="J63" s="764"/>
      <c r="K63" s="758">
        <f t="shared" si="17"/>
        <v>45676</v>
      </c>
    </row>
    <row r="64" spans="1:11" s="14" customFormat="1" ht="18.75" hidden="1" customHeight="1">
      <c r="A64" s="805"/>
      <c r="B64" s="979" t="s">
        <v>2452</v>
      </c>
      <c r="C64" s="979" t="s">
        <v>2556</v>
      </c>
      <c r="D64" s="974">
        <v>45678</v>
      </c>
      <c r="E64" s="758">
        <f t="shared" si="39"/>
        <v>45687</v>
      </c>
      <c r="F64" s="812" t="s">
        <v>601</v>
      </c>
      <c r="G64" s="758" t="s">
        <v>2664</v>
      </c>
      <c r="H64" s="758">
        <v>45691</v>
      </c>
      <c r="I64" s="758">
        <f t="shared" ref="I64:I69" si="41">H64+10</f>
        <v>45701</v>
      </c>
      <c r="J64" s="764"/>
      <c r="K64" s="758">
        <f t="shared" si="17"/>
        <v>45683</v>
      </c>
    </row>
    <row r="65" spans="1:11" s="14" customFormat="1" ht="18.75" hidden="1" customHeight="1">
      <c r="A65" s="805"/>
      <c r="B65" s="979" t="s">
        <v>2323</v>
      </c>
      <c r="C65" s="979" t="s">
        <v>2557</v>
      </c>
      <c r="D65" s="974">
        <v>45679</v>
      </c>
      <c r="E65" s="758">
        <f t="shared" si="39"/>
        <v>45688</v>
      </c>
      <c r="F65" s="812" t="s">
        <v>601</v>
      </c>
      <c r="G65" s="758" t="s">
        <v>2664</v>
      </c>
      <c r="H65" s="758">
        <v>45691</v>
      </c>
      <c r="I65" s="758">
        <f t="shared" ref="I65" si="42">H65+10</f>
        <v>45701</v>
      </c>
      <c r="J65" s="764"/>
      <c r="K65" s="758">
        <f t="shared" si="17"/>
        <v>45690</v>
      </c>
    </row>
    <row r="66" spans="1:11" s="14" customFormat="1" ht="18" hidden="1" customHeight="1">
      <c r="A66" s="805"/>
      <c r="B66" s="979" t="s">
        <v>1822</v>
      </c>
      <c r="C66" s="979" t="s">
        <v>2558</v>
      </c>
      <c r="D66" s="974">
        <v>45690</v>
      </c>
      <c r="E66" s="758">
        <f t="shared" si="39"/>
        <v>45699</v>
      </c>
      <c r="F66" s="812" t="s">
        <v>2665</v>
      </c>
      <c r="G66" s="758" t="s">
        <v>2666</v>
      </c>
      <c r="H66" s="758">
        <v>45716</v>
      </c>
      <c r="I66" s="758">
        <f t="shared" si="41"/>
        <v>45726</v>
      </c>
      <c r="J66" s="764"/>
      <c r="K66" s="758">
        <f t="shared" si="17"/>
        <v>45697</v>
      </c>
    </row>
    <row r="67" spans="1:11" s="14" customFormat="1" ht="18" hidden="1" customHeight="1">
      <c r="A67" s="805"/>
      <c r="B67" s="979" t="s">
        <v>1685</v>
      </c>
      <c r="C67" s="979" t="s">
        <v>2559</v>
      </c>
      <c r="D67" s="974">
        <v>45327</v>
      </c>
      <c r="E67" s="758">
        <f t="shared" ref="E67:E68" si="43">D67+9</f>
        <v>45336</v>
      </c>
      <c r="F67" s="812" t="s">
        <v>2665</v>
      </c>
      <c r="G67" s="758" t="s">
        <v>2667</v>
      </c>
      <c r="H67" s="758">
        <v>45723</v>
      </c>
      <c r="I67" s="758">
        <f t="shared" ref="I67:I68" si="44">H67+10</f>
        <v>45733</v>
      </c>
      <c r="J67" s="764"/>
      <c r="K67" s="758">
        <f t="shared" si="17"/>
        <v>45704</v>
      </c>
    </row>
    <row r="68" spans="1:11" s="14" customFormat="1" ht="18" hidden="1" customHeight="1">
      <c r="A68" s="805"/>
      <c r="B68" s="979" t="s">
        <v>1662</v>
      </c>
      <c r="C68" s="979" t="s">
        <v>2560</v>
      </c>
      <c r="D68" s="974">
        <v>45701</v>
      </c>
      <c r="E68" s="758">
        <f t="shared" si="43"/>
        <v>45710</v>
      </c>
      <c r="F68" s="812" t="s">
        <v>2665</v>
      </c>
      <c r="G68" s="758" t="s">
        <v>2667</v>
      </c>
      <c r="H68" s="758">
        <v>45723</v>
      </c>
      <c r="I68" s="758">
        <f t="shared" si="44"/>
        <v>45733</v>
      </c>
      <c r="J68" s="764"/>
      <c r="K68" s="758">
        <f t="shared" si="17"/>
        <v>45711</v>
      </c>
    </row>
    <row r="69" spans="1:11" s="14" customFormat="1" ht="18" hidden="1" customHeight="1">
      <c r="A69" s="805"/>
      <c r="B69" s="979" t="s">
        <v>2452</v>
      </c>
      <c r="C69" s="979" t="s">
        <v>2561</v>
      </c>
      <c r="D69" s="974">
        <v>45715</v>
      </c>
      <c r="E69" s="809">
        <f>D69+6</f>
        <v>45721</v>
      </c>
      <c r="F69" s="812" t="s">
        <v>601</v>
      </c>
      <c r="G69" s="758" t="s">
        <v>2667</v>
      </c>
      <c r="H69" s="758">
        <v>45723</v>
      </c>
      <c r="I69" s="758">
        <f t="shared" si="41"/>
        <v>45733</v>
      </c>
      <c r="J69" s="764"/>
      <c r="K69" s="809">
        <v>45708</v>
      </c>
    </row>
    <row r="70" spans="1:11" s="14" customFormat="1" ht="18" hidden="1" customHeight="1">
      <c r="A70" s="805"/>
      <c r="B70" s="979" t="s">
        <v>1681</v>
      </c>
      <c r="C70" s="979" t="s">
        <v>2562</v>
      </c>
      <c r="D70" s="974">
        <v>45722</v>
      </c>
      <c r="E70" s="809">
        <f>D70+6</f>
        <v>45728</v>
      </c>
      <c r="F70" s="812" t="s">
        <v>879</v>
      </c>
      <c r="G70" s="758" t="s">
        <v>2668</v>
      </c>
      <c r="H70" s="758">
        <v>45737</v>
      </c>
      <c r="I70" s="758">
        <f>H70+10</f>
        <v>45747</v>
      </c>
      <c r="J70" s="764"/>
      <c r="K70" s="809">
        <f>K69+7</f>
        <v>45715</v>
      </c>
    </row>
    <row r="71" spans="1:11" s="14" customFormat="1" ht="18" hidden="1" customHeight="1">
      <c r="A71" s="805"/>
      <c r="B71" s="979" t="s">
        <v>2323</v>
      </c>
      <c r="C71" s="979" t="s">
        <v>2563</v>
      </c>
      <c r="D71" s="974">
        <v>45728</v>
      </c>
      <c r="E71" s="809">
        <f>D71+6</f>
        <v>45734</v>
      </c>
      <c r="F71" s="812" t="s">
        <v>879</v>
      </c>
      <c r="G71" s="758" t="s">
        <v>2668</v>
      </c>
      <c r="H71" s="758">
        <v>45737</v>
      </c>
      <c r="I71" s="758">
        <f t="shared" ref="I71:I74" si="45">H71+10</f>
        <v>45747</v>
      </c>
      <c r="J71" s="764"/>
      <c r="K71" s="809">
        <f>K70+7</f>
        <v>45722</v>
      </c>
    </row>
    <row r="72" spans="1:11" s="14" customFormat="1" ht="18" hidden="1" customHeight="1">
      <c r="A72" s="805"/>
      <c r="B72" s="979" t="s">
        <v>2475</v>
      </c>
      <c r="C72" s="979" t="s">
        <v>2564</v>
      </c>
      <c r="D72" s="979">
        <v>45733</v>
      </c>
      <c r="E72" s="758">
        <f t="shared" ref="E72:E77" si="46">D72+14</f>
        <v>45747</v>
      </c>
      <c r="F72" s="812" t="s">
        <v>2665</v>
      </c>
      <c r="G72" s="758" t="s">
        <v>2669</v>
      </c>
      <c r="H72" s="758">
        <v>45751</v>
      </c>
      <c r="I72" s="758">
        <f>H72+10</f>
        <v>45761</v>
      </c>
      <c r="J72" s="764"/>
      <c r="K72" s="758">
        <f>PERTIWI!N190</f>
        <v>45729</v>
      </c>
    </row>
    <row r="73" spans="1:11" s="14" customFormat="1" ht="18" hidden="1" customHeight="1">
      <c r="A73" s="805"/>
      <c r="B73" s="979" t="s">
        <v>1685</v>
      </c>
      <c r="C73" s="979" t="s">
        <v>2565</v>
      </c>
      <c r="D73" s="974">
        <v>45736</v>
      </c>
      <c r="E73" s="758">
        <f t="shared" si="46"/>
        <v>45750</v>
      </c>
      <c r="F73" s="812" t="s">
        <v>363</v>
      </c>
      <c r="G73" s="758" t="s">
        <v>2670</v>
      </c>
      <c r="H73" s="758">
        <v>45758</v>
      </c>
      <c r="I73" s="758">
        <f t="shared" si="45"/>
        <v>45768</v>
      </c>
      <c r="J73" s="764"/>
      <c r="K73" s="758">
        <f>PERTIWI!N191</f>
        <v>45736</v>
      </c>
    </row>
    <row r="74" spans="1:11" s="14" customFormat="1" ht="18" hidden="1" customHeight="1">
      <c r="A74" s="805"/>
      <c r="B74" s="979" t="s">
        <v>1662</v>
      </c>
      <c r="C74" s="979" t="s">
        <v>2566</v>
      </c>
      <c r="D74" s="974">
        <v>45749</v>
      </c>
      <c r="E74" s="758">
        <f t="shared" si="46"/>
        <v>45763</v>
      </c>
      <c r="F74" s="812" t="s">
        <v>601</v>
      </c>
      <c r="G74" s="758" t="s">
        <v>2671</v>
      </c>
      <c r="H74" s="758">
        <v>45765</v>
      </c>
      <c r="I74" s="758">
        <f t="shared" si="45"/>
        <v>45775</v>
      </c>
      <c r="J74" s="764"/>
      <c r="K74" s="758">
        <f>PERTIWI!N192</f>
        <v>45743</v>
      </c>
    </row>
    <row r="75" spans="1:11" s="14" customFormat="1" ht="18" hidden="1" customHeight="1">
      <c r="A75" s="805"/>
      <c r="B75" s="979" t="s">
        <v>2435</v>
      </c>
      <c r="C75" s="979" t="s">
        <v>2567</v>
      </c>
      <c r="D75" s="974">
        <v>45752</v>
      </c>
      <c r="E75" s="758">
        <f t="shared" si="46"/>
        <v>45766</v>
      </c>
      <c r="F75" s="812" t="s">
        <v>2665</v>
      </c>
      <c r="G75" s="758" t="s">
        <v>2672</v>
      </c>
      <c r="H75" s="758">
        <v>45772</v>
      </c>
      <c r="I75" s="758">
        <f t="shared" ref="I75:I76" si="47">H75+10</f>
        <v>45782</v>
      </c>
      <c r="J75" s="764"/>
      <c r="K75" s="758">
        <f>PERTIWI!N193</f>
        <v>45750</v>
      </c>
    </row>
    <row r="76" spans="1:11" s="14" customFormat="1" ht="18" hidden="1" customHeight="1">
      <c r="A76" s="805"/>
      <c r="B76" s="979" t="s">
        <v>1822</v>
      </c>
      <c r="C76" s="979" t="s">
        <v>2568</v>
      </c>
      <c r="D76" s="974">
        <v>45764</v>
      </c>
      <c r="E76" s="758">
        <f t="shared" si="46"/>
        <v>45778</v>
      </c>
      <c r="F76" s="812" t="s">
        <v>601</v>
      </c>
      <c r="G76" s="758" t="s">
        <v>2673</v>
      </c>
      <c r="H76" s="758">
        <v>45786</v>
      </c>
      <c r="I76" s="758">
        <f t="shared" si="47"/>
        <v>45796</v>
      </c>
      <c r="J76" s="764"/>
      <c r="K76" s="758">
        <f>PERTIWI!N194</f>
        <v>45756</v>
      </c>
    </row>
    <row r="77" spans="1:11" s="14" customFormat="1" ht="18" hidden="1" customHeight="1">
      <c r="A77" s="805"/>
      <c r="B77" s="979" t="s">
        <v>1681</v>
      </c>
      <c r="C77" s="979" t="s">
        <v>2569</v>
      </c>
      <c r="D77" s="974">
        <v>45774</v>
      </c>
      <c r="E77" s="758">
        <f t="shared" si="46"/>
        <v>45788</v>
      </c>
      <c r="F77" s="812" t="s">
        <v>821</v>
      </c>
      <c r="G77" s="758" t="s">
        <v>2674</v>
      </c>
      <c r="H77" s="758">
        <v>45799</v>
      </c>
      <c r="I77" s="758">
        <f t="shared" ref="I77:I83" si="48">H77+4</f>
        <v>45803</v>
      </c>
      <c r="J77" s="764"/>
      <c r="K77" s="758">
        <f>PERTIWI!N195</f>
        <v>45763</v>
      </c>
    </row>
    <row r="78" spans="1:11" s="14" customFormat="1" ht="18" hidden="1" customHeight="1">
      <c r="A78" s="805"/>
      <c r="B78" s="979" t="s">
        <v>2051</v>
      </c>
      <c r="C78" s="1111" t="s">
        <v>2571</v>
      </c>
      <c r="D78" s="974">
        <v>45783</v>
      </c>
      <c r="E78" s="758">
        <f>D78+14</f>
        <v>45797</v>
      </c>
      <c r="F78" s="812" t="s">
        <v>821</v>
      </c>
      <c r="G78" s="758" t="s">
        <v>2674</v>
      </c>
      <c r="H78" s="758">
        <v>45799</v>
      </c>
      <c r="I78" s="758">
        <f t="shared" si="48"/>
        <v>45803</v>
      </c>
      <c r="J78" s="764"/>
      <c r="K78" s="758">
        <f>PERTIWI!N196</f>
        <v>45770</v>
      </c>
    </row>
    <row r="79" spans="1:11" s="14" customFormat="1" ht="18" hidden="1" customHeight="1">
      <c r="A79" s="805"/>
      <c r="B79" s="979" t="s">
        <v>2475</v>
      </c>
      <c r="C79" s="1111" t="s">
        <v>2572</v>
      </c>
      <c r="D79" s="974">
        <v>45789</v>
      </c>
      <c r="E79" s="758">
        <f t="shared" ref="E79:E84" si="49">D79+14</f>
        <v>45803</v>
      </c>
      <c r="F79" s="812" t="s">
        <v>821</v>
      </c>
      <c r="G79" s="758" t="s">
        <v>2675</v>
      </c>
      <c r="H79" s="758">
        <v>45813</v>
      </c>
      <c r="I79" s="758">
        <f t="shared" si="48"/>
        <v>45817</v>
      </c>
      <c r="J79" s="764"/>
      <c r="K79" s="758">
        <f>PERTIWI!N197</f>
        <v>45777</v>
      </c>
    </row>
    <row r="80" spans="1:11" s="14" customFormat="1" ht="18" hidden="1" customHeight="1">
      <c r="A80" s="805"/>
      <c r="B80" s="979" t="s">
        <v>2477</v>
      </c>
      <c r="C80" s="1111" t="s">
        <v>2573</v>
      </c>
      <c r="D80" s="974">
        <v>45796</v>
      </c>
      <c r="E80" s="758">
        <f t="shared" si="49"/>
        <v>45810</v>
      </c>
      <c r="F80" s="812" t="s">
        <v>821</v>
      </c>
      <c r="G80" s="758" t="s">
        <v>2675</v>
      </c>
      <c r="H80" s="758">
        <v>45813</v>
      </c>
      <c r="I80" s="758">
        <f t="shared" si="48"/>
        <v>45817</v>
      </c>
      <c r="J80" s="764"/>
      <c r="K80" s="758">
        <f>PERTIWI!N198</f>
        <v>45784</v>
      </c>
    </row>
    <row r="81" spans="1:11" s="14" customFormat="1" ht="18" hidden="1" customHeight="1">
      <c r="A81" s="805"/>
      <c r="B81" s="979" t="s">
        <v>1662</v>
      </c>
      <c r="C81" s="979" t="s">
        <v>2574</v>
      </c>
      <c r="D81" s="974">
        <v>45797</v>
      </c>
      <c r="E81" s="758">
        <f t="shared" si="49"/>
        <v>45811</v>
      </c>
      <c r="F81" s="812" t="s">
        <v>821</v>
      </c>
      <c r="G81" s="758" t="s">
        <v>2675</v>
      </c>
      <c r="H81" s="758">
        <v>45813</v>
      </c>
      <c r="I81" s="758">
        <f t="shared" si="48"/>
        <v>45817</v>
      </c>
      <c r="J81" s="764"/>
      <c r="K81" s="758">
        <f>PERTIWI!N199</f>
        <v>45791</v>
      </c>
    </row>
    <row r="82" spans="1:11" s="14" customFormat="1" ht="18" hidden="1" customHeight="1">
      <c r="A82" s="805"/>
      <c r="B82" s="979" t="s">
        <v>2435</v>
      </c>
      <c r="C82" s="979" t="s">
        <v>2575</v>
      </c>
      <c r="D82" s="974">
        <v>45803</v>
      </c>
      <c r="E82" s="758">
        <f t="shared" si="49"/>
        <v>45817</v>
      </c>
      <c r="F82" s="812" t="s">
        <v>821</v>
      </c>
      <c r="G82" s="758" t="s">
        <v>2676</v>
      </c>
      <c r="H82" s="758">
        <v>45827</v>
      </c>
      <c r="I82" s="758">
        <f t="shared" si="48"/>
        <v>45831</v>
      </c>
      <c r="J82" s="764"/>
      <c r="K82" s="758">
        <f>PERTIWI!N200</f>
        <v>45798</v>
      </c>
    </row>
    <row r="83" spans="1:11" s="14" customFormat="1" ht="18" hidden="1" customHeight="1">
      <c r="A83" s="805"/>
      <c r="B83" s="979" t="s">
        <v>1822</v>
      </c>
      <c r="C83" s="979" t="s">
        <v>2576</v>
      </c>
      <c r="D83" s="974">
        <v>45813</v>
      </c>
      <c r="E83" s="758">
        <f t="shared" si="49"/>
        <v>45827</v>
      </c>
      <c r="F83" s="812" t="s">
        <v>821</v>
      </c>
      <c r="G83" s="758" t="s">
        <v>2677</v>
      </c>
      <c r="H83" s="758">
        <v>45841</v>
      </c>
      <c r="I83" s="758">
        <f t="shared" si="48"/>
        <v>45845</v>
      </c>
      <c r="J83" s="764"/>
      <c r="K83" s="758">
        <f>PERTIWI!N201</f>
        <v>45805</v>
      </c>
    </row>
    <row r="84" spans="1:11" s="14" customFormat="1" ht="18" hidden="1" customHeight="1">
      <c r="A84" s="805"/>
      <c r="B84" s="979" t="s">
        <v>2016</v>
      </c>
      <c r="C84" s="979" t="s">
        <v>2577</v>
      </c>
      <c r="D84" s="974">
        <v>45818</v>
      </c>
      <c r="E84" s="758">
        <f t="shared" si="49"/>
        <v>45832</v>
      </c>
      <c r="F84" s="812" t="s">
        <v>821</v>
      </c>
      <c r="G84" s="758" t="s">
        <v>2677</v>
      </c>
      <c r="H84" s="758">
        <v>45841</v>
      </c>
      <c r="I84" s="758">
        <f t="shared" ref="I84:I85" si="50">H84+4</f>
        <v>45845</v>
      </c>
      <c r="J84" s="764"/>
      <c r="K84" s="758">
        <f>PERTIWI!N202</f>
        <v>45812</v>
      </c>
    </row>
    <row r="85" spans="1:11" s="14" customFormat="1" ht="18" hidden="1" customHeight="1">
      <c r="A85" s="805"/>
      <c r="B85" s="979" t="s">
        <v>1681</v>
      </c>
      <c r="C85" s="979" t="s">
        <v>2578</v>
      </c>
      <c r="D85" s="974">
        <v>45827</v>
      </c>
      <c r="E85" s="758">
        <f t="shared" ref="E85" si="51">D85+14</f>
        <v>45841</v>
      </c>
      <c r="F85" s="812" t="s">
        <v>821</v>
      </c>
      <c r="G85" s="758" t="s">
        <v>2678</v>
      </c>
      <c r="H85" s="758">
        <v>45855</v>
      </c>
      <c r="I85" s="758">
        <f t="shared" si="50"/>
        <v>45859</v>
      </c>
      <c r="J85" s="764"/>
      <c r="K85" s="758">
        <f>PERTIWI!N203</f>
        <v>45819</v>
      </c>
    </row>
    <row r="86" spans="1:11" s="14" customFormat="1" ht="18" hidden="1" customHeight="1">
      <c r="A86" s="805"/>
      <c r="B86" s="979" t="s">
        <v>2051</v>
      </c>
      <c r="C86" s="979" t="s">
        <v>2579</v>
      </c>
      <c r="D86" s="972" t="s">
        <v>389</v>
      </c>
      <c r="E86" s="800"/>
      <c r="F86" s="1120"/>
      <c r="G86" s="800"/>
      <c r="H86" s="800"/>
      <c r="I86" s="800"/>
      <c r="J86" s="764"/>
      <c r="K86" s="758">
        <f>PERTIWI!N204</f>
        <v>45826</v>
      </c>
    </row>
    <row r="87" spans="1:11" s="14" customFormat="1" ht="18" hidden="1" customHeight="1">
      <c r="A87" s="805"/>
      <c r="B87" s="979" t="s">
        <v>2475</v>
      </c>
      <c r="C87" s="979" t="s">
        <v>2580</v>
      </c>
      <c r="D87" s="974">
        <v>45835</v>
      </c>
      <c r="E87" s="758">
        <f t="shared" ref="E87:E90" si="52">D87+14</f>
        <v>45849</v>
      </c>
      <c r="F87" s="812" t="s">
        <v>821</v>
      </c>
      <c r="G87" s="758" t="s">
        <v>2678</v>
      </c>
      <c r="H87" s="758">
        <v>45855</v>
      </c>
      <c r="I87" s="758">
        <f t="shared" ref="I87" si="53">H87+4</f>
        <v>45859</v>
      </c>
      <c r="J87" s="764"/>
      <c r="K87" s="758">
        <f>PERTIWI!N205</f>
        <v>45833</v>
      </c>
    </row>
    <row r="88" spans="1:11" s="14" customFormat="1" ht="18" hidden="1" customHeight="1">
      <c r="A88" s="805"/>
      <c r="B88" s="979" t="s">
        <v>1662</v>
      </c>
      <c r="C88" s="979" t="s">
        <v>2581</v>
      </c>
      <c r="D88" s="974">
        <v>45840</v>
      </c>
      <c r="E88" s="758">
        <f t="shared" si="52"/>
        <v>45854</v>
      </c>
      <c r="F88" s="812" t="s">
        <v>821</v>
      </c>
      <c r="G88" s="758" t="s">
        <v>2679</v>
      </c>
      <c r="H88" s="758">
        <v>45869</v>
      </c>
      <c r="I88" s="758">
        <f t="shared" ref="I88" si="54">H88+4</f>
        <v>45873</v>
      </c>
      <c r="J88" s="764"/>
      <c r="K88" s="758">
        <f>PERTIWI!N206</f>
        <v>45840</v>
      </c>
    </row>
    <row r="89" spans="1:11" s="14" customFormat="1" ht="18" hidden="1" customHeight="1">
      <c r="A89" s="805"/>
      <c r="B89" s="979" t="s">
        <v>2477</v>
      </c>
      <c r="C89" s="979" t="s">
        <v>2582</v>
      </c>
      <c r="D89" s="974">
        <v>45847</v>
      </c>
      <c r="E89" s="758">
        <f t="shared" si="52"/>
        <v>45861</v>
      </c>
      <c r="F89" s="812" t="s">
        <v>821</v>
      </c>
      <c r="G89" s="758" t="s">
        <v>2679</v>
      </c>
      <c r="H89" s="758">
        <v>45869</v>
      </c>
      <c r="I89" s="758">
        <f t="shared" ref="I89:I90" si="55">H89+4</f>
        <v>45873</v>
      </c>
      <c r="J89" s="764"/>
      <c r="K89" s="758">
        <f>PERTIWI!N207</f>
        <v>45847</v>
      </c>
    </row>
    <row r="90" spans="1:11" s="14" customFormat="1" ht="18" hidden="1" customHeight="1">
      <c r="A90" s="805"/>
      <c r="B90" s="979" t="s">
        <v>2435</v>
      </c>
      <c r="C90" s="979" t="s">
        <v>2583</v>
      </c>
      <c r="D90" s="974">
        <v>45857</v>
      </c>
      <c r="E90" s="758">
        <f t="shared" si="52"/>
        <v>45871</v>
      </c>
      <c r="F90" s="812" t="s">
        <v>821</v>
      </c>
      <c r="G90" s="758" t="s">
        <v>2680</v>
      </c>
      <c r="H90" s="758">
        <v>45876</v>
      </c>
      <c r="I90" s="758">
        <f t="shared" si="55"/>
        <v>45880</v>
      </c>
      <c r="J90" s="764"/>
      <c r="K90" s="758">
        <f>PERTIWI!N208</f>
        <v>45854</v>
      </c>
    </row>
    <row r="91" spans="1:11" s="14" customFormat="1" ht="18" hidden="1" customHeight="1">
      <c r="A91" s="805"/>
      <c r="B91" s="979" t="s">
        <v>1822</v>
      </c>
      <c r="C91" s="979" t="s">
        <v>2584</v>
      </c>
      <c r="D91" s="972" t="s">
        <v>389</v>
      </c>
      <c r="E91" s="800"/>
      <c r="F91" s="1051"/>
      <c r="G91" s="800"/>
      <c r="H91" s="800"/>
      <c r="I91" s="800"/>
      <c r="J91" s="764"/>
      <c r="K91" s="758">
        <f>PERTIWI!N209</f>
        <v>45861</v>
      </c>
    </row>
    <row r="92" spans="1:11" s="14" customFormat="1" ht="18" hidden="1" customHeight="1">
      <c r="A92" s="805"/>
      <c r="B92" s="1060" t="s">
        <v>413</v>
      </c>
      <c r="C92" s="979" t="s">
        <v>2585</v>
      </c>
      <c r="D92" s="910"/>
      <c r="E92" s="800"/>
      <c r="F92" s="1051"/>
      <c r="G92" s="800"/>
      <c r="H92" s="800"/>
      <c r="I92" s="800"/>
      <c r="J92" s="764"/>
      <c r="K92" s="758">
        <f>PERTIWI!N210</f>
        <v>45868</v>
      </c>
    </row>
    <row r="93" spans="1:11" s="14" customFormat="1" ht="18" hidden="1" customHeight="1">
      <c r="A93" s="805"/>
      <c r="B93" s="979" t="s">
        <v>1681</v>
      </c>
      <c r="C93" s="979" t="s">
        <v>2586</v>
      </c>
      <c r="D93" s="974">
        <v>45875</v>
      </c>
      <c r="E93" s="758">
        <f t="shared" ref="E93:E97" si="56">D93+14</f>
        <v>45889</v>
      </c>
      <c r="F93" s="812" t="s">
        <v>821</v>
      </c>
      <c r="G93" s="758" t="s">
        <v>2681</v>
      </c>
      <c r="H93" s="758">
        <v>45897</v>
      </c>
      <c r="I93" s="758">
        <f t="shared" ref="I93" si="57">H93+4</f>
        <v>45901</v>
      </c>
      <c r="J93" s="764"/>
      <c r="K93" s="758">
        <f>PERTIWI!N211</f>
        <v>45875</v>
      </c>
    </row>
    <row r="94" spans="1:11" s="14" customFormat="1" ht="18" hidden="1" customHeight="1">
      <c r="A94" s="805"/>
      <c r="B94" s="979" t="s">
        <v>2475</v>
      </c>
      <c r="C94" s="979" t="s">
        <v>2587</v>
      </c>
      <c r="D94" s="974">
        <v>45888</v>
      </c>
      <c r="E94" s="758">
        <f t="shared" si="56"/>
        <v>45902</v>
      </c>
      <c r="F94" s="812" t="s">
        <v>821</v>
      </c>
      <c r="G94" s="758" t="s">
        <v>2682</v>
      </c>
      <c r="H94" s="758">
        <v>45911</v>
      </c>
      <c r="I94" s="758">
        <f t="shared" ref="I94" si="58">H94+4</f>
        <v>45915</v>
      </c>
      <c r="J94" s="764"/>
      <c r="K94" s="758">
        <f>PERTIWI!N212</f>
        <v>45882</v>
      </c>
    </row>
    <row r="95" spans="1:11" s="14" customFormat="1" ht="18" hidden="1" customHeight="1">
      <c r="A95" s="805"/>
      <c r="B95" s="979" t="s">
        <v>2477</v>
      </c>
      <c r="C95" s="979" t="s">
        <v>2589</v>
      </c>
      <c r="D95" s="974">
        <v>45892</v>
      </c>
      <c r="E95" s="758">
        <f t="shared" si="56"/>
        <v>45906</v>
      </c>
      <c r="F95" s="812" t="s">
        <v>821</v>
      </c>
      <c r="G95" s="758" t="s">
        <v>2682</v>
      </c>
      <c r="H95" s="758">
        <v>45911</v>
      </c>
      <c r="I95" s="758">
        <f t="shared" ref="I95:I96" si="59">H95+4</f>
        <v>45915</v>
      </c>
      <c r="J95" s="764"/>
      <c r="K95" s="758">
        <f>PERTIWI!N213</f>
        <v>45889</v>
      </c>
    </row>
    <row r="96" spans="1:11" s="14" customFormat="1" ht="18" hidden="1" customHeight="1">
      <c r="A96" s="805"/>
      <c r="B96" s="979" t="s">
        <v>2495</v>
      </c>
      <c r="C96" s="979" t="s">
        <v>2590</v>
      </c>
      <c r="D96" s="974">
        <v>45896</v>
      </c>
      <c r="E96" s="758">
        <f t="shared" si="56"/>
        <v>45910</v>
      </c>
      <c r="F96" s="812" t="s">
        <v>821</v>
      </c>
      <c r="G96" s="758" t="s">
        <v>2683</v>
      </c>
      <c r="H96" s="758">
        <v>45925</v>
      </c>
      <c r="I96" s="758">
        <f t="shared" si="59"/>
        <v>45929</v>
      </c>
      <c r="J96" s="764"/>
      <c r="K96" s="758">
        <f>PERTIWI!N214</f>
        <v>45896</v>
      </c>
    </row>
    <row r="97" spans="1:11" s="14" customFormat="1" ht="18" hidden="1" customHeight="1">
      <c r="A97" s="805"/>
      <c r="B97" s="979" t="s">
        <v>2435</v>
      </c>
      <c r="C97" s="979" t="s">
        <v>2591</v>
      </c>
      <c r="D97" s="974">
        <v>45903</v>
      </c>
      <c r="E97" s="758">
        <f t="shared" si="56"/>
        <v>45917</v>
      </c>
      <c r="F97" s="812" t="s">
        <v>821</v>
      </c>
      <c r="G97" s="758" t="s">
        <v>2683</v>
      </c>
      <c r="H97" s="758">
        <v>45925</v>
      </c>
      <c r="I97" s="758">
        <f t="shared" ref="I97" si="60">H97+4</f>
        <v>45929</v>
      </c>
      <c r="J97" s="764"/>
      <c r="K97" s="758">
        <f>PERTIWI!N215</f>
        <v>45903</v>
      </c>
    </row>
    <row r="98" spans="1:11" s="14" customFormat="1" ht="18" hidden="1" customHeight="1">
      <c r="A98" s="805"/>
      <c r="B98" s="979" t="s">
        <v>2223</v>
      </c>
      <c r="C98" s="979" t="s">
        <v>2592</v>
      </c>
      <c r="D98" s="974">
        <v>45910</v>
      </c>
      <c r="E98" s="758">
        <f t="shared" ref="E98:E99" si="61">D98+14</f>
        <v>45924</v>
      </c>
      <c r="F98" s="812" t="s">
        <v>821</v>
      </c>
      <c r="G98" s="758" t="s">
        <v>2684</v>
      </c>
      <c r="H98" s="758">
        <v>45939</v>
      </c>
      <c r="I98" s="758">
        <f t="shared" ref="I98:I99" si="62">H98+4</f>
        <v>45943</v>
      </c>
      <c r="J98" s="764"/>
      <c r="K98" s="758">
        <f>PERTIWI!N216</f>
        <v>45910</v>
      </c>
    </row>
    <row r="99" spans="1:11" s="14" customFormat="1" ht="18" hidden="1" customHeight="1">
      <c r="A99" s="805"/>
      <c r="B99" s="979" t="s">
        <v>1681</v>
      </c>
      <c r="C99" s="979" t="s">
        <v>2593</v>
      </c>
      <c r="D99" s="974">
        <v>45923</v>
      </c>
      <c r="E99" s="758">
        <f t="shared" si="61"/>
        <v>45937</v>
      </c>
      <c r="F99" s="812" t="s">
        <v>821</v>
      </c>
      <c r="G99" s="758" t="s">
        <v>2685</v>
      </c>
      <c r="H99" s="758">
        <v>45946</v>
      </c>
      <c r="I99" s="758">
        <f t="shared" si="62"/>
        <v>45950</v>
      </c>
      <c r="J99" s="764"/>
      <c r="K99" s="758">
        <f>PERTIWI!N217</f>
        <v>45917</v>
      </c>
    </row>
    <row r="100" spans="1:11" s="14" customFormat="1" ht="18" hidden="1" customHeight="1">
      <c r="A100" s="805"/>
      <c r="B100" s="979" t="s">
        <v>2500</v>
      </c>
      <c r="C100" s="979" t="s">
        <v>2594</v>
      </c>
      <c r="D100" s="974">
        <v>45934</v>
      </c>
      <c r="E100" s="972" t="s">
        <v>389</v>
      </c>
      <c r="F100" s="1130"/>
      <c r="G100" s="886"/>
      <c r="H100" s="886"/>
      <c r="I100" s="886"/>
      <c r="J100" s="764"/>
      <c r="K100" s="758">
        <f>PERTIWI!N218</f>
        <v>45924</v>
      </c>
    </row>
    <row r="101" spans="1:11" s="14" customFormat="1" ht="18" hidden="1" customHeight="1">
      <c r="A101" s="805"/>
      <c r="B101" s="1127" t="s">
        <v>2475</v>
      </c>
      <c r="C101" s="979" t="s">
        <v>2595</v>
      </c>
      <c r="D101" s="974">
        <v>45935</v>
      </c>
      <c r="E101" s="972" t="s">
        <v>389</v>
      </c>
      <c r="F101" s="1130"/>
      <c r="G101" s="886"/>
      <c r="H101" s="886"/>
      <c r="I101" s="886"/>
      <c r="J101" s="764"/>
      <c r="K101" s="758">
        <f>PERTIWI!N219</f>
        <v>45931</v>
      </c>
    </row>
    <row r="102" spans="1:11" s="14" customFormat="1" ht="18" customHeight="1">
      <c r="A102" s="805"/>
      <c r="B102" s="1135" t="s">
        <v>2477</v>
      </c>
      <c r="C102" s="979" t="s">
        <v>2596</v>
      </c>
      <c r="D102" s="1142">
        <v>45942</v>
      </c>
      <c r="E102" s="758">
        <f t="shared" ref="E102:E103" si="63">D102+14</f>
        <v>45956</v>
      </c>
      <c r="F102" s="812" t="s">
        <v>821</v>
      </c>
      <c r="G102" s="758" t="s">
        <v>2686</v>
      </c>
      <c r="H102" s="758">
        <v>45967</v>
      </c>
      <c r="I102" s="758">
        <f>H102+4</f>
        <v>45971</v>
      </c>
      <c r="J102" s="764"/>
      <c r="K102" s="758">
        <f>PERTIWI!M224</f>
        <v>45938</v>
      </c>
    </row>
    <row r="103" spans="1:11" s="14" customFormat="1" ht="18" customHeight="1">
      <c r="A103" s="805"/>
      <c r="B103" s="1133" t="s">
        <v>2495</v>
      </c>
      <c r="C103" s="1134" t="s">
        <v>2597</v>
      </c>
      <c r="D103" s="974">
        <v>45953</v>
      </c>
      <c r="E103" s="758">
        <f t="shared" si="63"/>
        <v>45967</v>
      </c>
      <c r="F103" s="812" t="s">
        <v>821</v>
      </c>
      <c r="G103" s="758" t="s">
        <v>2687</v>
      </c>
      <c r="H103" s="758">
        <v>45981</v>
      </c>
      <c r="I103" s="758">
        <f>H103+4</f>
        <v>45985</v>
      </c>
      <c r="J103" s="764"/>
      <c r="K103" s="758">
        <f>PERTIWI!M225</f>
        <v>45945</v>
      </c>
    </row>
    <row r="104" spans="1:11" s="14" customFormat="1" ht="18" customHeight="1">
      <c r="A104" s="805"/>
      <c r="B104" s="1175" t="s">
        <v>2223</v>
      </c>
      <c r="C104" s="979" t="s">
        <v>2598</v>
      </c>
      <c r="D104" s="974">
        <v>45958</v>
      </c>
      <c r="E104" s="758">
        <f>D104+14</f>
        <v>45972</v>
      </c>
      <c r="F104" s="812" t="s">
        <v>821</v>
      </c>
      <c r="G104" s="758" t="s">
        <v>2687</v>
      </c>
      <c r="H104" s="758">
        <v>45981</v>
      </c>
      <c r="I104" s="758">
        <f>H104+4</f>
        <v>45985</v>
      </c>
      <c r="J104" s="764"/>
      <c r="K104" s="758">
        <f>PERTIWI!M226</f>
        <v>45952</v>
      </c>
    </row>
    <row r="105" spans="1:11" s="14" customFormat="1" ht="18" customHeight="1">
      <c r="A105" s="805"/>
      <c r="B105" s="979" t="s">
        <v>2435</v>
      </c>
      <c r="C105" s="979" t="s">
        <v>2599</v>
      </c>
      <c r="D105" s="974">
        <v>45959</v>
      </c>
      <c r="E105" s="758">
        <f t="shared" ref="E105:E111" si="64">D105+14</f>
        <v>45973</v>
      </c>
      <c r="F105" s="812" t="s">
        <v>821</v>
      </c>
      <c r="G105" s="758" t="s">
        <v>2687</v>
      </c>
      <c r="H105" s="758">
        <v>45981</v>
      </c>
      <c r="I105" s="758">
        <f>H105+4</f>
        <v>45985</v>
      </c>
      <c r="J105" s="764"/>
      <c r="K105" s="758">
        <f>PERTIWI!M227</f>
        <v>45959</v>
      </c>
    </row>
    <row r="106" spans="1:11" s="14" customFormat="1" ht="18" customHeight="1">
      <c r="A106" s="805"/>
      <c r="B106" s="1129" t="s">
        <v>722</v>
      </c>
      <c r="C106" s="979" t="s">
        <v>2600</v>
      </c>
      <c r="D106" s="974">
        <v>45966</v>
      </c>
      <c r="E106" s="758">
        <f t="shared" si="64"/>
        <v>45980</v>
      </c>
      <c r="F106" s="812" t="s">
        <v>821</v>
      </c>
      <c r="G106" s="758" t="s">
        <v>2688</v>
      </c>
      <c r="H106" s="758">
        <v>45995</v>
      </c>
      <c r="I106" s="758">
        <f>H106+4</f>
        <v>45999</v>
      </c>
      <c r="J106" s="764"/>
      <c r="K106" s="758">
        <f>PERTIWI!M228</f>
        <v>45966</v>
      </c>
    </row>
    <row r="107" spans="1:11" s="14" customFormat="1" ht="18" hidden="1" customHeight="1">
      <c r="A107" s="805"/>
      <c r="B107" s="979" t="s">
        <v>2500</v>
      </c>
      <c r="C107" s="979" t="s">
        <v>2601</v>
      </c>
      <c r="D107" s="974">
        <v>45973</v>
      </c>
      <c r="E107" s="758">
        <f t="shared" si="64"/>
        <v>45987</v>
      </c>
      <c r="F107" s="812"/>
      <c r="G107" s="758"/>
      <c r="H107" s="758"/>
      <c r="I107" s="758"/>
      <c r="J107" s="764"/>
      <c r="K107" s="758">
        <f>PERTIWI!M229</f>
        <v>45973</v>
      </c>
    </row>
    <row r="108" spans="1:11" s="14" customFormat="1" ht="18" hidden="1" customHeight="1">
      <c r="A108" s="805"/>
      <c r="B108" s="979" t="s">
        <v>687</v>
      </c>
      <c r="C108" s="979" t="s">
        <v>2602</v>
      </c>
      <c r="D108" s="974">
        <v>45980</v>
      </c>
      <c r="E108" s="758">
        <f t="shared" si="64"/>
        <v>45994</v>
      </c>
      <c r="F108" s="812"/>
      <c r="G108" s="758"/>
      <c r="H108" s="758"/>
      <c r="I108" s="758"/>
      <c r="J108" s="764"/>
      <c r="K108" s="758">
        <f>PERTIWI!M230</f>
        <v>45980</v>
      </c>
    </row>
    <row r="109" spans="1:11" s="14" customFormat="1" ht="18" hidden="1" customHeight="1">
      <c r="A109" s="805"/>
      <c r="B109" s="1129" t="s">
        <v>722</v>
      </c>
      <c r="C109" s="979" t="s">
        <v>2603</v>
      </c>
      <c r="D109" s="974">
        <v>45987</v>
      </c>
      <c r="E109" s="758">
        <f t="shared" ref="E109" si="65">D109+14</f>
        <v>46001</v>
      </c>
      <c r="F109" s="812"/>
      <c r="G109" s="758"/>
      <c r="H109" s="758"/>
      <c r="I109" s="758"/>
      <c r="J109" s="764"/>
      <c r="K109" s="758" t="e">
        <f>PERTIWI!#REF!</f>
        <v>#REF!</v>
      </c>
    </row>
    <row r="110" spans="1:11" s="14" customFormat="1" ht="18" customHeight="1">
      <c r="A110" s="805"/>
      <c r="B110" s="979" t="s">
        <v>2500</v>
      </c>
      <c r="C110" s="979" t="s">
        <v>2601</v>
      </c>
      <c r="D110" s="974">
        <v>45973</v>
      </c>
      <c r="E110" s="758">
        <f t="shared" si="64"/>
        <v>45987</v>
      </c>
      <c r="F110" s="812" t="s">
        <v>821</v>
      </c>
      <c r="G110" s="1114" t="s">
        <v>2688</v>
      </c>
      <c r="H110" s="1114">
        <v>45995</v>
      </c>
      <c r="I110" s="1114">
        <f>H110+4</f>
        <v>45999</v>
      </c>
      <c r="J110" s="764"/>
      <c r="K110" s="758">
        <f>PERTIWI!M229</f>
        <v>45973</v>
      </c>
    </row>
    <row r="111" spans="1:11" s="14" customFormat="1" ht="18" customHeight="1">
      <c r="A111" s="805"/>
      <c r="B111" s="979" t="s">
        <v>687</v>
      </c>
      <c r="C111" s="979" t="s">
        <v>2602</v>
      </c>
      <c r="D111" s="974">
        <v>45980</v>
      </c>
      <c r="E111" s="758">
        <f t="shared" si="64"/>
        <v>45994</v>
      </c>
      <c r="F111" s="1178" t="s">
        <v>821</v>
      </c>
      <c r="G111" s="1177" t="s">
        <v>722</v>
      </c>
      <c r="H111" s="1177" t="s">
        <v>722</v>
      </c>
      <c r="I111" s="1177" t="s">
        <v>722</v>
      </c>
      <c r="J111" s="764"/>
      <c r="K111" s="758">
        <f>PERTIWI!M230</f>
        <v>45980</v>
      </c>
    </row>
    <row r="112" spans="1:11" s="14" customFormat="1" ht="18" customHeight="1">
      <c r="A112" s="870"/>
      <c r="B112" s="1106" t="s">
        <v>545</v>
      </c>
      <c r="C112" s="678"/>
      <c r="D112" s="678"/>
      <c r="E112" s="678"/>
      <c r="F112" s="678"/>
      <c r="G112" s="678"/>
      <c r="H112" s="407"/>
      <c r="I112" s="407"/>
      <c r="J112" s="155"/>
    </row>
    <row r="114" spans="1:15" ht="18.75" customHeight="1" thickBot="1"/>
    <row r="115" spans="1:15" s="147" customFormat="1" ht="18.75" customHeight="1">
      <c r="B115" s="896"/>
      <c r="C115" s="897"/>
      <c r="D115" s="898"/>
      <c r="E115" s="899"/>
      <c r="F115" s="900"/>
      <c r="G115" s="901"/>
      <c r="H115" s="902"/>
    </row>
    <row r="116" spans="1:15" s="147" customFormat="1" ht="18" customHeight="1">
      <c r="B116" s="778" t="s">
        <v>546</v>
      </c>
      <c r="C116" s="145"/>
      <c r="D116" s="147" t="s">
        <v>547</v>
      </c>
      <c r="G116" s="147" t="s">
        <v>548</v>
      </c>
      <c r="H116" s="779"/>
    </row>
    <row r="117" spans="1:15" s="147" customFormat="1" ht="18" customHeight="1">
      <c r="B117" s="780" t="s">
        <v>549</v>
      </c>
      <c r="C117" s="1098" t="s">
        <v>550</v>
      </c>
      <c r="D117" s="133" t="s">
        <v>551</v>
      </c>
      <c r="F117" s="1098" t="s">
        <v>552</v>
      </c>
      <c r="G117" s="145" t="s">
        <v>553</v>
      </c>
      <c r="H117" s="1099" t="s">
        <v>554</v>
      </c>
    </row>
    <row r="118" spans="1:15" s="147" customFormat="1" ht="18" customHeight="1">
      <c r="B118" s="780" t="s">
        <v>555</v>
      </c>
      <c r="C118" s="1098" t="s">
        <v>556</v>
      </c>
      <c r="D118" s="133" t="s">
        <v>557</v>
      </c>
      <c r="E118" s="148" t="s">
        <v>558</v>
      </c>
      <c r="F118" s="1100" t="s">
        <v>559</v>
      </c>
      <c r="G118" s="145" t="s">
        <v>560</v>
      </c>
      <c r="H118" s="1099" t="s">
        <v>561</v>
      </c>
    </row>
    <row r="119" spans="1:15" s="147" customFormat="1" ht="18" customHeight="1">
      <c r="B119" s="783" t="s">
        <v>562</v>
      </c>
      <c r="C119" s="1101" t="s">
        <v>563</v>
      </c>
      <c r="D119" s="133" t="s">
        <v>564</v>
      </c>
      <c r="E119" s="148" t="s">
        <v>565</v>
      </c>
      <c r="F119" s="1100" t="s">
        <v>566</v>
      </c>
      <c r="G119" s="588" t="s">
        <v>567</v>
      </c>
      <c r="H119" s="1102" t="s">
        <v>568</v>
      </c>
    </row>
    <row r="120" spans="1:15" s="147" customFormat="1" ht="18.75" customHeight="1">
      <c r="B120" s="783" t="s">
        <v>569</v>
      </c>
      <c r="C120" s="1101" t="s">
        <v>570</v>
      </c>
      <c r="D120" s="133" t="s">
        <v>571</v>
      </c>
      <c r="E120" s="148" t="s">
        <v>572</v>
      </c>
      <c r="F120" s="1100" t="s">
        <v>573</v>
      </c>
      <c r="G120" s="588" t="s">
        <v>574</v>
      </c>
      <c r="H120" s="1102" t="s">
        <v>575</v>
      </c>
      <c r="N120" s="149"/>
      <c r="O120" s="149"/>
    </row>
    <row r="121" spans="1:15" s="147" customFormat="1" ht="18.75" customHeight="1">
      <c r="B121" s="783" t="s">
        <v>815</v>
      </c>
      <c r="C121" s="1101" t="s">
        <v>577</v>
      </c>
      <c r="D121" s="133" t="s">
        <v>578</v>
      </c>
      <c r="E121" s="148" t="s">
        <v>579</v>
      </c>
      <c r="F121" s="1100" t="s">
        <v>580</v>
      </c>
      <c r="G121" s="588" t="s">
        <v>581</v>
      </c>
      <c r="H121" s="1102" t="s">
        <v>582</v>
      </c>
      <c r="N121" s="149"/>
      <c r="O121" s="149"/>
    </row>
    <row r="122" spans="1:15" s="147" customFormat="1" ht="18.75" customHeight="1">
      <c r="B122" s="783" t="s">
        <v>583</v>
      </c>
      <c r="C122" s="1101" t="s">
        <v>584</v>
      </c>
      <c r="D122" s="133" t="s">
        <v>585</v>
      </c>
      <c r="E122" s="148" t="s">
        <v>586</v>
      </c>
      <c r="F122" s="1100" t="s">
        <v>587</v>
      </c>
      <c r="G122" s="588" t="s">
        <v>588</v>
      </c>
      <c r="H122" s="1102" t="s">
        <v>589</v>
      </c>
      <c r="N122" s="149"/>
      <c r="O122" s="149"/>
    </row>
    <row r="123" spans="1:15" s="147" customFormat="1" ht="18.75" customHeight="1">
      <c r="B123" s="783" t="s">
        <v>590</v>
      </c>
      <c r="C123" s="1101" t="s">
        <v>591</v>
      </c>
      <c r="D123" s="133" t="s">
        <v>592</v>
      </c>
      <c r="E123" s="148" t="s">
        <v>593</v>
      </c>
      <c r="F123" s="1098" t="s">
        <v>594</v>
      </c>
      <c r="G123" s="588" t="s">
        <v>595</v>
      </c>
      <c r="H123" s="787" t="s">
        <v>596</v>
      </c>
      <c r="N123" s="149"/>
      <c r="O123" s="149"/>
    </row>
    <row r="124" spans="1:15" s="149" customFormat="1" ht="18.75" customHeight="1">
      <c r="A124" s="1033"/>
      <c r="B124" s="783" t="s">
        <v>597</v>
      </c>
      <c r="C124" s="1101" t="s">
        <v>598</v>
      </c>
      <c r="D124" s="133"/>
      <c r="E124" s="145"/>
      <c r="F124" s="588"/>
      <c r="G124" s="147"/>
      <c r="H124" s="788"/>
      <c r="I124" s="145"/>
      <c r="J124" s="145"/>
      <c r="K124" s="145"/>
    </row>
    <row r="125" spans="1:15" s="149" customFormat="1" ht="18.75" customHeight="1" thickBot="1">
      <c r="A125" s="1033"/>
      <c r="B125" s="1103"/>
      <c r="C125" s="791"/>
      <c r="D125" s="791"/>
      <c r="E125" s="791"/>
      <c r="F125" s="791"/>
      <c r="G125" s="791"/>
      <c r="H125" s="1104"/>
      <c r="I125" s="145"/>
      <c r="J125" s="145"/>
      <c r="K125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117" r:id="rId1" xr:uid="{240452DD-8613-4C12-AF94-293CEB08B1C6}"/>
    <hyperlink ref="C117" r:id="rId2" xr:uid="{2AEB3D88-011D-452D-A65E-DCCED32A6BAB}"/>
    <hyperlink ref="H122" r:id="rId3" xr:uid="{6B3349ED-BDBF-4CF7-8E98-DEED6ACE8529}"/>
    <hyperlink ref="H121" r:id="rId4" xr:uid="{02B167F6-CB7D-4A7A-B0EB-9591947C5FA4}"/>
    <hyperlink ref="C120" r:id="rId5" xr:uid="{0DB9FBF3-E40E-43F1-9EB3-390207349AFC}"/>
    <hyperlink ref="C118" r:id="rId6" xr:uid="{4C90F8D3-D1D5-4136-861D-266B7985A7FD}"/>
    <hyperlink ref="C124" r:id="rId7" xr:uid="{D6FE1873-E927-42AF-9780-C54153D54540}"/>
    <hyperlink ref="H120" r:id="rId8" xr:uid="{8ADDD718-0F77-4E47-8E89-FD24A342D30B}"/>
    <hyperlink ref="H123" r:id="rId9" xr:uid="{6E55A3FF-CB86-47A1-B5AF-B7E12871E4C2}"/>
    <hyperlink ref="F117" r:id="rId10" xr:uid="{7F992109-27A2-4D6C-849E-C9BC55CC8400}"/>
    <hyperlink ref="F122" r:id="rId11" xr:uid="{0F6F1162-5012-4380-92EA-2737615477C6}"/>
    <hyperlink ref="F118" r:id="rId12" xr:uid="{8E8D8E33-275A-4D98-B8CB-6B889F11BBA5}"/>
    <hyperlink ref="F119" r:id="rId13" xr:uid="{E4117C21-9530-4303-B173-E590437DB152}"/>
    <hyperlink ref="F120" r:id="rId14" xr:uid="{14451DC8-B38E-43DA-9C0E-7F3706928D1A}"/>
    <hyperlink ref="F121" r:id="rId15" xr:uid="{B68137CC-AF10-4991-B3FD-5B65E7FB39FD}"/>
    <hyperlink ref="H118" r:id="rId16" xr:uid="{3061FAF6-554D-4D43-BA8F-A96E3C9B2EBB}"/>
    <hyperlink ref="H119" r:id="rId17" xr:uid="{FB566BB6-2010-4CEA-A90C-8923089164CB}"/>
    <hyperlink ref="F123" r:id="rId18" xr:uid="{84E46D8A-B3A1-4E88-BF2E-FFDDF3BE2D75}"/>
    <hyperlink ref="C119" r:id="rId19" xr:uid="{596819ED-DD39-47DE-9A5D-35A958E538AC}"/>
    <hyperlink ref="C121" r:id="rId20" xr:uid="{5AD6479A-F879-4DC5-8363-501ED48481A8}"/>
    <hyperlink ref="C122" r:id="rId21" xr:uid="{36ECE32A-4F03-4977-B0CC-0856588ABABC}"/>
    <hyperlink ref="C123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83"/>
  <sheetViews>
    <sheetView showGridLines="0" topLeftCell="A10" zoomScaleNormal="100" zoomScaleSheetLayoutView="75" workbookViewId="0">
      <selection activeCell="C344" sqref="C344"/>
    </sheetView>
  </sheetViews>
  <sheetFormatPr defaultColWidth="9.140625" defaultRowHeight="13.9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8.85546875" style="18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4.45" thickBot="1"/>
    <row r="2" spans="1:13" ht="20.100000000000001" customHeight="1" thickBot="1">
      <c r="B2" s="1192" t="s">
        <v>116</v>
      </c>
      <c r="C2" s="1192"/>
      <c r="D2" s="1192"/>
      <c r="E2" s="1192"/>
      <c r="F2" s="1192"/>
      <c r="G2" s="723"/>
      <c r="H2" s="956" t="s">
        <v>350</v>
      </c>
      <c r="I2" s="121"/>
    </row>
    <row r="3" spans="1:13" s="14" customFormat="1" ht="20.25" customHeight="1" thickBot="1">
      <c r="A3" s="870"/>
      <c r="B3" s="425"/>
      <c r="C3" s="487"/>
      <c r="D3" s="9"/>
      <c r="E3" s="9"/>
      <c r="F3" s="9"/>
      <c r="G3" s="723"/>
      <c r="H3" s="723"/>
      <c r="I3" s="407"/>
    </row>
    <row r="4" spans="1:13" s="149" customFormat="1" ht="26.25" customHeight="1" thickBot="1">
      <c r="A4" s="869"/>
      <c r="B4" s="1193" t="s">
        <v>126</v>
      </c>
      <c r="C4" s="1194"/>
      <c r="D4" s="1194"/>
      <c r="E4" s="1194"/>
      <c r="F4" s="1195"/>
      <c r="G4" s="147"/>
      <c r="H4" s="147"/>
      <c r="I4" s="215"/>
    </row>
    <row r="5" spans="1:13" s="14" customFormat="1" ht="20.25" customHeight="1">
      <c r="A5" s="870"/>
      <c r="B5" s="425"/>
      <c r="C5" s="487"/>
      <c r="D5" s="9"/>
      <c r="E5" s="9"/>
      <c r="F5" s="9"/>
      <c r="G5" s="723"/>
      <c r="H5" s="723"/>
      <c r="I5" s="407"/>
    </row>
    <row r="6" spans="1:13" s="149" customFormat="1" ht="18" customHeight="1">
      <c r="A6" s="859"/>
      <c r="B6" s="607"/>
      <c r="C6" s="605"/>
      <c r="D6" s="605"/>
      <c r="E6" s="605"/>
      <c r="F6" s="605"/>
      <c r="G6" s="605"/>
      <c r="H6" s="605"/>
      <c r="I6" s="605"/>
      <c r="J6" s="606"/>
      <c r="K6" s="605"/>
      <c r="L6" s="606"/>
    </row>
    <row r="7" spans="1:13" s="149" customFormat="1" ht="20.100000000000001" customHeight="1">
      <c r="A7" s="1033"/>
      <c r="B7" s="1185" t="s">
        <v>351</v>
      </c>
      <c r="C7" s="1185"/>
      <c r="D7" s="1185"/>
      <c r="E7" s="1185"/>
      <c r="F7" s="1037"/>
      <c r="G7" s="1037"/>
      <c r="H7" s="1037"/>
      <c r="I7" s="1037"/>
      <c r="J7" s="1037"/>
      <c r="K7" s="1037"/>
      <c r="L7" s="1037"/>
      <c r="M7" s="1037"/>
    </row>
    <row r="8" spans="1:13" s="146" customFormat="1" ht="19.5" customHeight="1">
      <c r="A8" s="848"/>
      <c r="B8" s="720"/>
      <c r="C8" s="715"/>
      <c r="D8" s="715"/>
      <c r="E8" s="715"/>
      <c r="F8" s="715"/>
      <c r="G8" s="715"/>
      <c r="H8" s="715"/>
      <c r="I8" s="611"/>
      <c r="J8" s="631"/>
      <c r="K8" s="610"/>
      <c r="L8" s="415"/>
      <c r="M8" s="149"/>
    </row>
    <row r="9" spans="1:13" s="14" customFormat="1" ht="30" customHeight="1">
      <c r="A9" s="806"/>
      <c r="B9" s="1187" t="s">
        <v>2689</v>
      </c>
      <c r="C9" s="1188"/>
      <c r="D9" s="1189" t="s">
        <v>353</v>
      </c>
      <c r="E9" s="941" t="s">
        <v>2690</v>
      </c>
      <c r="I9" s="881"/>
    </row>
    <row r="10" spans="1:13" s="14" customFormat="1" ht="22.5" customHeight="1">
      <c r="A10" s="806"/>
      <c r="B10" s="944" t="s">
        <v>355</v>
      </c>
      <c r="C10" s="944" t="s">
        <v>356</v>
      </c>
      <c r="D10" s="1190"/>
      <c r="E10" s="949" t="s">
        <v>282</v>
      </c>
      <c r="G10" s="1050" t="s">
        <v>495</v>
      </c>
      <c r="H10" s="1050" t="s">
        <v>357</v>
      </c>
      <c r="I10" s="985" t="s">
        <v>358</v>
      </c>
    </row>
    <row r="11" spans="1:13" s="14" customFormat="1" ht="27" hidden="1" customHeight="1">
      <c r="A11" s="806"/>
      <c r="B11" s="962" t="s">
        <v>1776</v>
      </c>
      <c r="C11" s="955" t="s">
        <v>2691</v>
      </c>
      <c r="D11" s="953">
        <v>45389</v>
      </c>
      <c r="E11" s="802">
        <f t="shared" ref="E11:E16" si="0">D11+7</f>
        <v>45396</v>
      </c>
      <c r="F11" s="758"/>
      <c r="G11" s="758" t="e">
        <f>#REF!+7</f>
        <v>#REF!</v>
      </c>
      <c r="H11" s="758" t="e">
        <f>#REF!+7</f>
        <v>#REF!</v>
      </c>
    </row>
    <row r="12" spans="1:13" s="14" customFormat="1" ht="27" hidden="1" customHeight="1">
      <c r="A12" s="842" t="s">
        <v>1753</v>
      </c>
      <c r="B12" s="880" t="s">
        <v>413</v>
      </c>
      <c r="C12" s="939" t="s">
        <v>2692</v>
      </c>
      <c r="D12" s="853">
        <v>45394</v>
      </c>
      <c r="E12" s="853">
        <f t="shared" si="0"/>
        <v>45401</v>
      </c>
      <c r="F12" s="758"/>
      <c r="G12" s="758" t="e">
        <f t="shared" ref="G12:H82" si="1">G11+7</f>
        <v>#REF!</v>
      </c>
      <c r="H12" s="758" t="e">
        <f t="shared" si="1"/>
        <v>#REF!</v>
      </c>
    </row>
    <row r="13" spans="1:13" s="14" customFormat="1" ht="27" hidden="1" customHeight="1">
      <c r="A13" s="842" t="s">
        <v>1994</v>
      </c>
      <c r="B13" s="962" t="s">
        <v>1753</v>
      </c>
      <c r="C13" s="955" t="s">
        <v>2693</v>
      </c>
      <c r="D13" s="953">
        <v>45400</v>
      </c>
      <c r="E13" s="802">
        <f t="shared" si="0"/>
        <v>45407</v>
      </c>
      <c r="F13" s="758"/>
      <c r="G13" s="758" t="e">
        <f t="shared" si="1"/>
        <v>#REF!</v>
      </c>
      <c r="H13" s="758" t="e">
        <f t="shared" si="1"/>
        <v>#REF!</v>
      </c>
    </row>
    <row r="14" spans="1:13" s="14" customFormat="1" ht="27" hidden="1" customHeight="1">
      <c r="A14" s="874" t="s">
        <v>2059</v>
      </c>
      <c r="B14" s="962" t="s">
        <v>1994</v>
      </c>
      <c r="C14" s="955" t="s">
        <v>2694</v>
      </c>
      <c r="D14" s="953">
        <v>45405</v>
      </c>
      <c r="E14" s="802">
        <f t="shared" si="0"/>
        <v>45412</v>
      </c>
      <c r="F14" s="758"/>
      <c r="G14" s="758" t="e">
        <f t="shared" si="1"/>
        <v>#REF!</v>
      </c>
      <c r="H14" s="758" t="e">
        <f t="shared" si="1"/>
        <v>#REF!</v>
      </c>
    </row>
    <row r="15" spans="1:13" s="14" customFormat="1" ht="27" hidden="1" customHeight="1">
      <c r="A15" s="874" t="s">
        <v>2695</v>
      </c>
      <c r="B15" s="962" t="s">
        <v>2059</v>
      </c>
      <c r="C15" s="955" t="s">
        <v>2696</v>
      </c>
      <c r="D15" s="953">
        <v>45413</v>
      </c>
      <c r="E15" s="802">
        <f t="shared" si="0"/>
        <v>45420</v>
      </c>
      <c r="F15" s="758"/>
      <c r="G15" s="758" t="e">
        <f t="shared" si="1"/>
        <v>#REF!</v>
      </c>
      <c r="H15" s="758" t="e">
        <f t="shared" si="1"/>
        <v>#REF!</v>
      </c>
    </row>
    <row r="16" spans="1:13" s="14" customFormat="1" ht="20.100000000000001" hidden="1" customHeight="1">
      <c r="A16" s="874" t="s">
        <v>1776</v>
      </c>
      <c r="B16" s="962" t="s">
        <v>2695</v>
      </c>
      <c r="C16" s="955" t="s">
        <v>2697</v>
      </c>
      <c r="D16" s="953">
        <v>45421</v>
      </c>
      <c r="E16" s="802">
        <f t="shared" si="0"/>
        <v>45428</v>
      </c>
      <c r="F16" s="758"/>
      <c r="G16" s="758" t="e">
        <f t="shared" si="1"/>
        <v>#REF!</v>
      </c>
      <c r="H16" s="758" t="e">
        <f t="shared" si="1"/>
        <v>#REF!</v>
      </c>
    </row>
    <row r="17" spans="1:11" s="14" customFormat="1" ht="20.100000000000001" hidden="1" customHeight="1">
      <c r="A17" s="874" t="s">
        <v>2698</v>
      </c>
      <c r="B17" s="955" t="s">
        <v>1776</v>
      </c>
      <c r="C17" s="955" t="s">
        <v>2699</v>
      </c>
      <c r="D17" s="953">
        <v>45434</v>
      </c>
      <c r="E17" s="802">
        <v>45433</v>
      </c>
      <c r="F17" s="758"/>
      <c r="G17" s="758" t="e">
        <f t="shared" si="1"/>
        <v>#REF!</v>
      </c>
      <c r="H17" s="758" t="e">
        <f t="shared" si="1"/>
        <v>#REF!</v>
      </c>
    </row>
    <row r="18" spans="1:11" s="14" customFormat="1" ht="20.100000000000001" hidden="1" customHeight="1">
      <c r="A18" s="842" t="s">
        <v>2700</v>
      </c>
      <c r="B18" s="955" t="s">
        <v>2701</v>
      </c>
      <c r="C18" s="955" t="s">
        <v>2702</v>
      </c>
      <c r="D18" s="953">
        <v>45443</v>
      </c>
      <c r="E18" s="802">
        <f>D18+7</f>
        <v>45450</v>
      </c>
      <c r="F18" s="758"/>
      <c r="G18" s="758" t="e">
        <f t="shared" si="1"/>
        <v>#REF!</v>
      </c>
      <c r="H18" s="758" t="e">
        <f t="shared" si="1"/>
        <v>#REF!</v>
      </c>
    </row>
    <row r="19" spans="1:11" s="14" customFormat="1" ht="20.100000000000001" hidden="1" customHeight="1">
      <c r="A19" s="842" t="s">
        <v>2703</v>
      </c>
      <c r="B19" s="955" t="s">
        <v>1994</v>
      </c>
      <c r="C19" s="955" t="s">
        <v>2704</v>
      </c>
      <c r="D19" s="953">
        <v>45453</v>
      </c>
      <c r="E19" s="802">
        <f>D19+7</f>
        <v>45460</v>
      </c>
      <c r="F19" s="758"/>
      <c r="G19" s="758" t="e">
        <f t="shared" si="1"/>
        <v>#REF!</v>
      </c>
      <c r="H19" s="758" t="e">
        <f t="shared" si="1"/>
        <v>#REF!</v>
      </c>
    </row>
    <row r="20" spans="1:11" s="14" customFormat="1" ht="20.100000000000001" hidden="1" customHeight="1">
      <c r="A20" s="874" t="s">
        <v>2059</v>
      </c>
      <c r="B20" s="880" t="s">
        <v>413</v>
      </c>
      <c r="C20" s="955" t="s">
        <v>2705</v>
      </c>
      <c r="D20" s="853">
        <v>45443</v>
      </c>
      <c r="E20" s="853">
        <f>D20+7</f>
        <v>45450</v>
      </c>
      <c r="F20" s="758"/>
      <c r="G20" s="758" t="e">
        <f t="shared" si="1"/>
        <v>#REF!</v>
      </c>
      <c r="H20" s="758" t="e">
        <f t="shared" si="1"/>
        <v>#REF!</v>
      </c>
    </row>
    <row r="21" spans="1:11" s="14" customFormat="1" ht="20.100000000000001" hidden="1" customHeight="1">
      <c r="A21" s="874" t="s">
        <v>2706</v>
      </c>
      <c r="B21" s="955" t="s">
        <v>2059</v>
      </c>
      <c r="C21" s="955" t="s">
        <v>2707</v>
      </c>
      <c r="D21" s="953">
        <v>45458</v>
      </c>
      <c r="E21" s="802">
        <f>D21+7</f>
        <v>45465</v>
      </c>
      <c r="F21" s="758"/>
      <c r="G21" s="758" t="e">
        <f t="shared" si="1"/>
        <v>#REF!</v>
      </c>
      <c r="H21" s="758" t="e">
        <f t="shared" si="1"/>
        <v>#REF!</v>
      </c>
    </row>
    <row r="22" spans="1:11" s="14" customFormat="1" ht="20.100000000000001" hidden="1" customHeight="1">
      <c r="A22" s="874" t="s">
        <v>2708</v>
      </c>
      <c r="B22" s="955" t="s">
        <v>2477</v>
      </c>
      <c r="C22" s="955" t="s">
        <v>2709</v>
      </c>
      <c r="D22" s="953">
        <v>45468</v>
      </c>
      <c r="E22" s="802">
        <v>45469</v>
      </c>
      <c r="F22" s="758"/>
      <c r="G22" s="758" t="e">
        <f t="shared" si="1"/>
        <v>#REF!</v>
      </c>
      <c r="H22" s="758" t="e">
        <f t="shared" si="1"/>
        <v>#REF!</v>
      </c>
    </row>
    <row r="23" spans="1:11" s="14" customFormat="1" ht="20.100000000000001" hidden="1" customHeight="1">
      <c r="A23" s="842" t="s">
        <v>2698</v>
      </c>
      <c r="B23" s="955" t="s">
        <v>1776</v>
      </c>
      <c r="C23" s="955" t="s">
        <v>2710</v>
      </c>
      <c r="D23" s="953">
        <v>45476</v>
      </c>
      <c r="E23" s="802">
        <f>D23+7</f>
        <v>45483</v>
      </c>
      <c r="F23" s="758"/>
      <c r="G23" s="758" t="e">
        <f t="shared" si="1"/>
        <v>#REF!</v>
      </c>
      <c r="H23" s="758" t="e">
        <f t="shared" si="1"/>
        <v>#REF!</v>
      </c>
    </row>
    <row r="24" spans="1:11" s="14" customFormat="1" ht="20.100000000000001" hidden="1" customHeight="1">
      <c r="A24" s="874" t="s">
        <v>2711</v>
      </c>
      <c r="B24" s="955" t="s">
        <v>2701</v>
      </c>
      <c r="C24" s="955" t="s">
        <v>2712</v>
      </c>
      <c r="D24" s="880" t="s">
        <v>389</v>
      </c>
      <c r="E24" s="800">
        <v>45473</v>
      </c>
      <c r="F24" s="758"/>
      <c r="G24" s="758" t="e">
        <f t="shared" si="1"/>
        <v>#REF!</v>
      </c>
      <c r="H24" s="758" t="e">
        <f t="shared" si="1"/>
        <v>#REF!</v>
      </c>
    </row>
    <row r="25" spans="1:11" s="14" customFormat="1" ht="20.100000000000001" hidden="1" customHeight="1">
      <c r="A25" s="874" t="s">
        <v>2713</v>
      </c>
      <c r="B25" s="955" t="s">
        <v>1994</v>
      </c>
      <c r="C25" s="955" t="s">
        <v>2714</v>
      </c>
      <c r="D25" s="880" t="s">
        <v>389</v>
      </c>
      <c r="E25" s="853">
        <v>45488</v>
      </c>
      <c r="F25" s="758"/>
      <c r="G25" s="758" t="e">
        <f t="shared" si="1"/>
        <v>#REF!</v>
      </c>
      <c r="H25" s="758" t="e">
        <f t="shared" si="1"/>
        <v>#REF!</v>
      </c>
    </row>
    <row r="26" spans="1:11" s="14" customFormat="1" ht="20.100000000000001" hidden="1" customHeight="1">
      <c r="A26" s="842" t="s">
        <v>2715</v>
      </c>
      <c r="B26" s="955" t="s">
        <v>2059</v>
      </c>
      <c r="C26" s="955" t="s">
        <v>2716</v>
      </c>
      <c r="D26" s="953">
        <v>45500</v>
      </c>
      <c r="E26" s="802">
        <v>45497</v>
      </c>
      <c r="F26" s="758"/>
      <c r="G26" s="758" t="e">
        <f t="shared" si="1"/>
        <v>#REF!</v>
      </c>
      <c r="H26" s="758" t="e">
        <f t="shared" si="1"/>
        <v>#REF!</v>
      </c>
    </row>
    <row r="27" spans="1:11" s="14" customFormat="1" ht="20.100000000000001" hidden="1" customHeight="1">
      <c r="A27" s="842" t="s">
        <v>2715</v>
      </c>
      <c r="B27" s="955" t="s">
        <v>2477</v>
      </c>
      <c r="C27" s="955" t="s">
        <v>2717</v>
      </c>
      <c r="D27" s="880" t="s">
        <v>389</v>
      </c>
      <c r="E27" s="799" t="s">
        <v>389</v>
      </c>
      <c r="F27" s="758"/>
      <c r="G27" s="758" t="e">
        <f t="shared" si="1"/>
        <v>#REF!</v>
      </c>
      <c r="H27" s="758" t="e">
        <f t="shared" si="1"/>
        <v>#REF!</v>
      </c>
    </row>
    <row r="28" spans="1:11" s="14" customFormat="1" ht="20.100000000000001" hidden="1" customHeight="1">
      <c r="A28" s="842" t="s">
        <v>2715</v>
      </c>
      <c r="B28" s="955" t="s">
        <v>1776</v>
      </c>
      <c r="C28" s="955" t="s">
        <v>2718</v>
      </c>
      <c r="D28" s="953">
        <v>45514</v>
      </c>
      <c r="E28" s="802">
        <f t="shared" ref="E28:E33" si="2">D28+7</f>
        <v>45521</v>
      </c>
      <c r="F28" s="758"/>
      <c r="G28" s="758" t="e">
        <f t="shared" si="1"/>
        <v>#REF!</v>
      </c>
      <c r="H28" s="758" t="e">
        <f t="shared" si="1"/>
        <v>#REF!</v>
      </c>
    </row>
    <row r="29" spans="1:11" s="14" customFormat="1" ht="20.100000000000001" hidden="1" customHeight="1">
      <c r="A29" s="842" t="s">
        <v>2715</v>
      </c>
      <c r="B29" s="955" t="s">
        <v>2701</v>
      </c>
      <c r="C29" s="955" t="s">
        <v>2719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  <c r="H29" s="758" t="e">
        <f t="shared" si="1"/>
        <v>#REF!</v>
      </c>
    </row>
    <row r="30" spans="1:11" s="14" customFormat="1" ht="20.100000000000001" hidden="1" customHeight="1">
      <c r="A30" s="842" t="s">
        <v>2715</v>
      </c>
      <c r="B30" s="955" t="s">
        <v>1994</v>
      </c>
      <c r="C30" s="955" t="s">
        <v>2720</v>
      </c>
      <c r="D30" s="953">
        <v>45523</v>
      </c>
      <c r="E30" s="802">
        <f t="shared" si="2"/>
        <v>45530</v>
      </c>
      <c r="F30" s="758"/>
      <c r="G30" s="758" t="e">
        <f t="shared" si="1"/>
        <v>#REF!</v>
      </c>
      <c r="H30" s="758" t="e">
        <f t="shared" si="1"/>
        <v>#REF!</v>
      </c>
    </row>
    <row r="31" spans="1:11" s="14" customFormat="1" ht="20.100000000000001" hidden="1" customHeight="1">
      <c r="A31" s="874" t="s">
        <v>2059</v>
      </c>
      <c r="B31" s="955" t="s">
        <v>2051</v>
      </c>
      <c r="C31" s="955" t="s">
        <v>2721</v>
      </c>
      <c r="D31" s="880" t="s">
        <v>389</v>
      </c>
      <c r="E31" s="853" t="e">
        <f t="shared" si="2"/>
        <v>#VALUE!</v>
      </c>
      <c r="F31" s="758"/>
      <c r="G31" s="758" t="e">
        <f t="shared" si="1"/>
        <v>#REF!</v>
      </c>
      <c r="H31" s="758" t="e">
        <f t="shared" si="1"/>
        <v>#REF!</v>
      </c>
    </row>
    <row r="32" spans="1:11" s="14" customFormat="1" ht="20.100000000000001" hidden="1" customHeight="1">
      <c r="A32" s="874" t="s">
        <v>2715</v>
      </c>
      <c r="B32" s="955" t="s">
        <v>2477</v>
      </c>
      <c r="C32" s="955" t="s">
        <v>2722</v>
      </c>
      <c r="D32" s="953">
        <v>45533</v>
      </c>
      <c r="E32" s="802">
        <f t="shared" si="2"/>
        <v>45540</v>
      </c>
      <c r="F32" s="758"/>
      <c r="G32" s="758" t="e">
        <f t="shared" si="1"/>
        <v>#REF!</v>
      </c>
      <c r="H32" s="758" t="e">
        <f t="shared" si="1"/>
        <v>#REF!</v>
      </c>
      <c r="I32" s="407"/>
      <c r="K32" s="155"/>
    </row>
    <row r="33" spans="1:11" s="14" customFormat="1" ht="20.100000000000001" hidden="1" customHeight="1">
      <c r="A33" s="874"/>
      <c r="B33" s="955" t="s">
        <v>1776</v>
      </c>
      <c r="C33" s="955" t="s">
        <v>2723</v>
      </c>
      <c r="D33" s="953">
        <v>45538</v>
      </c>
      <c r="E33" s="802">
        <f t="shared" si="2"/>
        <v>45545</v>
      </c>
      <c r="G33" s="758" t="e">
        <f t="shared" si="1"/>
        <v>#REF!</v>
      </c>
      <c r="H33" s="758" t="e">
        <f t="shared" si="1"/>
        <v>#REF!</v>
      </c>
      <c r="I33" s="407"/>
      <c r="K33" s="155"/>
    </row>
    <row r="34" spans="1:11" s="14" customFormat="1" ht="20.100000000000001" hidden="1" customHeight="1">
      <c r="A34" s="874" t="s">
        <v>2715</v>
      </c>
      <c r="B34" s="955" t="s">
        <v>2701</v>
      </c>
      <c r="C34" s="955" t="s">
        <v>2724</v>
      </c>
      <c r="D34" s="955">
        <v>45559</v>
      </c>
      <c r="E34" s="802">
        <v>45555</v>
      </c>
      <c r="G34" s="758" t="e">
        <f t="shared" si="1"/>
        <v>#REF!</v>
      </c>
      <c r="H34" s="758" t="e">
        <f t="shared" si="1"/>
        <v>#REF!</v>
      </c>
      <c r="I34" s="407"/>
      <c r="K34" s="155"/>
    </row>
    <row r="35" spans="1:11" s="14" customFormat="1" ht="20.100000000000001" hidden="1" customHeight="1">
      <c r="A35" s="842" t="s">
        <v>1994</v>
      </c>
      <c r="B35" s="1026" t="s">
        <v>413</v>
      </c>
      <c r="C35" s="955" t="s">
        <v>2725</v>
      </c>
      <c r="D35" s="853">
        <v>45551</v>
      </c>
      <c r="E35" s="853">
        <f>D35+7</f>
        <v>45558</v>
      </c>
      <c r="G35" s="758" t="e">
        <f t="shared" si="1"/>
        <v>#REF!</v>
      </c>
      <c r="H35" s="758" t="e">
        <f t="shared" si="1"/>
        <v>#REF!</v>
      </c>
      <c r="I35" s="407"/>
      <c r="K35" s="155"/>
    </row>
    <row r="36" spans="1:11" s="14" customFormat="1" ht="20.100000000000001" hidden="1" customHeight="1">
      <c r="A36" s="874" t="s">
        <v>2726</v>
      </c>
      <c r="B36" s="955" t="s">
        <v>2477</v>
      </c>
      <c r="C36" s="955" t="s">
        <v>2727</v>
      </c>
      <c r="D36" s="953">
        <v>45559</v>
      </c>
      <c r="E36" s="802">
        <f>D36+7</f>
        <v>45566</v>
      </c>
      <c r="G36" s="758">
        <v>45558</v>
      </c>
      <c r="H36" s="758">
        <v>45558</v>
      </c>
      <c r="I36" s="407"/>
      <c r="K36" s="155"/>
    </row>
    <row r="37" spans="1:11" s="14" customFormat="1" ht="20.100000000000001" hidden="1" customHeight="1">
      <c r="A37" s="874"/>
      <c r="B37" s="955" t="s">
        <v>1994</v>
      </c>
      <c r="C37" s="955" t="s">
        <v>2728</v>
      </c>
      <c r="D37" s="953">
        <v>45580</v>
      </c>
      <c r="E37" s="802">
        <v>45609</v>
      </c>
      <c r="G37" s="758">
        <f t="shared" si="1"/>
        <v>45565</v>
      </c>
      <c r="H37" s="758">
        <f t="shared" si="1"/>
        <v>45565</v>
      </c>
      <c r="I37" s="407"/>
      <c r="K37" s="155"/>
    </row>
    <row r="38" spans="1:11" s="14" customFormat="1" ht="20.100000000000001" hidden="1" customHeight="1">
      <c r="A38" s="874" t="s">
        <v>1776</v>
      </c>
      <c r="B38" s="955" t="s">
        <v>2729</v>
      </c>
      <c r="C38" s="955" t="s">
        <v>2730</v>
      </c>
      <c r="D38" s="880" t="s">
        <v>389</v>
      </c>
      <c r="E38" s="853" t="e">
        <f t="shared" ref="E38:E43" si="3">D38+7</f>
        <v>#VALUE!</v>
      </c>
      <c r="G38" s="758">
        <f t="shared" si="1"/>
        <v>45572</v>
      </c>
      <c r="H38" s="758">
        <f t="shared" si="1"/>
        <v>45572</v>
      </c>
      <c r="I38" s="407"/>
      <c r="K38" s="155"/>
    </row>
    <row r="39" spans="1:11" s="14" customFormat="1" ht="20.100000000000001" hidden="1" customHeight="1">
      <c r="A39" s="874" t="s">
        <v>2731</v>
      </c>
      <c r="B39" s="955" t="s">
        <v>685</v>
      </c>
      <c r="C39" s="955" t="s">
        <v>2732</v>
      </c>
      <c r="D39" s="955">
        <v>45586</v>
      </c>
      <c r="E39" s="802">
        <f t="shared" si="3"/>
        <v>45593</v>
      </c>
      <c r="G39" s="758">
        <f t="shared" si="1"/>
        <v>45579</v>
      </c>
      <c r="H39" s="758">
        <f t="shared" si="1"/>
        <v>45579</v>
      </c>
      <c r="I39" s="407"/>
      <c r="K39" s="155"/>
    </row>
    <row r="40" spans="1:11" s="14" customFormat="1" ht="20.100000000000001" hidden="1" customHeight="1">
      <c r="A40" s="842" t="s">
        <v>2733</v>
      </c>
      <c r="B40" s="955" t="s">
        <v>687</v>
      </c>
      <c r="C40" s="955" t="s">
        <v>2734</v>
      </c>
      <c r="D40" s="953">
        <v>45592</v>
      </c>
      <c r="E40" s="802">
        <f t="shared" si="3"/>
        <v>45599</v>
      </c>
      <c r="G40" s="758">
        <f t="shared" si="1"/>
        <v>45586</v>
      </c>
      <c r="H40" s="758">
        <f t="shared" si="1"/>
        <v>45586</v>
      </c>
      <c r="I40" s="407"/>
      <c r="K40" s="155"/>
    </row>
    <row r="41" spans="1:11" s="14" customFormat="1" ht="20.100000000000001" hidden="1" customHeight="1">
      <c r="A41" s="842" t="s">
        <v>2701</v>
      </c>
      <c r="B41" s="955" t="s">
        <v>2735</v>
      </c>
      <c r="C41" s="955" t="s">
        <v>2736</v>
      </c>
      <c r="D41" s="953">
        <v>45592</v>
      </c>
      <c r="E41" s="802">
        <f t="shared" si="3"/>
        <v>45599</v>
      </c>
      <c r="G41" s="758">
        <f t="shared" si="1"/>
        <v>45593</v>
      </c>
      <c r="H41" s="758">
        <f t="shared" si="1"/>
        <v>45593</v>
      </c>
      <c r="I41" s="407"/>
      <c r="K41" s="155"/>
    </row>
    <row r="42" spans="1:11" s="14" customFormat="1" ht="20.100000000000001" hidden="1" customHeight="1">
      <c r="A42" s="874"/>
      <c r="B42" s="955" t="s">
        <v>2477</v>
      </c>
      <c r="C42" s="955" t="s">
        <v>2737</v>
      </c>
      <c r="D42" s="953">
        <v>45602</v>
      </c>
      <c r="E42" s="802">
        <f t="shared" si="3"/>
        <v>45609</v>
      </c>
      <c r="G42" s="758">
        <f t="shared" si="1"/>
        <v>45600</v>
      </c>
      <c r="H42" s="758">
        <f t="shared" si="1"/>
        <v>45600</v>
      </c>
      <c r="I42" s="407"/>
      <c r="K42" s="155"/>
    </row>
    <row r="43" spans="1:11" s="14" customFormat="1" ht="20.100000000000001" hidden="1" customHeight="1">
      <c r="A43" s="874" t="s">
        <v>2735</v>
      </c>
      <c r="B43" s="1026" t="s">
        <v>413</v>
      </c>
      <c r="C43" s="955" t="s">
        <v>2738</v>
      </c>
      <c r="D43" s="853">
        <v>45606</v>
      </c>
      <c r="E43" s="853">
        <f t="shared" si="3"/>
        <v>45613</v>
      </c>
      <c r="G43" s="758">
        <f t="shared" si="1"/>
        <v>45607</v>
      </c>
      <c r="H43" s="758">
        <f t="shared" si="1"/>
        <v>45607</v>
      </c>
      <c r="I43" s="407"/>
      <c r="K43" s="155"/>
    </row>
    <row r="44" spans="1:11" s="14" customFormat="1" ht="20.100000000000001" hidden="1" customHeight="1">
      <c r="A44" s="874" t="s">
        <v>2715</v>
      </c>
      <c r="B44" s="955" t="s">
        <v>2729</v>
      </c>
      <c r="C44" s="955" t="s">
        <v>2739</v>
      </c>
      <c r="D44" s="953">
        <v>45620</v>
      </c>
      <c r="E44" s="802">
        <v>45624</v>
      </c>
      <c r="G44" s="758">
        <f t="shared" si="1"/>
        <v>45614</v>
      </c>
      <c r="H44" s="758">
        <f t="shared" si="1"/>
        <v>45614</v>
      </c>
      <c r="I44" s="407"/>
      <c r="K44" s="155"/>
    </row>
    <row r="45" spans="1:11" s="14" customFormat="1" ht="20.100000000000001" hidden="1" customHeight="1">
      <c r="A45" s="874" t="s">
        <v>2740</v>
      </c>
      <c r="B45" s="955" t="s">
        <v>685</v>
      </c>
      <c r="C45" s="955" t="s">
        <v>2741</v>
      </c>
      <c r="D45" s="955">
        <v>45634</v>
      </c>
      <c r="E45" s="802">
        <v>45636</v>
      </c>
      <c r="G45" s="758">
        <f t="shared" si="1"/>
        <v>45621</v>
      </c>
      <c r="H45" s="758">
        <f t="shared" si="1"/>
        <v>45621</v>
      </c>
      <c r="I45" s="407"/>
      <c r="K45" s="155"/>
    </row>
    <row r="46" spans="1:11" s="14" customFormat="1" ht="20.100000000000001" hidden="1" customHeight="1">
      <c r="A46" s="874"/>
      <c r="B46" s="955" t="s">
        <v>687</v>
      </c>
      <c r="C46" s="955" t="s">
        <v>2742</v>
      </c>
      <c r="D46" s="953">
        <v>45637</v>
      </c>
      <c r="E46" s="802">
        <f t="shared" ref="E46:E55" si="4">D46+2</f>
        <v>45639</v>
      </c>
      <c r="G46" s="758">
        <f t="shared" si="1"/>
        <v>45628</v>
      </c>
      <c r="H46" s="758">
        <f t="shared" si="1"/>
        <v>45628</v>
      </c>
      <c r="I46" s="407"/>
      <c r="K46" s="155"/>
    </row>
    <row r="47" spans="1:11" s="14" customFormat="1" ht="20.100000000000001" hidden="1" customHeight="1">
      <c r="A47" s="874"/>
      <c r="B47" s="955" t="s">
        <v>2743</v>
      </c>
      <c r="C47" s="955" t="s">
        <v>2744</v>
      </c>
      <c r="D47" s="953">
        <v>45644</v>
      </c>
      <c r="E47" s="802">
        <f t="shared" si="4"/>
        <v>45646</v>
      </c>
      <c r="G47" s="758">
        <f t="shared" si="1"/>
        <v>45635</v>
      </c>
      <c r="H47" s="758">
        <f t="shared" si="1"/>
        <v>45635</v>
      </c>
      <c r="I47" s="407"/>
      <c r="K47" s="155"/>
    </row>
    <row r="48" spans="1:11" s="14" customFormat="1" ht="20.100000000000001" hidden="1" customHeight="1">
      <c r="A48" s="874"/>
      <c r="B48" s="955" t="s">
        <v>2477</v>
      </c>
      <c r="C48" s="955" t="s">
        <v>2745</v>
      </c>
      <c r="D48" s="955">
        <v>45648</v>
      </c>
      <c r="E48" s="802">
        <f t="shared" si="4"/>
        <v>45650</v>
      </c>
      <c r="G48" s="758">
        <f t="shared" si="1"/>
        <v>45642</v>
      </c>
      <c r="H48" s="758">
        <f t="shared" si="1"/>
        <v>45642</v>
      </c>
      <c r="I48" s="407"/>
      <c r="K48" s="155"/>
    </row>
    <row r="49" spans="1:11" s="14" customFormat="1" ht="20.100000000000001" hidden="1" customHeight="1">
      <c r="A49" s="874" t="s">
        <v>2746</v>
      </c>
      <c r="B49" s="955" t="s">
        <v>2729</v>
      </c>
      <c r="C49" s="955" t="s">
        <v>2747</v>
      </c>
      <c r="D49" s="955">
        <v>45654</v>
      </c>
      <c r="E49" s="802">
        <f t="shared" si="4"/>
        <v>45656</v>
      </c>
      <c r="G49" s="758">
        <f t="shared" si="1"/>
        <v>45649</v>
      </c>
      <c r="H49" s="758">
        <f t="shared" si="1"/>
        <v>45649</v>
      </c>
      <c r="I49" s="407"/>
      <c r="K49" s="155"/>
    </row>
    <row r="50" spans="1:11" s="14" customFormat="1" ht="20.100000000000001" hidden="1" customHeight="1">
      <c r="A50" s="874" t="s">
        <v>2729</v>
      </c>
      <c r="B50" s="955" t="s">
        <v>1994</v>
      </c>
      <c r="C50" s="955" t="s">
        <v>2748</v>
      </c>
      <c r="D50" s="955">
        <v>45293</v>
      </c>
      <c r="E50" s="802">
        <f t="shared" si="4"/>
        <v>45295</v>
      </c>
      <c r="G50" s="758">
        <f t="shared" si="1"/>
        <v>45656</v>
      </c>
      <c r="H50" s="758">
        <f t="shared" si="1"/>
        <v>45656</v>
      </c>
      <c r="I50" s="407"/>
      <c r="K50" s="155"/>
    </row>
    <row r="51" spans="1:11" s="14" customFormat="1" ht="20.100000000000001" hidden="1" customHeight="1">
      <c r="A51" s="874" t="s">
        <v>685</v>
      </c>
      <c r="B51" s="955" t="s">
        <v>687</v>
      </c>
      <c r="C51" s="955" t="s">
        <v>2749</v>
      </c>
      <c r="D51" s="955">
        <v>45673</v>
      </c>
      <c r="E51" s="802">
        <f t="shared" si="4"/>
        <v>45675</v>
      </c>
      <c r="G51" s="758">
        <v>45301</v>
      </c>
      <c r="H51" s="758">
        <v>45301</v>
      </c>
      <c r="I51" s="332">
        <f>WEEKNUM(H51)</f>
        <v>2</v>
      </c>
      <c r="K51" s="155"/>
    </row>
    <row r="52" spans="1:11" s="14" customFormat="1" ht="20.100000000000001" hidden="1" customHeight="1">
      <c r="A52" s="874" t="s">
        <v>687</v>
      </c>
      <c r="B52" s="955" t="s">
        <v>685</v>
      </c>
      <c r="C52" s="955" t="s">
        <v>2750</v>
      </c>
      <c r="D52" s="953">
        <v>45678</v>
      </c>
      <c r="E52" s="802">
        <f t="shared" si="4"/>
        <v>45680</v>
      </c>
      <c r="G52" s="758">
        <f>G51+7</f>
        <v>45308</v>
      </c>
      <c r="H52" s="758">
        <f>H51+7</f>
        <v>45308</v>
      </c>
      <c r="I52" s="332">
        <f t="shared" ref="H52:I58" si="5">WEEKNUM(H52)</f>
        <v>3</v>
      </c>
      <c r="K52" s="155"/>
    </row>
    <row r="53" spans="1:11" s="14" customFormat="1" ht="20.100000000000001" hidden="1" customHeight="1">
      <c r="A53" s="874"/>
      <c r="B53" s="955" t="s">
        <v>2743</v>
      </c>
      <c r="C53" s="955" t="s">
        <v>2751</v>
      </c>
      <c r="D53" s="880" t="s">
        <v>389</v>
      </c>
      <c r="E53" s="853"/>
      <c r="G53" s="758">
        <f t="shared" si="1"/>
        <v>45315</v>
      </c>
      <c r="H53" s="758">
        <f t="shared" si="1"/>
        <v>45315</v>
      </c>
      <c r="I53" s="332">
        <f t="shared" si="5"/>
        <v>4</v>
      </c>
      <c r="K53" s="155"/>
    </row>
    <row r="54" spans="1:11" s="14" customFormat="1" ht="20.100000000000001" hidden="1" customHeight="1">
      <c r="A54" s="874"/>
      <c r="B54" s="955" t="s">
        <v>2477</v>
      </c>
      <c r="C54" s="955" t="s">
        <v>2752</v>
      </c>
      <c r="D54" s="955">
        <v>45321</v>
      </c>
      <c r="E54" s="802">
        <f t="shared" si="4"/>
        <v>45323</v>
      </c>
      <c r="G54" s="758">
        <f t="shared" si="1"/>
        <v>45322</v>
      </c>
      <c r="H54" s="758">
        <f t="shared" si="1"/>
        <v>45322</v>
      </c>
      <c r="I54" s="332">
        <f t="shared" si="5"/>
        <v>5</v>
      </c>
      <c r="K54" s="155"/>
    </row>
    <row r="55" spans="1:11" s="14" customFormat="1" ht="20.100000000000001" hidden="1" customHeight="1">
      <c r="A55" s="874" t="s">
        <v>2753</v>
      </c>
      <c r="B55" s="955" t="s">
        <v>2754</v>
      </c>
      <c r="C55" s="955" t="s">
        <v>2755</v>
      </c>
      <c r="D55" s="955">
        <v>45692</v>
      </c>
      <c r="E55" s="802">
        <f t="shared" si="4"/>
        <v>45694</v>
      </c>
      <c r="G55" s="758">
        <f t="shared" si="1"/>
        <v>45329</v>
      </c>
      <c r="H55" s="758">
        <f t="shared" si="1"/>
        <v>45329</v>
      </c>
      <c r="I55" s="332">
        <f t="shared" si="5"/>
        <v>6</v>
      </c>
      <c r="K55" s="155"/>
    </row>
    <row r="56" spans="1:11" s="14" customFormat="1" ht="20.100000000000001" hidden="1" customHeight="1">
      <c r="A56" s="874" t="s">
        <v>687</v>
      </c>
      <c r="B56" s="955" t="s">
        <v>1994</v>
      </c>
      <c r="C56" s="955" t="s">
        <v>2756</v>
      </c>
      <c r="D56" s="880" t="s">
        <v>389</v>
      </c>
      <c r="E56" s="984"/>
      <c r="G56" s="758">
        <f t="shared" si="1"/>
        <v>45336</v>
      </c>
      <c r="H56" s="758">
        <f t="shared" si="1"/>
        <v>45336</v>
      </c>
      <c r="I56" s="332">
        <f t="shared" si="5"/>
        <v>7</v>
      </c>
      <c r="K56" s="155"/>
    </row>
    <row r="57" spans="1:11" s="14" customFormat="1" ht="20.100000000000001" hidden="1" customHeight="1">
      <c r="A57" s="874"/>
      <c r="B57" s="955" t="s">
        <v>685</v>
      </c>
      <c r="C57" s="955" t="s">
        <v>2757</v>
      </c>
      <c r="D57" s="953">
        <v>45710</v>
      </c>
      <c r="E57" s="802">
        <f>D57+1</f>
        <v>45711</v>
      </c>
      <c r="G57" s="758">
        <f t="shared" si="1"/>
        <v>45343</v>
      </c>
      <c r="H57" s="758">
        <f t="shared" si="1"/>
        <v>45343</v>
      </c>
      <c r="I57" s="332">
        <f t="shared" si="5"/>
        <v>8</v>
      </c>
      <c r="K57" s="155"/>
    </row>
    <row r="58" spans="1:11" s="14" customFormat="1" ht="20.100000000000001" hidden="1" customHeight="1">
      <c r="A58" s="874"/>
      <c r="B58" s="955" t="s">
        <v>2743</v>
      </c>
      <c r="C58" s="955" t="s">
        <v>2758</v>
      </c>
      <c r="D58" s="955">
        <v>45718</v>
      </c>
      <c r="E58" s="802">
        <f t="shared" ref="E58:E66" si="6">D58+1</f>
        <v>45719</v>
      </c>
      <c r="G58" s="758">
        <f t="shared" si="1"/>
        <v>45350</v>
      </c>
      <c r="H58" s="758">
        <f t="shared" si="1"/>
        <v>45350</v>
      </c>
      <c r="I58" s="332">
        <f t="shared" si="5"/>
        <v>9</v>
      </c>
      <c r="K58" s="155"/>
    </row>
    <row r="59" spans="1:11" s="14" customFormat="1" ht="20.100000000000001" hidden="1" customHeight="1">
      <c r="A59" s="874"/>
      <c r="B59" s="955" t="s">
        <v>2477</v>
      </c>
      <c r="C59" s="955" t="s">
        <v>2759</v>
      </c>
      <c r="D59" s="955">
        <v>45724</v>
      </c>
      <c r="E59" s="802">
        <f t="shared" si="6"/>
        <v>45725</v>
      </c>
      <c r="G59" s="758">
        <v>45723</v>
      </c>
      <c r="H59" s="758">
        <v>45723</v>
      </c>
      <c r="I59" s="332">
        <f t="shared" ref="H59:I63" si="7">WEEKNUM(H59)</f>
        <v>10</v>
      </c>
      <c r="K59" s="155"/>
    </row>
    <row r="60" spans="1:11" s="14" customFormat="1" ht="20.100000000000001" hidden="1" customHeight="1">
      <c r="A60" s="874" t="s">
        <v>2753</v>
      </c>
      <c r="B60" s="955" t="s">
        <v>687</v>
      </c>
      <c r="C60" s="955" t="s">
        <v>2760</v>
      </c>
      <c r="D60" s="955">
        <v>45733</v>
      </c>
      <c r="E60" s="802">
        <f t="shared" si="6"/>
        <v>45734</v>
      </c>
      <c r="G60" s="758">
        <f t="shared" si="1"/>
        <v>45730</v>
      </c>
      <c r="H60" s="758">
        <f t="shared" si="1"/>
        <v>45730</v>
      </c>
      <c r="I60" s="332">
        <f t="shared" si="7"/>
        <v>11</v>
      </c>
      <c r="K60" s="155"/>
    </row>
    <row r="61" spans="1:11" s="14" customFormat="1" ht="20.100000000000001" hidden="1" customHeight="1">
      <c r="A61" s="874" t="s">
        <v>687</v>
      </c>
      <c r="B61" s="955" t="s">
        <v>1994</v>
      </c>
      <c r="C61" s="955" t="s">
        <v>2761</v>
      </c>
      <c r="D61" s="953">
        <v>45738</v>
      </c>
      <c r="E61" s="802">
        <f t="shared" si="6"/>
        <v>45739</v>
      </c>
      <c r="G61" s="758">
        <f t="shared" si="1"/>
        <v>45737</v>
      </c>
      <c r="H61" s="758">
        <f t="shared" si="1"/>
        <v>45737</v>
      </c>
      <c r="I61" s="332">
        <f t="shared" si="7"/>
        <v>12</v>
      </c>
      <c r="K61" s="155"/>
    </row>
    <row r="62" spans="1:11" s="14" customFormat="1" ht="20.100000000000001" hidden="1" customHeight="1">
      <c r="A62" s="874" t="s">
        <v>685</v>
      </c>
      <c r="B62" s="955" t="s">
        <v>1674</v>
      </c>
      <c r="C62" s="955" t="s">
        <v>2762</v>
      </c>
      <c r="D62" s="953">
        <v>45736</v>
      </c>
      <c r="E62" s="972" t="s">
        <v>389</v>
      </c>
      <c r="G62" s="758">
        <f t="shared" si="1"/>
        <v>45744</v>
      </c>
      <c r="H62" s="758">
        <f t="shared" si="1"/>
        <v>45744</v>
      </c>
      <c r="I62" s="332">
        <f t="shared" si="7"/>
        <v>13</v>
      </c>
      <c r="K62" s="155"/>
    </row>
    <row r="63" spans="1:11" s="14" customFormat="1" ht="20.100000000000001" hidden="1" customHeight="1">
      <c r="A63" s="874"/>
      <c r="B63" s="955" t="s">
        <v>2743</v>
      </c>
      <c r="C63" s="955" t="s">
        <v>2763</v>
      </c>
      <c r="D63" s="955">
        <v>45750</v>
      </c>
      <c r="E63" s="972" t="s">
        <v>389</v>
      </c>
      <c r="G63" s="758">
        <f t="shared" si="1"/>
        <v>45751</v>
      </c>
      <c r="H63" s="758">
        <f t="shared" si="1"/>
        <v>45751</v>
      </c>
      <c r="I63" s="332">
        <f t="shared" si="7"/>
        <v>14</v>
      </c>
      <c r="K63" s="155"/>
    </row>
    <row r="64" spans="1:11" s="14" customFormat="1" ht="20.100000000000001" hidden="1" customHeight="1">
      <c r="A64" s="874"/>
      <c r="B64" s="955" t="s">
        <v>2255</v>
      </c>
      <c r="C64" s="955" t="s">
        <v>2764</v>
      </c>
      <c r="D64" s="955">
        <v>45781</v>
      </c>
      <c r="E64" s="972" t="s">
        <v>389</v>
      </c>
      <c r="G64" s="758">
        <f t="shared" si="1"/>
        <v>45758</v>
      </c>
      <c r="H64" s="758">
        <f t="shared" si="1"/>
        <v>45758</v>
      </c>
      <c r="I64" s="332">
        <f t="shared" ref="H64:I69" si="8">WEEKNUM(H64)</f>
        <v>15</v>
      </c>
      <c r="K64" s="155"/>
    </row>
    <row r="65" spans="1:11" s="14" customFormat="1" ht="20.100000000000001" hidden="1" customHeight="1">
      <c r="A65" s="874" t="s">
        <v>2477</v>
      </c>
      <c r="B65" s="955" t="s">
        <v>2308</v>
      </c>
      <c r="C65" s="955" t="s">
        <v>2765</v>
      </c>
      <c r="D65" s="955">
        <v>45767</v>
      </c>
      <c r="E65" s="802">
        <f t="shared" si="6"/>
        <v>45768</v>
      </c>
      <c r="G65" s="758">
        <f t="shared" si="1"/>
        <v>45765</v>
      </c>
      <c r="H65" s="758">
        <f t="shared" si="1"/>
        <v>45765</v>
      </c>
      <c r="I65" s="332">
        <f t="shared" si="8"/>
        <v>16</v>
      </c>
      <c r="K65" s="155"/>
    </row>
    <row r="66" spans="1:11" s="14" customFormat="1" ht="20.100000000000001" hidden="1" customHeight="1">
      <c r="A66" s="874"/>
      <c r="B66" s="955" t="s">
        <v>687</v>
      </c>
      <c r="C66" s="955" t="s">
        <v>2766</v>
      </c>
      <c r="D66" s="953">
        <v>45776</v>
      </c>
      <c r="E66" s="802">
        <f t="shared" si="6"/>
        <v>45777</v>
      </c>
      <c r="G66" s="758">
        <f t="shared" si="1"/>
        <v>45772</v>
      </c>
      <c r="H66" s="758">
        <f t="shared" si="1"/>
        <v>45772</v>
      </c>
      <c r="I66" s="332">
        <f t="shared" si="8"/>
        <v>17</v>
      </c>
      <c r="K66" s="155"/>
    </row>
    <row r="67" spans="1:11" s="14" customFormat="1" ht="20.100000000000001" hidden="1" customHeight="1">
      <c r="A67" s="874"/>
      <c r="B67" s="955" t="s">
        <v>1994</v>
      </c>
      <c r="C67" s="955" t="s">
        <v>2767</v>
      </c>
      <c r="D67" s="953">
        <v>45783</v>
      </c>
      <c r="E67" s="802">
        <f t="shared" ref="E67:E69" si="9">D67+1</f>
        <v>45784</v>
      </c>
      <c r="G67" s="758">
        <f t="shared" si="1"/>
        <v>45779</v>
      </c>
      <c r="H67" s="758">
        <f t="shared" si="1"/>
        <v>45779</v>
      </c>
      <c r="I67" s="332">
        <f t="shared" si="8"/>
        <v>18</v>
      </c>
      <c r="K67" s="155"/>
    </row>
    <row r="68" spans="1:11" s="14" customFormat="1" ht="20.100000000000001" hidden="1" customHeight="1">
      <c r="A68" s="874"/>
      <c r="B68" s="955" t="s">
        <v>1674</v>
      </c>
      <c r="C68" s="955" t="s">
        <v>2768</v>
      </c>
      <c r="D68" s="953">
        <v>45794</v>
      </c>
      <c r="E68" s="802">
        <f t="shared" si="9"/>
        <v>45795</v>
      </c>
      <c r="G68" s="758">
        <f t="shared" si="1"/>
        <v>45786</v>
      </c>
      <c r="H68" s="758">
        <f t="shared" si="1"/>
        <v>45786</v>
      </c>
      <c r="I68" s="332">
        <f t="shared" si="8"/>
        <v>19</v>
      </c>
      <c r="K68" s="155"/>
    </row>
    <row r="69" spans="1:11" s="14" customFormat="1" ht="20.100000000000001" hidden="1" customHeight="1">
      <c r="A69" s="874"/>
      <c r="B69" s="955" t="s">
        <v>2743</v>
      </c>
      <c r="C69" s="955" t="s">
        <v>2769</v>
      </c>
      <c r="D69" s="955">
        <v>45796</v>
      </c>
      <c r="E69" s="802">
        <f t="shared" si="9"/>
        <v>45797</v>
      </c>
      <c r="G69" s="758">
        <f t="shared" si="1"/>
        <v>45793</v>
      </c>
      <c r="H69" s="758">
        <f t="shared" si="1"/>
        <v>45793</v>
      </c>
      <c r="I69" s="332">
        <f t="shared" si="8"/>
        <v>20</v>
      </c>
      <c r="K69" s="155"/>
    </row>
    <row r="70" spans="1:11" s="14" customFormat="1" ht="20.100000000000001" hidden="1" customHeight="1">
      <c r="A70" s="1091"/>
      <c r="B70" s="955" t="s">
        <v>2308</v>
      </c>
      <c r="C70" s="955" t="s">
        <v>2770</v>
      </c>
      <c r="D70" s="955">
        <v>45807</v>
      </c>
      <c r="E70" s="802">
        <f t="shared" ref="E70:E74" si="10">D70+1</f>
        <v>45808</v>
      </c>
      <c r="G70" s="758">
        <f t="shared" si="1"/>
        <v>45800</v>
      </c>
      <c r="H70" s="758">
        <f t="shared" si="1"/>
        <v>45800</v>
      </c>
      <c r="I70" s="332">
        <f t="shared" ref="H70:I75" si="11">WEEKNUM(H70)</f>
        <v>21</v>
      </c>
      <c r="K70" s="155"/>
    </row>
    <row r="71" spans="1:11" s="14" customFormat="1" ht="20.100000000000001" hidden="1" customHeight="1">
      <c r="A71" s="874"/>
      <c r="B71" s="1026" t="s">
        <v>413</v>
      </c>
      <c r="C71" s="955" t="s">
        <v>2771</v>
      </c>
      <c r="D71" s="800"/>
      <c r="E71" s="853"/>
      <c r="G71" s="758">
        <f t="shared" si="1"/>
        <v>45807</v>
      </c>
      <c r="H71" s="758">
        <f t="shared" si="1"/>
        <v>45807</v>
      </c>
      <c r="I71" s="332">
        <f t="shared" si="11"/>
        <v>22</v>
      </c>
      <c r="K71" s="155"/>
    </row>
    <row r="72" spans="1:11" s="14" customFormat="1" ht="20.100000000000001" hidden="1" customHeight="1">
      <c r="A72" s="874"/>
      <c r="B72" s="955" t="s">
        <v>2255</v>
      </c>
      <c r="C72" s="955" t="s">
        <v>2772</v>
      </c>
      <c r="D72" s="953">
        <v>45815</v>
      </c>
      <c r="E72" s="802">
        <f t="shared" si="10"/>
        <v>45816</v>
      </c>
      <c r="G72" s="758">
        <f t="shared" si="1"/>
        <v>45814</v>
      </c>
      <c r="H72" s="758">
        <f t="shared" si="1"/>
        <v>45814</v>
      </c>
      <c r="I72" s="332">
        <f t="shared" si="11"/>
        <v>23</v>
      </c>
      <c r="K72" s="155"/>
    </row>
    <row r="73" spans="1:11" s="14" customFormat="1" ht="20.100000000000001" hidden="1" customHeight="1">
      <c r="A73" s="874" t="s">
        <v>687</v>
      </c>
      <c r="B73" s="955" t="s">
        <v>2773</v>
      </c>
      <c r="C73" s="955" t="s">
        <v>2774</v>
      </c>
      <c r="D73" s="953">
        <v>45823</v>
      </c>
      <c r="E73" s="802">
        <f t="shared" si="10"/>
        <v>45824</v>
      </c>
      <c r="G73" s="758">
        <f>G72+7</f>
        <v>45821</v>
      </c>
      <c r="H73" s="758">
        <f>H72+7</f>
        <v>45821</v>
      </c>
      <c r="I73" s="332">
        <f t="shared" si="11"/>
        <v>24</v>
      </c>
      <c r="K73" s="155"/>
    </row>
    <row r="74" spans="1:11" s="14" customFormat="1" ht="20.100000000000001" hidden="1" customHeight="1">
      <c r="A74" s="874" t="s">
        <v>1994</v>
      </c>
      <c r="B74" s="955" t="s">
        <v>1674</v>
      </c>
      <c r="C74" s="955" t="s">
        <v>2775</v>
      </c>
      <c r="D74" s="953">
        <v>45835</v>
      </c>
      <c r="E74" s="802">
        <f t="shared" si="10"/>
        <v>45836</v>
      </c>
      <c r="G74" s="758">
        <f t="shared" si="1"/>
        <v>45828</v>
      </c>
      <c r="H74" s="758">
        <f t="shared" si="1"/>
        <v>45828</v>
      </c>
      <c r="I74" s="332">
        <f t="shared" si="11"/>
        <v>25</v>
      </c>
      <c r="K74" s="155"/>
    </row>
    <row r="75" spans="1:11" s="14" customFormat="1" ht="20.100000000000001" hidden="1" customHeight="1">
      <c r="A75" s="874"/>
      <c r="B75" s="1026" t="s">
        <v>413</v>
      </c>
      <c r="C75" s="955" t="s">
        <v>2776</v>
      </c>
      <c r="D75" s="800"/>
      <c r="E75" s="853"/>
      <c r="G75" s="758">
        <f t="shared" si="1"/>
        <v>45835</v>
      </c>
      <c r="H75" s="758">
        <f t="shared" si="1"/>
        <v>45835</v>
      </c>
      <c r="I75" s="332">
        <f t="shared" si="11"/>
        <v>26</v>
      </c>
      <c r="K75" s="155"/>
    </row>
    <row r="76" spans="1:11" s="14" customFormat="1" ht="20.100000000000001" hidden="1" customHeight="1">
      <c r="A76" s="1091"/>
      <c r="B76" s="955" t="s">
        <v>2743</v>
      </c>
      <c r="C76" s="955" t="s">
        <v>2777</v>
      </c>
      <c r="D76" s="955">
        <v>45841</v>
      </c>
      <c r="E76" s="802">
        <f t="shared" ref="E76" si="12">D76+1</f>
        <v>45842</v>
      </c>
      <c r="G76" s="758">
        <f t="shared" si="1"/>
        <v>45842</v>
      </c>
      <c r="H76" s="758">
        <f t="shared" si="1"/>
        <v>45842</v>
      </c>
      <c r="I76" s="332">
        <f t="shared" ref="H76:I76" si="13">WEEKNUM(H76)</f>
        <v>27</v>
      </c>
      <c r="K76" s="155"/>
    </row>
    <row r="77" spans="1:11" s="14" customFormat="1" ht="20.100000000000001" hidden="1" customHeight="1">
      <c r="A77" s="874" t="s">
        <v>517</v>
      </c>
      <c r="B77" s="955" t="s">
        <v>2308</v>
      </c>
      <c r="C77" s="955" t="s">
        <v>2778</v>
      </c>
      <c r="D77" s="955">
        <v>45848</v>
      </c>
      <c r="E77" s="802">
        <f t="shared" ref="E77" si="14">D77+1</f>
        <v>45849</v>
      </c>
      <c r="G77" s="758">
        <f t="shared" si="1"/>
        <v>45849</v>
      </c>
      <c r="H77" s="758">
        <f t="shared" si="1"/>
        <v>45849</v>
      </c>
      <c r="I77" s="332">
        <f t="shared" ref="H77:I77" si="15">WEEKNUM(H77)</f>
        <v>28</v>
      </c>
      <c r="K77" s="155"/>
    </row>
    <row r="78" spans="1:11" s="14" customFormat="1" ht="20.100000000000001" hidden="1" customHeight="1">
      <c r="A78" s="1091"/>
      <c r="B78" s="955" t="s">
        <v>2255</v>
      </c>
      <c r="C78" s="955" t="s">
        <v>2779</v>
      </c>
      <c r="D78" s="955">
        <v>45862</v>
      </c>
      <c r="E78" s="802">
        <f t="shared" ref="E78:E80" si="16">D78+1</f>
        <v>45863</v>
      </c>
      <c r="G78" s="758">
        <f t="shared" si="1"/>
        <v>45856</v>
      </c>
      <c r="H78" s="758">
        <f t="shared" si="1"/>
        <v>45856</v>
      </c>
      <c r="I78" s="332">
        <f t="shared" ref="H78:I80" si="17">WEEKNUM(H78)</f>
        <v>29</v>
      </c>
      <c r="K78" s="155"/>
    </row>
    <row r="79" spans="1:11" s="14" customFormat="1" ht="20.100000000000001" hidden="1" customHeight="1">
      <c r="A79" s="874" t="s">
        <v>2780</v>
      </c>
      <c r="B79" s="955" t="s">
        <v>2773</v>
      </c>
      <c r="C79" s="955" t="s">
        <v>2781</v>
      </c>
      <c r="D79" s="953">
        <v>45866</v>
      </c>
      <c r="E79" s="802">
        <f t="shared" si="16"/>
        <v>45867</v>
      </c>
      <c r="G79" s="758">
        <f>G78+7</f>
        <v>45863</v>
      </c>
      <c r="H79" s="758">
        <f>H78+7</f>
        <v>45863</v>
      </c>
      <c r="I79" s="332">
        <f t="shared" si="17"/>
        <v>30</v>
      </c>
      <c r="K79" s="155"/>
    </row>
    <row r="80" spans="1:11" s="14" customFormat="1" ht="20.100000000000001" hidden="1" customHeight="1">
      <c r="A80" s="874" t="s">
        <v>417</v>
      </c>
      <c r="B80" s="955" t="s">
        <v>417</v>
      </c>
      <c r="C80" s="955" t="s">
        <v>1959</v>
      </c>
      <c r="D80" s="953">
        <v>45877</v>
      </c>
      <c r="E80" s="802">
        <f t="shared" si="16"/>
        <v>45878</v>
      </c>
      <c r="G80" s="758">
        <f t="shared" si="1"/>
        <v>45870</v>
      </c>
      <c r="H80" s="758">
        <f t="shared" si="1"/>
        <v>45870</v>
      </c>
      <c r="I80" s="332">
        <f t="shared" si="17"/>
        <v>31</v>
      </c>
      <c r="K80" s="155"/>
    </row>
    <row r="81" spans="1:11" s="14" customFormat="1" ht="20.100000000000001" hidden="1" customHeight="1">
      <c r="A81" s="874" t="s">
        <v>2782</v>
      </c>
      <c r="B81" s="955" t="s">
        <v>1685</v>
      </c>
      <c r="C81" s="955" t="s">
        <v>2783</v>
      </c>
      <c r="D81" s="953">
        <v>45883</v>
      </c>
      <c r="E81" s="802">
        <f t="shared" ref="E81:E84" si="18">D81+1</f>
        <v>45884</v>
      </c>
      <c r="G81" s="758">
        <f t="shared" si="1"/>
        <v>45877</v>
      </c>
      <c r="H81" s="758">
        <f t="shared" si="1"/>
        <v>45877</v>
      </c>
      <c r="I81" s="332">
        <f t="shared" ref="H81:I86" si="19">WEEKNUM(H81)</f>
        <v>32</v>
      </c>
      <c r="K81" s="155"/>
    </row>
    <row r="82" spans="1:11" s="14" customFormat="1" ht="20.100000000000001" hidden="1" customHeight="1">
      <c r="A82" s="874" t="s">
        <v>2743</v>
      </c>
      <c r="B82" s="955" t="s">
        <v>2743</v>
      </c>
      <c r="C82" s="955" t="s">
        <v>2784</v>
      </c>
      <c r="D82" s="955">
        <v>45883</v>
      </c>
      <c r="E82" s="802">
        <f t="shared" si="18"/>
        <v>45884</v>
      </c>
      <c r="G82" s="758">
        <f t="shared" si="1"/>
        <v>45884</v>
      </c>
      <c r="H82" s="758">
        <f t="shared" si="1"/>
        <v>45884</v>
      </c>
      <c r="I82" s="332">
        <f t="shared" si="19"/>
        <v>33</v>
      </c>
      <c r="K82" s="155"/>
    </row>
    <row r="83" spans="1:11" s="14" customFormat="1" ht="20.100000000000001" hidden="1" customHeight="1">
      <c r="A83" s="874"/>
      <c r="B83" s="955" t="s">
        <v>2308</v>
      </c>
      <c r="C83" s="955" t="s">
        <v>2785</v>
      </c>
      <c r="D83" s="972" t="s">
        <v>389</v>
      </c>
      <c r="E83" s="853"/>
      <c r="G83" s="758">
        <f t="shared" ref="G83:H84" si="20">G82+7</f>
        <v>45891</v>
      </c>
      <c r="H83" s="758">
        <f t="shared" si="20"/>
        <v>45891</v>
      </c>
      <c r="I83" s="332">
        <f t="shared" si="19"/>
        <v>34</v>
      </c>
      <c r="K83" s="155"/>
    </row>
    <row r="84" spans="1:11" s="14" customFormat="1" ht="20.100000000000001" hidden="1" customHeight="1">
      <c r="A84" s="1091"/>
      <c r="B84" s="955" t="s">
        <v>2255</v>
      </c>
      <c r="C84" s="955" t="s">
        <v>2786</v>
      </c>
      <c r="D84" s="955">
        <v>45900</v>
      </c>
      <c r="E84" s="802">
        <f t="shared" si="18"/>
        <v>45901</v>
      </c>
      <c r="G84" s="758">
        <f t="shared" si="20"/>
        <v>45898</v>
      </c>
      <c r="H84" s="758">
        <f t="shared" si="20"/>
        <v>45898</v>
      </c>
      <c r="I84" s="332">
        <f t="shared" si="19"/>
        <v>35</v>
      </c>
      <c r="K84" s="155"/>
    </row>
    <row r="85" spans="1:11" s="14" customFormat="1" ht="20.100000000000001" hidden="1" customHeight="1">
      <c r="A85" s="874"/>
      <c r="B85" s="955" t="s">
        <v>2773</v>
      </c>
      <c r="C85" s="955" t="s">
        <v>2787</v>
      </c>
      <c r="D85" s="953">
        <v>45916</v>
      </c>
      <c r="E85" s="802">
        <f>D85+1</f>
        <v>45917</v>
      </c>
      <c r="G85" s="758">
        <f>G84+7</f>
        <v>45905</v>
      </c>
      <c r="H85" s="758">
        <f>H84+7</f>
        <v>45905</v>
      </c>
      <c r="I85" s="332">
        <f t="shared" si="19"/>
        <v>36</v>
      </c>
      <c r="K85" s="155"/>
    </row>
    <row r="86" spans="1:11" s="14" customFormat="1" ht="20.100000000000001" hidden="1" customHeight="1">
      <c r="A86" s="874" t="s">
        <v>1685</v>
      </c>
      <c r="B86" s="955" t="s">
        <v>417</v>
      </c>
      <c r="C86" s="955" t="s">
        <v>2788</v>
      </c>
      <c r="D86" s="972" t="s">
        <v>389</v>
      </c>
      <c r="E86" s="853"/>
      <c r="G86" s="758">
        <f t="shared" ref="G86:H96" si="21">G85+7</f>
        <v>45912</v>
      </c>
      <c r="H86" s="758">
        <f t="shared" si="21"/>
        <v>45912</v>
      </c>
      <c r="I86" s="332">
        <f t="shared" si="19"/>
        <v>37</v>
      </c>
      <c r="K86" s="155"/>
    </row>
    <row r="87" spans="1:11" s="14" customFormat="1" ht="20.100000000000001" hidden="1" customHeight="1">
      <c r="A87" s="874" t="s">
        <v>2789</v>
      </c>
      <c r="B87" s="955" t="s">
        <v>2790</v>
      </c>
      <c r="C87" s="955" t="s">
        <v>2791</v>
      </c>
      <c r="D87" s="953">
        <v>45922</v>
      </c>
      <c r="E87" s="802">
        <f t="shared" ref="E87" si="22">D87+1</f>
        <v>45923</v>
      </c>
      <c r="G87" s="758">
        <f t="shared" si="21"/>
        <v>45919</v>
      </c>
      <c r="H87" s="758">
        <f t="shared" si="21"/>
        <v>45919</v>
      </c>
      <c r="I87" s="332">
        <f t="shared" ref="H87:I92" si="23">WEEKNUM(H87)</f>
        <v>38</v>
      </c>
      <c r="K87" s="155"/>
    </row>
    <row r="88" spans="1:11" s="14" customFormat="1" ht="20.100000000000001" hidden="1" customHeight="1">
      <c r="A88" s="874" t="s">
        <v>2743</v>
      </c>
      <c r="B88" s="955" t="s">
        <v>1685</v>
      </c>
      <c r="C88" s="955" t="s">
        <v>2792</v>
      </c>
      <c r="D88" s="955">
        <v>45927</v>
      </c>
      <c r="E88" s="972" t="s">
        <v>389</v>
      </c>
      <c r="G88" s="758">
        <f t="shared" si="21"/>
        <v>45926</v>
      </c>
      <c r="H88" s="758">
        <f t="shared" si="21"/>
        <v>45926</v>
      </c>
      <c r="I88" s="332">
        <f t="shared" si="23"/>
        <v>39</v>
      </c>
      <c r="K88" s="155"/>
    </row>
    <row r="89" spans="1:11" s="14" customFormat="1" ht="20.100000000000001" hidden="1" customHeight="1">
      <c r="A89" s="874"/>
      <c r="B89" s="955" t="s">
        <v>2308</v>
      </c>
      <c r="C89" s="955" t="s">
        <v>2793</v>
      </c>
      <c r="D89" s="955">
        <v>45938</v>
      </c>
      <c r="E89" s="972" t="s">
        <v>389</v>
      </c>
      <c r="G89" s="758">
        <f t="shared" si="21"/>
        <v>45933</v>
      </c>
      <c r="H89" s="758">
        <f t="shared" si="21"/>
        <v>45933</v>
      </c>
      <c r="I89" s="332">
        <f t="shared" si="23"/>
        <v>40</v>
      </c>
      <c r="K89" s="155"/>
    </row>
    <row r="90" spans="1:11" s="14" customFormat="1" ht="20.100000000000001" customHeight="1">
      <c r="A90" s="1091"/>
      <c r="B90" s="955" t="s">
        <v>2255</v>
      </c>
      <c r="C90" s="955" t="s">
        <v>2794</v>
      </c>
      <c r="D90" s="955">
        <v>45949</v>
      </c>
      <c r="E90" s="802">
        <f t="shared" ref="E90" si="24">D90+1</f>
        <v>45950</v>
      </c>
      <c r="G90" s="758">
        <v>45939</v>
      </c>
      <c r="H90" s="758">
        <f t="shared" si="21"/>
        <v>45940</v>
      </c>
      <c r="I90" s="332">
        <f t="shared" si="23"/>
        <v>41</v>
      </c>
      <c r="K90" s="155"/>
    </row>
    <row r="91" spans="1:11" s="14" customFormat="1" ht="20.100000000000001" customHeight="1">
      <c r="A91" s="874" t="s">
        <v>2795</v>
      </c>
      <c r="B91" s="1126" t="s">
        <v>413</v>
      </c>
      <c r="C91" s="1061" t="s">
        <v>2796</v>
      </c>
      <c r="D91" s="853">
        <v>45946</v>
      </c>
      <c r="E91" s="853">
        <f>D91+1</f>
        <v>45947</v>
      </c>
      <c r="G91" s="758">
        <f>G90+7</f>
        <v>45946</v>
      </c>
      <c r="H91" s="758">
        <f>H90+7</f>
        <v>45947</v>
      </c>
      <c r="I91" s="332">
        <f t="shared" si="23"/>
        <v>42</v>
      </c>
      <c r="K91" s="155"/>
    </row>
    <row r="92" spans="1:11" s="14" customFormat="1" ht="20.100000000000001" customHeight="1">
      <c r="A92" s="874" t="s">
        <v>417</v>
      </c>
      <c r="B92" s="955" t="s">
        <v>2773</v>
      </c>
      <c r="C92" s="955" t="s">
        <v>2797</v>
      </c>
      <c r="D92" s="953">
        <v>45956</v>
      </c>
      <c r="E92" s="972" t="s">
        <v>389</v>
      </c>
      <c r="G92" s="758">
        <f t="shared" si="21"/>
        <v>45953</v>
      </c>
      <c r="H92" s="758">
        <f t="shared" si="21"/>
        <v>45954</v>
      </c>
      <c r="I92" s="332">
        <f t="shared" si="23"/>
        <v>43</v>
      </c>
      <c r="K92" s="155"/>
    </row>
    <row r="93" spans="1:11" s="14" customFormat="1" ht="20.100000000000001" customHeight="1">
      <c r="A93" s="874" t="s">
        <v>2357</v>
      </c>
      <c r="B93" s="955" t="s">
        <v>417</v>
      </c>
      <c r="C93" s="955" t="s">
        <v>2798</v>
      </c>
      <c r="D93" s="953">
        <v>45959</v>
      </c>
      <c r="E93" s="802">
        <f t="shared" ref="E92:E96" si="25">D93+1</f>
        <v>45960</v>
      </c>
      <c r="G93" s="758">
        <f t="shared" si="21"/>
        <v>45960</v>
      </c>
      <c r="H93" s="758">
        <f t="shared" si="21"/>
        <v>45961</v>
      </c>
      <c r="I93" s="332">
        <f t="shared" ref="H93:I97" si="26">WEEKNUM(H93)</f>
        <v>44</v>
      </c>
      <c r="K93" s="155"/>
    </row>
    <row r="94" spans="1:11" s="14" customFormat="1" ht="20.100000000000001" customHeight="1">
      <c r="A94" s="874" t="s">
        <v>2357</v>
      </c>
      <c r="B94" s="1061" t="s">
        <v>2799</v>
      </c>
      <c r="C94" s="955" t="s">
        <v>2800</v>
      </c>
      <c r="D94" s="955">
        <v>45967</v>
      </c>
      <c r="E94" s="802">
        <f t="shared" si="25"/>
        <v>45968</v>
      </c>
      <c r="G94" s="758">
        <f t="shared" si="21"/>
        <v>45967</v>
      </c>
      <c r="H94" s="758">
        <f t="shared" si="21"/>
        <v>45968</v>
      </c>
      <c r="I94" s="332">
        <f t="shared" si="26"/>
        <v>45</v>
      </c>
      <c r="K94" s="155"/>
    </row>
    <row r="95" spans="1:11" s="14" customFormat="1" ht="20.100000000000001" customHeight="1">
      <c r="A95" s="874" t="s">
        <v>2801</v>
      </c>
      <c r="B95" s="1061" t="s">
        <v>680</v>
      </c>
      <c r="C95" s="955" t="s">
        <v>2802</v>
      </c>
      <c r="D95" s="955">
        <v>45974</v>
      </c>
      <c r="E95" s="802">
        <f t="shared" si="25"/>
        <v>45975</v>
      </c>
      <c r="G95" s="758">
        <f t="shared" si="21"/>
        <v>45974</v>
      </c>
      <c r="H95" s="758">
        <f t="shared" si="21"/>
        <v>45975</v>
      </c>
      <c r="I95" s="332">
        <f t="shared" si="26"/>
        <v>46</v>
      </c>
      <c r="K95" s="155"/>
    </row>
    <row r="96" spans="1:11" s="14" customFormat="1" ht="20.100000000000001" customHeight="1">
      <c r="A96" s="874" t="s">
        <v>2803</v>
      </c>
      <c r="B96" s="955" t="s">
        <v>2804</v>
      </c>
      <c r="C96" s="955" t="s">
        <v>2805</v>
      </c>
      <c r="D96" s="955">
        <v>45981</v>
      </c>
      <c r="E96" s="802">
        <f t="shared" si="25"/>
        <v>45982</v>
      </c>
      <c r="G96" s="758">
        <f t="shared" si="21"/>
        <v>45981</v>
      </c>
      <c r="H96" s="758">
        <f t="shared" si="21"/>
        <v>45982</v>
      </c>
      <c r="I96" s="332">
        <f t="shared" si="26"/>
        <v>47</v>
      </c>
      <c r="K96" s="155"/>
    </row>
    <row r="97" spans="1:18" s="14" customFormat="1" ht="20.100000000000001" customHeight="1">
      <c r="A97" s="874" t="s">
        <v>2475</v>
      </c>
      <c r="B97" s="955" t="s">
        <v>2806</v>
      </c>
      <c r="C97" s="955" t="s">
        <v>2807</v>
      </c>
      <c r="D97" s="953">
        <v>45988</v>
      </c>
      <c r="E97" s="802">
        <f>D97+1</f>
        <v>45989</v>
      </c>
      <c r="G97" s="758">
        <f>G96+7</f>
        <v>45988</v>
      </c>
      <c r="H97" s="758">
        <f>H96+7</f>
        <v>45989</v>
      </c>
      <c r="I97" s="332">
        <f t="shared" si="26"/>
        <v>48</v>
      </c>
      <c r="K97" s="155"/>
    </row>
    <row r="98" spans="1:18" s="14" customFormat="1" ht="20.100000000000001" customHeight="1">
      <c r="A98" s="874" t="s">
        <v>2795</v>
      </c>
      <c r="B98" s="1061" t="s">
        <v>2475</v>
      </c>
      <c r="C98" s="955" t="s">
        <v>2808</v>
      </c>
      <c r="D98" s="953">
        <v>45995</v>
      </c>
      <c r="E98" s="802">
        <f>D98+1</f>
        <v>45996</v>
      </c>
      <c r="G98" s="758">
        <f>G97+7</f>
        <v>45995</v>
      </c>
      <c r="H98" s="758">
        <f>H97+7</f>
        <v>45996</v>
      </c>
      <c r="I98" s="332">
        <f t="shared" ref="H98:I99" si="27">WEEKNUM(H98)</f>
        <v>49</v>
      </c>
      <c r="K98" s="155"/>
    </row>
    <row r="99" spans="1:18" s="14" customFormat="1" ht="20.100000000000001" customHeight="1">
      <c r="A99" s="874"/>
      <c r="B99" s="955" t="s">
        <v>2809</v>
      </c>
      <c r="C99" s="955" t="s">
        <v>2810</v>
      </c>
      <c r="D99" s="953">
        <v>46002</v>
      </c>
      <c r="E99" s="802">
        <f>D99+1</f>
        <v>46003</v>
      </c>
      <c r="G99" s="758">
        <f>G98+7</f>
        <v>46002</v>
      </c>
      <c r="H99" s="758">
        <f>H98+7</f>
        <v>46003</v>
      </c>
      <c r="I99" s="332">
        <f t="shared" si="27"/>
        <v>50</v>
      </c>
      <c r="K99" s="155"/>
    </row>
    <row r="100" spans="1:18" s="149" customFormat="1" ht="20.100000000000001" customHeight="1">
      <c r="A100" s="1035"/>
      <c r="B100" s="147" t="s">
        <v>545</v>
      </c>
      <c r="C100" s="750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600"/>
      <c r="Q100" s="146"/>
      <c r="R100" s="146"/>
    </row>
    <row r="101" spans="1:18" s="14" customFormat="1" ht="20.100000000000001" hidden="1" customHeight="1">
      <c r="A101" s="874"/>
      <c r="B101" s="764"/>
      <c r="C101" s="764"/>
      <c r="D101" s="764"/>
      <c r="E101" s="801"/>
      <c r="G101" s="764"/>
      <c r="H101" s="764"/>
      <c r="I101" s="407"/>
      <c r="J101" s="407"/>
      <c r="K101" s="155"/>
    </row>
    <row r="102" spans="1:18" s="14" customFormat="1" ht="20.25" hidden="1" customHeight="1">
      <c r="A102" s="870"/>
      <c r="B102" s="425"/>
      <c r="C102" s="487"/>
      <c r="D102" s="9"/>
      <c r="E102" s="9"/>
      <c r="F102" s="9"/>
      <c r="G102" s="723"/>
      <c r="H102" s="723"/>
      <c r="I102" s="407"/>
      <c r="J102" s="407"/>
      <c r="K102" s="155"/>
    </row>
    <row r="103" spans="1:18" s="14" customFormat="1" ht="15.6" hidden="1">
      <c r="A103" s="806"/>
      <c r="B103" s="1187" t="s">
        <v>2811</v>
      </c>
      <c r="C103" s="1188"/>
      <c r="D103" s="1189" t="s">
        <v>353</v>
      </c>
      <c r="E103" s="941" t="s">
        <v>2812</v>
      </c>
      <c r="F103" s="941" t="s">
        <v>144</v>
      </c>
      <c r="I103" s="881"/>
    </row>
    <row r="104" spans="1:18" s="14" customFormat="1" ht="27" hidden="1" customHeight="1">
      <c r="A104" s="806"/>
      <c r="B104" s="944" t="s">
        <v>355</v>
      </c>
      <c r="C104" s="944" t="s">
        <v>356</v>
      </c>
      <c r="D104" s="1190"/>
      <c r="E104" s="951" t="s">
        <v>166</v>
      </c>
      <c r="F104" s="951" t="s">
        <v>223</v>
      </c>
      <c r="I104" s="1050" t="s">
        <v>357</v>
      </c>
    </row>
    <row r="105" spans="1:18" s="14" customFormat="1" ht="27" hidden="1" customHeight="1">
      <c r="A105" s="806" t="s">
        <v>2813</v>
      </c>
      <c r="B105" s="962" t="s">
        <v>1753</v>
      </c>
      <c r="C105" s="955" t="s">
        <v>2814</v>
      </c>
      <c r="D105" s="955">
        <v>45372</v>
      </c>
      <c r="E105" s="880" t="s">
        <v>389</v>
      </c>
      <c r="F105" s="802">
        <v>45375</v>
      </c>
      <c r="G105" s="758">
        <v>45361</v>
      </c>
      <c r="H105" s="758">
        <v>45361</v>
      </c>
      <c r="I105" s="193"/>
    </row>
    <row r="106" spans="1:18" s="14" customFormat="1" ht="27" hidden="1" customHeight="1">
      <c r="A106" s="806" t="s">
        <v>2815</v>
      </c>
      <c r="B106" s="962" t="s">
        <v>2816</v>
      </c>
      <c r="C106" s="955" t="s">
        <v>2817</v>
      </c>
      <c r="D106" s="955">
        <v>45373</v>
      </c>
      <c r="E106" s="880" t="s">
        <v>389</v>
      </c>
      <c r="F106" s="802">
        <f t="shared" ref="F106:F107" si="28">D106+6</f>
        <v>45379</v>
      </c>
      <c r="G106" s="758">
        <v>45368</v>
      </c>
      <c r="H106" s="758">
        <v>45368</v>
      </c>
      <c r="I106" s="193"/>
    </row>
    <row r="107" spans="1:18" s="14" customFormat="1" ht="27" hidden="1" customHeight="1">
      <c r="A107" s="806"/>
      <c r="B107" s="962" t="s">
        <v>2059</v>
      </c>
      <c r="C107" s="955" t="s">
        <v>2818</v>
      </c>
      <c r="D107" s="955">
        <v>45382</v>
      </c>
      <c r="E107" s="802">
        <f t="shared" ref="E107" si="29">D107+1</f>
        <v>45383</v>
      </c>
      <c r="F107" s="802">
        <f t="shared" si="28"/>
        <v>45388</v>
      </c>
      <c r="G107" s="758">
        <v>45375</v>
      </c>
      <c r="H107" s="758">
        <v>45375</v>
      </c>
      <c r="I107" s="193"/>
    </row>
    <row r="108" spans="1:18" s="14" customFormat="1" ht="27" hidden="1" customHeight="1">
      <c r="A108" s="806"/>
      <c r="B108" s="962" t="s">
        <v>2695</v>
      </c>
      <c r="C108" s="955" t="s">
        <v>2819</v>
      </c>
      <c r="D108" s="955">
        <v>45386</v>
      </c>
      <c r="E108" s="802">
        <f t="shared" ref="E108:E110" si="30">D108+1</f>
        <v>45387</v>
      </c>
      <c r="F108" s="802">
        <f t="shared" ref="F108:F112" si="31">D108+6</f>
        <v>45392</v>
      </c>
      <c r="G108" s="758">
        <v>45382</v>
      </c>
      <c r="H108" s="758">
        <v>45382</v>
      </c>
      <c r="I108" s="193"/>
    </row>
    <row r="109" spans="1:18" s="14" customFormat="1" ht="27" hidden="1" customHeight="1">
      <c r="A109" s="806"/>
      <c r="B109" s="962" t="s">
        <v>1776</v>
      </c>
      <c r="C109" s="955" t="s">
        <v>2820</v>
      </c>
      <c r="D109" s="955">
        <v>45389</v>
      </c>
      <c r="E109" s="802">
        <f t="shared" si="30"/>
        <v>45390</v>
      </c>
      <c r="F109" s="802">
        <f t="shared" si="31"/>
        <v>45395</v>
      </c>
      <c r="G109" s="758">
        <v>45389</v>
      </c>
      <c r="H109" s="758">
        <v>45389</v>
      </c>
      <c r="I109" s="193"/>
    </row>
    <row r="110" spans="1:18" s="14" customFormat="1" ht="27" hidden="1" customHeight="1">
      <c r="A110" s="806" t="s">
        <v>1753</v>
      </c>
      <c r="B110" s="918" t="s">
        <v>413</v>
      </c>
      <c r="C110" s="955" t="s">
        <v>2821</v>
      </c>
      <c r="D110" s="955">
        <v>45396</v>
      </c>
      <c r="E110" s="853">
        <f t="shared" si="30"/>
        <v>45397</v>
      </c>
      <c r="F110" s="853">
        <f t="shared" si="31"/>
        <v>45402</v>
      </c>
      <c r="G110" s="758">
        <v>45396</v>
      </c>
      <c r="H110" s="758">
        <v>45396</v>
      </c>
      <c r="I110" s="193"/>
    </row>
    <row r="111" spans="1:18" s="14" customFormat="1" ht="27" hidden="1" customHeight="1">
      <c r="A111" s="806"/>
      <c r="B111" s="962" t="s">
        <v>1753</v>
      </c>
      <c r="C111" s="955" t="s">
        <v>2822</v>
      </c>
      <c r="D111" s="955">
        <v>45412</v>
      </c>
      <c r="E111" s="1183" t="s">
        <v>389</v>
      </c>
      <c r="F111" s="1184"/>
      <c r="G111" s="758">
        <f t="shared" ref="G111:H129" si="32">G110+7</f>
        <v>45403</v>
      </c>
      <c r="H111" s="758">
        <f t="shared" si="32"/>
        <v>45403</v>
      </c>
      <c r="I111" s="193"/>
    </row>
    <row r="112" spans="1:18" s="14" customFormat="1" ht="20.100000000000001" hidden="1" customHeight="1">
      <c r="A112" s="806" t="s">
        <v>2823</v>
      </c>
      <c r="B112" s="962" t="s">
        <v>2816</v>
      </c>
      <c r="C112" s="955" t="s">
        <v>2824</v>
      </c>
      <c r="D112" s="955">
        <v>45421</v>
      </c>
      <c r="E112" s="802">
        <v>45419</v>
      </c>
      <c r="F112" s="802">
        <f t="shared" si="31"/>
        <v>45427</v>
      </c>
      <c r="G112" s="758">
        <f t="shared" si="32"/>
        <v>45410</v>
      </c>
      <c r="H112" s="758">
        <f t="shared" si="32"/>
        <v>45410</v>
      </c>
      <c r="I112" s="193"/>
    </row>
    <row r="113" spans="1:9" s="14" customFormat="1" ht="20.100000000000001" hidden="1" customHeight="1">
      <c r="A113" s="806"/>
      <c r="B113" s="962" t="s">
        <v>2059</v>
      </c>
      <c r="C113" s="955" t="s">
        <v>2825</v>
      </c>
      <c r="D113" s="955">
        <v>45426</v>
      </c>
      <c r="E113" s="802">
        <f t="shared" ref="E113:E117" si="33">D113+1</f>
        <v>45427</v>
      </c>
      <c r="F113" s="802">
        <f t="shared" ref="F113:F116" si="34">D113+6</f>
        <v>45432</v>
      </c>
      <c r="G113" s="758">
        <f t="shared" si="32"/>
        <v>45417</v>
      </c>
      <c r="H113" s="758">
        <f t="shared" si="32"/>
        <v>45417</v>
      </c>
      <c r="I113" s="193"/>
    </row>
    <row r="114" spans="1:9" s="14" customFormat="1" ht="20.100000000000001" hidden="1" customHeight="1">
      <c r="A114" s="806" t="s">
        <v>2695</v>
      </c>
      <c r="B114" s="880" t="s">
        <v>389</v>
      </c>
      <c r="C114" s="955" t="s">
        <v>2826</v>
      </c>
      <c r="D114" s="800">
        <v>45435</v>
      </c>
      <c r="E114" s="799" t="s">
        <v>389</v>
      </c>
      <c r="F114" s="853">
        <f t="shared" si="34"/>
        <v>45441</v>
      </c>
      <c r="G114" s="758">
        <f t="shared" si="32"/>
        <v>45424</v>
      </c>
      <c r="H114" s="758">
        <f t="shared" si="32"/>
        <v>45424</v>
      </c>
      <c r="I114" s="193"/>
    </row>
    <row r="115" spans="1:9" s="14" customFormat="1" ht="20.100000000000001" hidden="1" customHeight="1">
      <c r="A115" s="806"/>
      <c r="B115" s="955" t="s">
        <v>1776</v>
      </c>
      <c r="C115" s="955" t="s">
        <v>2827</v>
      </c>
      <c r="D115" s="955">
        <v>45443</v>
      </c>
      <c r="E115" s="802">
        <f t="shared" si="33"/>
        <v>45444</v>
      </c>
      <c r="F115" s="802">
        <f t="shared" si="34"/>
        <v>45449</v>
      </c>
      <c r="G115" s="758">
        <f t="shared" si="32"/>
        <v>45431</v>
      </c>
      <c r="H115" s="758">
        <f t="shared" si="32"/>
        <v>45431</v>
      </c>
      <c r="I115" s="193"/>
    </row>
    <row r="116" spans="1:9" s="14" customFormat="1" ht="20.100000000000001" hidden="1" customHeight="1">
      <c r="A116" s="806" t="s">
        <v>1753</v>
      </c>
      <c r="B116" s="1026" t="s">
        <v>2828</v>
      </c>
      <c r="C116" s="955" t="s">
        <v>2829</v>
      </c>
      <c r="D116" s="955">
        <v>45445</v>
      </c>
      <c r="E116" s="802">
        <f t="shared" si="33"/>
        <v>45446</v>
      </c>
      <c r="F116" s="802">
        <f t="shared" si="34"/>
        <v>45451</v>
      </c>
      <c r="G116" s="758">
        <f t="shared" si="32"/>
        <v>45438</v>
      </c>
      <c r="H116" s="758">
        <f t="shared" si="32"/>
        <v>45438</v>
      </c>
      <c r="I116" s="193"/>
    </row>
    <row r="117" spans="1:9" s="14" customFormat="1" ht="20.100000000000001" hidden="1" customHeight="1">
      <c r="A117" s="806"/>
      <c r="B117" s="955" t="s">
        <v>2816</v>
      </c>
      <c r="C117" s="955" t="s">
        <v>2830</v>
      </c>
      <c r="D117" s="955">
        <v>45464</v>
      </c>
      <c r="E117" s="802">
        <f t="shared" si="33"/>
        <v>45465</v>
      </c>
      <c r="F117" s="880" t="s">
        <v>389</v>
      </c>
      <c r="G117" s="758">
        <f t="shared" si="32"/>
        <v>45445</v>
      </c>
      <c r="H117" s="758">
        <f t="shared" si="32"/>
        <v>45445</v>
      </c>
      <c r="I117" s="193"/>
    </row>
    <row r="118" spans="1:9" s="14" customFormat="1" ht="20.100000000000001" hidden="1" customHeight="1">
      <c r="A118" s="806" t="s">
        <v>2059</v>
      </c>
      <c r="B118" s="880" t="s">
        <v>413</v>
      </c>
      <c r="C118" s="955" t="s">
        <v>2831</v>
      </c>
      <c r="D118" s="800">
        <v>45452</v>
      </c>
      <c r="E118" s="853">
        <f t="shared" ref="E118:E123" si="35">D118+1</f>
        <v>45453</v>
      </c>
      <c r="F118" s="853">
        <f t="shared" ref="F118:F123" si="36">D118+6</f>
        <v>45458</v>
      </c>
      <c r="G118" s="758">
        <f t="shared" si="32"/>
        <v>45452</v>
      </c>
      <c r="H118" s="758">
        <f t="shared" si="32"/>
        <v>45452</v>
      </c>
      <c r="I118" s="193"/>
    </row>
    <row r="119" spans="1:9" s="14" customFormat="1" ht="20.100000000000001" hidden="1" customHeight="1">
      <c r="A119" s="874" t="s">
        <v>2695</v>
      </c>
      <c r="B119" s="955" t="s">
        <v>2059</v>
      </c>
      <c r="C119" s="955" t="s">
        <v>2832</v>
      </c>
      <c r="D119" s="955">
        <v>45469</v>
      </c>
      <c r="E119" s="802">
        <f t="shared" si="35"/>
        <v>45470</v>
      </c>
      <c r="F119" s="880" t="s">
        <v>389</v>
      </c>
      <c r="G119" s="758">
        <f t="shared" si="32"/>
        <v>45459</v>
      </c>
      <c r="H119" s="758">
        <f t="shared" si="32"/>
        <v>45459</v>
      </c>
      <c r="I119" s="193"/>
    </row>
    <row r="120" spans="1:9" s="14" customFormat="1" ht="20.100000000000001" hidden="1" customHeight="1">
      <c r="A120" s="874" t="s">
        <v>2833</v>
      </c>
      <c r="B120" s="955" t="s">
        <v>2477</v>
      </c>
      <c r="C120" s="955" t="s">
        <v>2834</v>
      </c>
      <c r="D120" s="955">
        <v>45478</v>
      </c>
      <c r="E120" s="802">
        <f t="shared" si="35"/>
        <v>45479</v>
      </c>
      <c r="F120" s="880" t="s">
        <v>389</v>
      </c>
      <c r="G120" s="758">
        <f t="shared" si="32"/>
        <v>45466</v>
      </c>
      <c r="H120" s="758">
        <f t="shared" si="32"/>
        <v>45466</v>
      </c>
      <c r="I120" s="193"/>
    </row>
    <row r="121" spans="1:9" s="14" customFormat="1" ht="20.100000000000001" hidden="1" customHeight="1">
      <c r="A121" s="842" t="s">
        <v>1753</v>
      </c>
      <c r="B121" s="955" t="s">
        <v>1776</v>
      </c>
      <c r="C121" s="955" t="s">
        <v>2835</v>
      </c>
      <c r="D121" s="955">
        <v>45485</v>
      </c>
      <c r="E121" s="802">
        <f t="shared" si="35"/>
        <v>45486</v>
      </c>
      <c r="F121" s="880" t="s">
        <v>389</v>
      </c>
      <c r="G121" s="758">
        <f t="shared" si="32"/>
        <v>45473</v>
      </c>
      <c r="H121" s="758">
        <f t="shared" si="32"/>
        <v>45473</v>
      </c>
      <c r="I121" s="193"/>
    </row>
    <row r="122" spans="1:9" s="14" customFormat="1" ht="20.100000000000001" hidden="1" customHeight="1">
      <c r="A122" s="874" t="s">
        <v>1994</v>
      </c>
      <c r="B122" s="955" t="s">
        <v>2828</v>
      </c>
      <c r="C122" s="955" t="s">
        <v>2836</v>
      </c>
      <c r="D122" s="955">
        <v>45483</v>
      </c>
      <c r="E122" s="802">
        <f t="shared" si="35"/>
        <v>45484</v>
      </c>
      <c r="F122" s="802">
        <f t="shared" si="36"/>
        <v>45489</v>
      </c>
      <c r="G122" s="758">
        <f t="shared" si="32"/>
        <v>45480</v>
      </c>
      <c r="H122" s="758">
        <f t="shared" si="32"/>
        <v>45480</v>
      </c>
      <c r="I122" s="193"/>
    </row>
    <row r="123" spans="1:9" s="14" customFormat="1" ht="20.100000000000001" hidden="1" customHeight="1">
      <c r="A123" s="806"/>
      <c r="B123" s="955" t="s">
        <v>2816</v>
      </c>
      <c r="C123" s="955" t="s">
        <v>2837</v>
      </c>
      <c r="D123" s="955">
        <v>45491</v>
      </c>
      <c r="E123" s="802">
        <f t="shared" si="35"/>
        <v>45492</v>
      </c>
      <c r="F123" s="802">
        <f t="shared" si="36"/>
        <v>45497</v>
      </c>
      <c r="G123" s="758">
        <f t="shared" si="32"/>
        <v>45487</v>
      </c>
      <c r="H123" s="758">
        <f t="shared" si="32"/>
        <v>45487</v>
      </c>
      <c r="I123" s="193"/>
    </row>
    <row r="124" spans="1:9" s="14" customFormat="1" ht="20.100000000000001" hidden="1" customHeight="1">
      <c r="A124" s="874"/>
      <c r="B124" s="955" t="s">
        <v>2059</v>
      </c>
      <c r="C124" s="955" t="s">
        <v>2838</v>
      </c>
      <c r="D124" s="880" t="s">
        <v>389</v>
      </c>
      <c r="E124" s="853" t="e">
        <f t="shared" ref="E124:E132" si="37">D124+1</f>
        <v>#VALUE!</v>
      </c>
      <c r="F124" s="853" t="e">
        <f t="shared" ref="F124" si="38">D124+6</f>
        <v>#VALUE!</v>
      </c>
      <c r="G124" s="758">
        <f t="shared" si="32"/>
        <v>45494</v>
      </c>
      <c r="H124" s="758">
        <f t="shared" si="32"/>
        <v>45494</v>
      </c>
      <c r="I124" s="193"/>
    </row>
    <row r="125" spans="1:9" s="14" customFormat="1" ht="20.100000000000001" hidden="1" customHeight="1">
      <c r="A125" s="874"/>
      <c r="B125" s="955" t="s">
        <v>2477</v>
      </c>
      <c r="C125" s="955" t="s">
        <v>2839</v>
      </c>
      <c r="D125" s="880" t="s">
        <v>389</v>
      </c>
      <c r="E125" s="853" t="e">
        <f t="shared" si="37"/>
        <v>#VALUE!</v>
      </c>
      <c r="F125" s="799" t="s">
        <v>389</v>
      </c>
      <c r="G125" s="758">
        <f t="shared" si="32"/>
        <v>45501</v>
      </c>
      <c r="H125" s="758">
        <f t="shared" si="32"/>
        <v>45501</v>
      </c>
      <c r="I125" s="193"/>
    </row>
    <row r="126" spans="1:9" s="14" customFormat="1" ht="20.100000000000001" hidden="1" customHeight="1">
      <c r="A126" s="842" t="s">
        <v>1753</v>
      </c>
      <c r="B126" s="955" t="s">
        <v>1776</v>
      </c>
      <c r="C126" s="955" t="s">
        <v>2840</v>
      </c>
      <c r="D126" s="955">
        <v>45519</v>
      </c>
      <c r="E126" s="880" t="s">
        <v>389</v>
      </c>
      <c r="F126" s="880" t="s">
        <v>389</v>
      </c>
      <c r="G126" s="758">
        <f t="shared" si="32"/>
        <v>45508</v>
      </c>
      <c r="H126" s="758">
        <f t="shared" si="32"/>
        <v>45508</v>
      </c>
      <c r="I126" s="193"/>
    </row>
    <row r="127" spans="1:9" s="14" customFormat="1" ht="20.100000000000001" hidden="1" customHeight="1">
      <c r="A127" s="874" t="s">
        <v>1994</v>
      </c>
      <c r="B127" s="955" t="s">
        <v>2828</v>
      </c>
      <c r="C127" s="955" t="s">
        <v>2841</v>
      </c>
      <c r="D127" s="955">
        <v>45531</v>
      </c>
      <c r="E127" s="880" t="s">
        <v>389</v>
      </c>
      <c r="F127" s="880" t="s">
        <v>389</v>
      </c>
      <c r="G127" s="758">
        <f t="shared" si="32"/>
        <v>45515</v>
      </c>
      <c r="H127" s="758">
        <f t="shared" si="32"/>
        <v>45515</v>
      </c>
      <c r="I127" s="193"/>
    </row>
    <row r="128" spans="1:9" s="14" customFormat="1" ht="20.100000000000001" hidden="1" customHeight="1">
      <c r="A128" s="806"/>
      <c r="B128" s="955" t="s">
        <v>2816</v>
      </c>
      <c r="C128" s="955" t="s">
        <v>2842</v>
      </c>
      <c r="D128" s="955">
        <v>45532</v>
      </c>
      <c r="E128" s="802">
        <f t="shared" si="37"/>
        <v>45533</v>
      </c>
      <c r="F128" s="802">
        <v>45543</v>
      </c>
      <c r="G128" s="758">
        <f t="shared" si="32"/>
        <v>45522</v>
      </c>
      <c r="H128" s="758">
        <f t="shared" si="32"/>
        <v>45522</v>
      </c>
      <c r="I128" s="193"/>
    </row>
    <row r="129" spans="1:9" s="14" customFormat="1" ht="20.100000000000001" hidden="1" customHeight="1">
      <c r="A129" s="806" t="s">
        <v>2843</v>
      </c>
      <c r="B129" s="955" t="s">
        <v>2051</v>
      </c>
      <c r="C129" s="955" t="s">
        <v>2844</v>
      </c>
      <c r="D129" s="955">
        <v>45536</v>
      </c>
      <c r="E129" s="880" t="s">
        <v>389</v>
      </c>
      <c r="F129" s="880" t="s">
        <v>389</v>
      </c>
      <c r="G129" s="758">
        <f t="shared" si="32"/>
        <v>45529</v>
      </c>
      <c r="H129" s="758">
        <f t="shared" si="32"/>
        <v>45529</v>
      </c>
      <c r="I129" s="193"/>
    </row>
    <row r="130" spans="1:9" s="14" customFormat="1" ht="20.100000000000001" hidden="1" customHeight="1">
      <c r="A130" s="806" t="s">
        <v>2845</v>
      </c>
      <c r="B130" s="955" t="s">
        <v>2477</v>
      </c>
      <c r="C130" s="955" t="s">
        <v>2846</v>
      </c>
      <c r="D130" s="955">
        <v>45538</v>
      </c>
      <c r="E130" s="802">
        <f t="shared" si="37"/>
        <v>45539</v>
      </c>
      <c r="F130" s="802">
        <v>45545</v>
      </c>
      <c r="I130" s="758">
        <f>G129+7</f>
        <v>45536</v>
      </c>
    </row>
    <row r="131" spans="1:9" s="14" customFormat="1" ht="20.100000000000001" hidden="1" customHeight="1">
      <c r="A131" s="806"/>
      <c r="B131" s="955" t="s">
        <v>1776</v>
      </c>
      <c r="C131" s="955" t="s">
        <v>2847</v>
      </c>
      <c r="D131" s="955">
        <v>45546</v>
      </c>
      <c r="E131" s="802">
        <f t="shared" si="37"/>
        <v>45547</v>
      </c>
      <c r="F131" s="802">
        <v>45553</v>
      </c>
      <c r="I131" s="758">
        <f>I130+7</f>
        <v>45543</v>
      </c>
    </row>
    <row r="132" spans="1:9" s="14" customFormat="1" ht="20.100000000000001" hidden="1" customHeight="1">
      <c r="A132" s="806"/>
      <c r="B132" s="955" t="s">
        <v>2701</v>
      </c>
      <c r="C132" s="955" t="s">
        <v>2848</v>
      </c>
      <c r="D132" s="955">
        <v>45564</v>
      </c>
      <c r="E132" s="802">
        <f t="shared" si="37"/>
        <v>45565</v>
      </c>
      <c r="F132" s="880" t="s">
        <v>389</v>
      </c>
      <c r="I132" s="758">
        <f>I131+7</f>
        <v>45550</v>
      </c>
    </row>
    <row r="133" spans="1:9" s="14" customFormat="1" ht="20.100000000000001" hidden="1" customHeight="1">
      <c r="A133" s="806"/>
      <c r="B133" s="955" t="s">
        <v>2849</v>
      </c>
      <c r="C133" s="955" t="s">
        <v>2850</v>
      </c>
      <c r="D133" s="955">
        <v>45558</v>
      </c>
      <c r="E133" s="880" t="s">
        <v>389</v>
      </c>
      <c r="F133" s="802">
        <f>D133+6</f>
        <v>45564</v>
      </c>
      <c r="I133" s="758">
        <f>I132+7</f>
        <v>45557</v>
      </c>
    </row>
    <row r="134" spans="1:9" s="14" customFormat="1" ht="20.100000000000001" hidden="1" customHeight="1">
      <c r="A134" s="806" t="s">
        <v>2059</v>
      </c>
      <c r="B134" s="955" t="s">
        <v>2701</v>
      </c>
      <c r="C134" s="955" t="s">
        <v>2851</v>
      </c>
      <c r="D134" s="955">
        <v>45572</v>
      </c>
      <c r="E134" s="880" t="s">
        <v>389</v>
      </c>
      <c r="F134" s="880" t="s">
        <v>389</v>
      </c>
      <c r="I134" s="758">
        <f>I133+7</f>
        <v>45564</v>
      </c>
    </row>
    <row r="135" spans="1:9" s="14" customFormat="1" ht="20.100000000000001" hidden="1" customHeight="1">
      <c r="A135" s="806" t="s">
        <v>2477</v>
      </c>
      <c r="B135" s="955" t="s">
        <v>2477</v>
      </c>
      <c r="C135" s="955" t="s">
        <v>2852</v>
      </c>
      <c r="D135" s="955">
        <v>45568</v>
      </c>
      <c r="E135" s="802">
        <f t="shared" ref="E135:E138" si="39">D135+1</f>
        <v>45569</v>
      </c>
      <c r="F135" s="802">
        <f t="shared" ref="F135:F138" si="40">D135+6</f>
        <v>45574</v>
      </c>
      <c r="I135" s="758">
        <f>I134+7</f>
        <v>45571</v>
      </c>
    </row>
    <row r="136" spans="1:9" s="14" customFormat="1" ht="20.100000000000001" hidden="1" customHeight="1">
      <c r="A136" s="806" t="s">
        <v>2816</v>
      </c>
      <c r="B136" s="955" t="s">
        <v>2853</v>
      </c>
      <c r="C136" s="955" t="s">
        <v>2854</v>
      </c>
      <c r="D136" s="955">
        <v>45583</v>
      </c>
      <c r="E136" s="880" t="s">
        <v>389</v>
      </c>
      <c r="F136" s="802">
        <f t="shared" si="40"/>
        <v>45589</v>
      </c>
      <c r="I136" s="758">
        <v>45576</v>
      </c>
    </row>
    <row r="137" spans="1:9" s="14" customFormat="1" ht="20.100000000000001" hidden="1" customHeight="1">
      <c r="A137" s="806" t="s">
        <v>1776</v>
      </c>
      <c r="B137" s="955" t="s">
        <v>2437</v>
      </c>
      <c r="C137" s="955" t="s">
        <v>2855</v>
      </c>
      <c r="D137" s="955">
        <v>45585</v>
      </c>
      <c r="E137" s="880" t="s">
        <v>389</v>
      </c>
      <c r="F137" s="802">
        <f t="shared" si="40"/>
        <v>45591</v>
      </c>
      <c r="I137" s="758">
        <f>I136+7</f>
        <v>45583</v>
      </c>
    </row>
    <row r="138" spans="1:9" s="14" customFormat="1" ht="20.100000000000001" hidden="1" customHeight="1">
      <c r="A138" s="806" t="s">
        <v>2856</v>
      </c>
      <c r="B138" s="955" t="s">
        <v>2743</v>
      </c>
      <c r="C138" s="955" t="s">
        <v>2857</v>
      </c>
      <c r="D138" s="955">
        <v>45590</v>
      </c>
      <c r="E138" s="802">
        <f t="shared" si="39"/>
        <v>45591</v>
      </c>
      <c r="F138" s="802">
        <f t="shared" si="40"/>
        <v>45596</v>
      </c>
      <c r="I138" s="758">
        <f>I137+7</f>
        <v>45590</v>
      </c>
    </row>
    <row r="139" spans="1:9" s="14" customFormat="1" ht="20.100000000000001" hidden="1" customHeight="1">
      <c r="A139" s="806" t="s">
        <v>1776</v>
      </c>
      <c r="B139" s="955" t="s">
        <v>687</v>
      </c>
      <c r="C139" s="955" t="s">
        <v>2858</v>
      </c>
      <c r="D139" s="955">
        <v>45595</v>
      </c>
      <c r="E139" s="802">
        <f t="shared" ref="E139:E142" si="41">D139+1</f>
        <v>45596</v>
      </c>
      <c r="F139" s="758">
        <f>D139+6</f>
        <v>45601</v>
      </c>
      <c r="I139" s="758">
        <f>I138+7</f>
        <v>45597</v>
      </c>
    </row>
    <row r="140" spans="1:9" s="14" customFormat="1" ht="20.100000000000001" hidden="1" customHeight="1">
      <c r="A140" s="806" t="s">
        <v>2859</v>
      </c>
      <c r="B140" s="955" t="s">
        <v>2860</v>
      </c>
      <c r="C140" s="1026" t="s">
        <v>2861</v>
      </c>
      <c r="D140" s="955">
        <v>45604</v>
      </c>
      <c r="E140" s="802">
        <f t="shared" si="41"/>
        <v>45605</v>
      </c>
      <c r="F140" s="758">
        <f>D140+6</f>
        <v>45610</v>
      </c>
      <c r="I140" s="758">
        <f t="shared" ref="I140" si="42">I139+7</f>
        <v>45604</v>
      </c>
    </row>
    <row r="141" spans="1:9" s="14" customFormat="1" ht="20.100000000000001" hidden="1" customHeight="1">
      <c r="A141" s="806"/>
      <c r="B141" s="955" t="s">
        <v>2477</v>
      </c>
      <c r="C141" s="955" t="s">
        <v>2862</v>
      </c>
      <c r="D141" s="955">
        <v>45612</v>
      </c>
      <c r="E141" s="802">
        <f>D141+2</f>
        <v>45614</v>
      </c>
      <c r="F141" s="802">
        <f t="shared" ref="F141:F142" si="43">D141+6</f>
        <v>45618</v>
      </c>
      <c r="I141" s="758">
        <f t="shared" ref="I141" si="44">I140+7</f>
        <v>45611</v>
      </c>
    </row>
    <row r="142" spans="1:9" s="14" customFormat="1" ht="20.100000000000001" hidden="1" customHeight="1">
      <c r="A142" s="806" t="s">
        <v>2853</v>
      </c>
      <c r="B142" s="1026" t="s">
        <v>413</v>
      </c>
      <c r="C142" s="955" t="s">
        <v>2863</v>
      </c>
      <c r="D142" s="800">
        <v>45617</v>
      </c>
      <c r="E142" s="853">
        <f t="shared" si="41"/>
        <v>45618</v>
      </c>
      <c r="F142" s="853">
        <f t="shared" si="43"/>
        <v>45623</v>
      </c>
      <c r="I142" s="758">
        <f t="shared" ref="I142" si="45">I141+7</f>
        <v>45618</v>
      </c>
    </row>
    <row r="143" spans="1:9" s="14" customFormat="1" ht="20.100000000000001" hidden="1" customHeight="1">
      <c r="A143" s="806"/>
      <c r="B143" s="955" t="s">
        <v>2437</v>
      </c>
      <c r="C143" s="955" t="s">
        <v>2864</v>
      </c>
      <c r="D143" s="955">
        <v>45625</v>
      </c>
      <c r="E143" s="802">
        <f>D143+2</f>
        <v>45627</v>
      </c>
      <c r="F143" s="880" t="s">
        <v>389</v>
      </c>
      <c r="I143" s="758">
        <f t="shared" ref="I143:I144" si="46">I142+7</f>
        <v>45625</v>
      </c>
    </row>
    <row r="144" spans="1:9" s="14" customFormat="1" ht="20.100000000000001" hidden="1" customHeight="1">
      <c r="A144" s="806"/>
      <c r="B144" s="955" t="s">
        <v>685</v>
      </c>
      <c r="C144" s="955" t="s">
        <v>2865</v>
      </c>
      <c r="D144" s="955">
        <v>45639</v>
      </c>
      <c r="E144" s="802">
        <f t="shared" ref="E144:E147" si="47">D144+2</f>
        <v>45641</v>
      </c>
      <c r="F144" s="802">
        <f t="shared" ref="F144" si="48">D144+6</f>
        <v>45645</v>
      </c>
      <c r="I144" s="758">
        <f t="shared" si="46"/>
        <v>45632</v>
      </c>
    </row>
    <row r="145" spans="1:11" s="14" customFormat="1" ht="20.100000000000001" hidden="1" customHeight="1">
      <c r="A145" s="806"/>
      <c r="B145" s="955" t="s">
        <v>687</v>
      </c>
      <c r="C145" s="955" t="s">
        <v>2866</v>
      </c>
      <c r="D145" s="955">
        <v>45648</v>
      </c>
      <c r="E145" s="802">
        <f t="shared" si="47"/>
        <v>45650</v>
      </c>
      <c r="F145" s="880" t="s">
        <v>389</v>
      </c>
      <c r="I145" s="758">
        <f>I144+7</f>
        <v>45639</v>
      </c>
    </row>
    <row r="146" spans="1:11" s="14" customFormat="1" ht="20.100000000000001" hidden="1" customHeight="1">
      <c r="A146" s="806"/>
      <c r="B146" s="955" t="s">
        <v>2743</v>
      </c>
      <c r="C146" s="955" t="s">
        <v>2867</v>
      </c>
      <c r="D146" s="955">
        <v>45649</v>
      </c>
      <c r="E146" s="802">
        <f t="shared" si="47"/>
        <v>45651</v>
      </c>
      <c r="F146" s="880" t="s">
        <v>389</v>
      </c>
      <c r="I146" s="758">
        <f t="shared" ref="I146:I148" si="49">I145+7</f>
        <v>45646</v>
      </c>
    </row>
    <row r="147" spans="1:11" s="14" customFormat="1" ht="20.100000000000001" hidden="1" customHeight="1">
      <c r="A147" s="806"/>
      <c r="B147" s="955" t="s">
        <v>2477</v>
      </c>
      <c r="C147" s="955" t="s">
        <v>2868</v>
      </c>
      <c r="D147" s="955">
        <v>45651</v>
      </c>
      <c r="E147" s="802">
        <f t="shared" si="47"/>
        <v>45653</v>
      </c>
      <c r="F147" s="880" t="s">
        <v>389</v>
      </c>
      <c r="I147" s="758">
        <f t="shared" si="49"/>
        <v>45653</v>
      </c>
    </row>
    <row r="148" spans="1:11" s="14" customFormat="1" ht="20.100000000000001" hidden="1" customHeight="1">
      <c r="A148" s="806" t="s">
        <v>2437</v>
      </c>
      <c r="B148" s="955" t="s">
        <v>2437</v>
      </c>
      <c r="C148" s="955" t="s">
        <v>2869</v>
      </c>
      <c r="D148" s="955">
        <v>45660</v>
      </c>
      <c r="E148" s="802">
        <f t="shared" ref="E148" si="50">D148+2</f>
        <v>45662</v>
      </c>
      <c r="F148" s="880" t="s">
        <v>389</v>
      </c>
      <c r="I148" s="758">
        <f t="shared" si="49"/>
        <v>45660</v>
      </c>
    </row>
    <row r="149" spans="1:11" s="14" customFormat="1" ht="20.100000000000001" hidden="1" customHeight="1">
      <c r="A149" s="806"/>
      <c r="B149" s="764"/>
      <c r="C149" s="764"/>
      <c r="D149" s="764"/>
      <c r="E149" s="764"/>
      <c r="F149" s="764"/>
      <c r="G149" s="764"/>
      <c r="H149" s="764"/>
      <c r="I149" s="764"/>
      <c r="J149" s="331"/>
      <c r="K149" s="764"/>
    </row>
    <row r="150" spans="1:11" s="14" customFormat="1" ht="27" hidden="1" customHeight="1">
      <c r="A150" s="806"/>
      <c r="B150" s="1187" t="s">
        <v>2811</v>
      </c>
      <c r="C150" s="1188"/>
      <c r="D150" s="1189" t="s">
        <v>353</v>
      </c>
      <c r="E150" s="941" t="s">
        <v>2870</v>
      </c>
      <c r="F150" s="941" t="s">
        <v>2871</v>
      </c>
      <c r="I150" s="881"/>
    </row>
    <row r="151" spans="1:11" s="14" customFormat="1" ht="16.5" hidden="1" customHeight="1">
      <c r="A151" s="806"/>
      <c r="B151" s="944" t="s">
        <v>355</v>
      </c>
      <c r="C151" s="944" t="s">
        <v>356</v>
      </c>
      <c r="D151" s="1190"/>
      <c r="E151" s="951" t="s">
        <v>145</v>
      </c>
      <c r="F151" s="951" t="s">
        <v>175</v>
      </c>
      <c r="I151" s="1050" t="s">
        <v>357</v>
      </c>
      <c r="J151" s="985" t="s">
        <v>358</v>
      </c>
    </row>
    <row r="152" spans="1:11" s="14" customFormat="1" ht="27" hidden="1" customHeight="1">
      <c r="A152" s="806"/>
      <c r="B152" s="821" t="s">
        <v>1524</v>
      </c>
      <c r="C152" s="618" t="s">
        <v>2872</v>
      </c>
      <c r="D152" s="802">
        <v>45306</v>
      </c>
      <c r="E152" s="803">
        <f t="shared" ref="E152:E160" si="51">D152+1</f>
        <v>45307</v>
      </c>
      <c r="F152" s="802">
        <f t="shared" ref="F152:F160" si="52">D152+6</f>
        <v>45312</v>
      </c>
      <c r="G152" s="862" t="e">
        <f>#REF!+7</f>
        <v>#REF!</v>
      </c>
      <c r="H152" s="862" t="e">
        <f>#REF!+7</f>
        <v>#REF!</v>
      </c>
      <c r="I152" s="193"/>
    </row>
    <row r="153" spans="1:11" s="14" customFormat="1" ht="27" hidden="1" customHeight="1">
      <c r="A153" s="806" t="s">
        <v>2873</v>
      </c>
      <c r="B153" s="821" t="s">
        <v>2059</v>
      </c>
      <c r="C153" s="618" t="s">
        <v>2874</v>
      </c>
      <c r="D153" s="802">
        <v>45310</v>
      </c>
      <c r="E153" s="803">
        <f t="shared" si="51"/>
        <v>45311</v>
      </c>
      <c r="F153" s="803">
        <f t="shared" si="52"/>
        <v>45316</v>
      </c>
      <c r="G153" s="862" t="e">
        <f t="shared" ref="G153:H155" si="53">G152+7</f>
        <v>#REF!</v>
      </c>
      <c r="H153" s="862" t="e">
        <f t="shared" si="53"/>
        <v>#REF!</v>
      </c>
      <c r="I153" s="193"/>
    </row>
    <row r="154" spans="1:11" s="14" customFormat="1" ht="27" hidden="1" customHeight="1">
      <c r="A154" s="806"/>
      <c r="B154" s="821" t="s">
        <v>2695</v>
      </c>
      <c r="C154" s="618" t="s">
        <v>2875</v>
      </c>
      <c r="D154" s="802">
        <v>45318</v>
      </c>
      <c r="E154" s="802">
        <f t="shared" si="51"/>
        <v>45319</v>
      </c>
      <c r="F154" s="802">
        <f t="shared" si="52"/>
        <v>45324</v>
      </c>
      <c r="G154" s="862" t="e">
        <f t="shared" si="53"/>
        <v>#REF!</v>
      </c>
      <c r="H154" s="862" t="e">
        <f t="shared" si="53"/>
        <v>#REF!</v>
      </c>
      <c r="I154" s="193"/>
    </row>
    <row r="155" spans="1:11" s="14" customFormat="1" ht="27" hidden="1" customHeight="1">
      <c r="A155" s="806"/>
      <c r="B155" s="821" t="s">
        <v>1776</v>
      </c>
      <c r="C155" s="618" t="s">
        <v>2876</v>
      </c>
      <c r="D155" s="802">
        <v>45322</v>
      </c>
      <c r="E155" s="802">
        <f t="shared" si="51"/>
        <v>45323</v>
      </c>
      <c r="F155" s="802">
        <f t="shared" si="52"/>
        <v>45328</v>
      </c>
      <c r="G155" s="862" t="e">
        <f t="shared" si="53"/>
        <v>#REF!</v>
      </c>
      <c r="H155" s="862" t="e">
        <f t="shared" si="53"/>
        <v>#REF!</v>
      </c>
      <c r="I155" s="193"/>
    </row>
    <row r="156" spans="1:11" s="14" customFormat="1" ht="27" hidden="1" customHeight="1">
      <c r="A156" s="806"/>
      <c r="B156" s="821" t="s">
        <v>1753</v>
      </c>
      <c r="C156" s="618" t="s">
        <v>2877</v>
      </c>
      <c r="D156" s="802">
        <v>45330</v>
      </c>
      <c r="E156" s="802">
        <f t="shared" si="51"/>
        <v>45331</v>
      </c>
      <c r="F156" s="802">
        <f t="shared" si="52"/>
        <v>45336</v>
      </c>
      <c r="G156" s="862">
        <v>45326</v>
      </c>
      <c r="H156" s="862">
        <v>45326</v>
      </c>
      <c r="I156" s="193"/>
    </row>
    <row r="157" spans="1:11" s="14" customFormat="1" ht="27" hidden="1" customHeight="1">
      <c r="A157" s="806" t="s">
        <v>2878</v>
      </c>
      <c r="B157" s="821" t="s">
        <v>1524</v>
      </c>
      <c r="C157" s="618" t="s">
        <v>2879</v>
      </c>
      <c r="D157" s="853">
        <v>45335</v>
      </c>
      <c r="E157" s="853">
        <f t="shared" si="51"/>
        <v>45336</v>
      </c>
      <c r="F157" s="853">
        <f t="shared" si="52"/>
        <v>45341</v>
      </c>
      <c r="G157" s="862">
        <v>45333</v>
      </c>
      <c r="H157" s="862">
        <v>45333</v>
      </c>
      <c r="I157" s="193"/>
    </row>
    <row r="158" spans="1:11" s="14" customFormat="1" ht="27" hidden="1" customHeight="1">
      <c r="A158" s="806"/>
      <c r="B158" s="821" t="s">
        <v>2059</v>
      </c>
      <c r="C158" s="618" t="s">
        <v>2880</v>
      </c>
      <c r="D158" s="802">
        <v>45345</v>
      </c>
      <c r="E158" s="802">
        <f t="shared" si="51"/>
        <v>45346</v>
      </c>
      <c r="F158" s="802">
        <f t="shared" si="52"/>
        <v>45351</v>
      </c>
      <c r="G158" s="862">
        <v>45340</v>
      </c>
      <c r="H158" s="862">
        <v>45340</v>
      </c>
      <c r="I158" s="193"/>
    </row>
    <row r="159" spans="1:11" s="14" customFormat="1" ht="27" hidden="1" customHeight="1">
      <c r="A159" s="806"/>
      <c r="B159" s="821" t="s">
        <v>2695</v>
      </c>
      <c r="C159" s="618" t="s">
        <v>2881</v>
      </c>
      <c r="D159" s="802">
        <v>45348</v>
      </c>
      <c r="E159" s="802">
        <f t="shared" si="51"/>
        <v>45349</v>
      </c>
      <c r="F159" s="802">
        <f t="shared" si="52"/>
        <v>45354</v>
      </c>
      <c r="G159" s="862">
        <v>45347</v>
      </c>
      <c r="H159" s="862">
        <v>45347</v>
      </c>
      <c r="I159" s="193"/>
    </row>
    <row r="160" spans="1:11" s="14" customFormat="1" ht="27" hidden="1" customHeight="1">
      <c r="A160" s="806"/>
      <c r="B160" s="821" t="s">
        <v>1776</v>
      </c>
      <c r="C160" s="618" t="s">
        <v>2882</v>
      </c>
      <c r="D160" s="802">
        <v>45359</v>
      </c>
      <c r="E160" s="802">
        <f t="shared" si="51"/>
        <v>45360</v>
      </c>
      <c r="F160" s="802">
        <f t="shared" si="52"/>
        <v>45365</v>
      </c>
      <c r="G160" s="862">
        <v>45354</v>
      </c>
      <c r="H160" s="862">
        <v>45354</v>
      </c>
      <c r="I160" s="193"/>
    </row>
    <row r="161" spans="1:9" s="14" customFormat="1" ht="27" hidden="1" customHeight="1">
      <c r="A161" s="806" t="s">
        <v>2813</v>
      </c>
      <c r="B161" s="962" t="s">
        <v>1753</v>
      </c>
      <c r="C161" s="955" t="s">
        <v>2814</v>
      </c>
      <c r="D161" s="955">
        <v>45372</v>
      </c>
      <c r="E161" s="880" t="s">
        <v>389</v>
      </c>
      <c r="F161" s="802">
        <v>45375</v>
      </c>
      <c r="G161" s="758">
        <v>45361</v>
      </c>
      <c r="H161" s="758">
        <v>45361</v>
      </c>
      <c r="I161" s="193"/>
    </row>
    <row r="162" spans="1:9" s="14" customFormat="1" ht="27" hidden="1" customHeight="1">
      <c r="A162" s="806" t="s">
        <v>2815</v>
      </c>
      <c r="B162" s="962" t="s">
        <v>2816</v>
      </c>
      <c r="C162" s="955" t="s">
        <v>2817</v>
      </c>
      <c r="D162" s="955">
        <v>45373</v>
      </c>
      <c r="E162" s="880" t="s">
        <v>389</v>
      </c>
      <c r="F162" s="802">
        <f t="shared" ref="F162:F166" si="54">D162+6</f>
        <v>45379</v>
      </c>
      <c r="G162" s="758">
        <v>45368</v>
      </c>
      <c r="H162" s="758">
        <v>45368</v>
      </c>
      <c r="I162" s="193"/>
    </row>
    <row r="163" spans="1:9" s="14" customFormat="1" ht="27" hidden="1" customHeight="1">
      <c r="A163" s="806"/>
      <c r="B163" s="962" t="s">
        <v>2059</v>
      </c>
      <c r="C163" s="955" t="s">
        <v>2818</v>
      </c>
      <c r="D163" s="955">
        <v>45382</v>
      </c>
      <c r="E163" s="802">
        <f t="shared" ref="E163:E166" si="55">D163+1</f>
        <v>45383</v>
      </c>
      <c r="F163" s="802">
        <f t="shared" si="54"/>
        <v>45388</v>
      </c>
      <c r="G163" s="758">
        <v>45375</v>
      </c>
      <c r="H163" s="758">
        <v>45375</v>
      </c>
      <c r="I163" s="193"/>
    </row>
    <row r="164" spans="1:9" s="14" customFormat="1" ht="27" hidden="1" customHeight="1">
      <c r="A164" s="806"/>
      <c r="B164" s="962" t="s">
        <v>2695</v>
      </c>
      <c r="C164" s="955" t="s">
        <v>2819</v>
      </c>
      <c r="D164" s="955">
        <v>45386</v>
      </c>
      <c r="E164" s="802">
        <f t="shared" si="55"/>
        <v>45387</v>
      </c>
      <c r="F164" s="802">
        <f t="shared" si="54"/>
        <v>45392</v>
      </c>
      <c r="G164" s="758">
        <v>45382</v>
      </c>
      <c r="H164" s="758">
        <v>45382</v>
      </c>
      <c r="I164" s="193"/>
    </row>
    <row r="165" spans="1:9" s="14" customFormat="1" ht="27" hidden="1" customHeight="1">
      <c r="A165" s="806"/>
      <c r="B165" s="962" t="s">
        <v>1776</v>
      </c>
      <c r="C165" s="955" t="s">
        <v>2820</v>
      </c>
      <c r="D165" s="955">
        <v>45389</v>
      </c>
      <c r="E165" s="802">
        <f t="shared" si="55"/>
        <v>45390</v>
      </c>
      <c r="F165" s="802">
        <f t="shared" si="54"/>
        <v>45395</v>
      </c>
      <c r="G165" s="758">
        <v>45389</v>
      </c>
      <c r="H165" s="758">
        <v>45389</v>
      </c>
      <c r="I165" s="193"/>
    </row>
    <row r="166" spans="1:9" s="14" customFormat="1" ht="27" hidden="1" customHeight="1">
      <c r="A166" s="806" t="s">
        <v>1753</v>
      </c>
      <c r="B166" s="918" t="s">
        <v>413</v>
      </c>
      <c r="C166" s="955" t="s">
        <v>2821</v>
      </c>
      <c r="D166" s="955">
        <v>45396</v>
      </c>
      <c r="E166" s="853">
        <f t="shared" si="55"/>
        <v>45397</v>
      </c>
      <c r="F166" s="853">
        <f t="shared" si="54"/>
        <v>45402</v>
      </c>
      <c r="G166" s="758">
        <v>45396</v>
      </c>
      <c r="H166" s="758">
        <v>45396</v>
      </c>
      <c r="I166" s="193"/>
    </row>
    <row r="167" spans="1:9" s="14" customFormat="1" ht="27" hidden="1" customHeight="1">
      <c r="A167" s="806"/>
      <c r="B167" s="962" t="s">
        <v>1753</v>
      </c>
      <c r="C167" s="955" t="s">
        <v>2822</v>
      </c>
      <c r="D167" s="955">
        <v>45412</v>
      </c>
      <c r="E167" s="1183" t="s">
        <v>389</v>
      </c>
      <c r="F167" s="1184"/>
      <c r="G167" s="758">
        <f t="shared" ref="G167:H185" si="56">G166+7</f>
        <v>45403</v>
      </c>
      <c r="H167" s="758">
        <f t="shared" si="56"/>
        <v>45403</v>
      </c>
      <c r="I167" s="193"/>
    </row>
    <row r="168" spans="1:9" s="14" customFormat="1" ht="20.100000000000001" hidden="1" customHeight="1">
      <c r="A168" s="806" t="s">
        <v>2823</v>
      </c>
      <c r="B168" s="962" t="s">
        <v>2816</v>
      </c>
      <c r="C168" s="955" t="s">
        <v>2824</v>
      </c>
      <c r="D168" s="955">
        <v>45421</v>
      </c>
      <c r="E168" s="802">
        <v>45419</v>
      </c>
      <c r="F168" s="802">
        <f t="shared" ref="F168:F172" si="57">D168+6</f>
        <v>45427</v>
      </c>
      <c r="G168" s="758">
        <f t="shared" si="56"/>
        <v>45410</v>
      </c>
      <c r="H168" s="758">
        <f t="shared" si="56"/>
        <v>45410</v>
      </c>
      <c r="I168" s="193"/>
    </row>
    <row r="169" spans="1:9" s="14" customFormat="1" ht="20.100000000000001" hidden="1" customHeight="1">
      <c r="A169" s="806"/>
      <c r="B169" s="962" t="s">
        <v>2059</v>
      </c>
      <c r="C169" s="955" t="s">
        <v>2825</v>
      </c>
      <c r="D169" s="955">
        <v>45426</v>
      </c>
      <c r="E169" s="802">
        <f t="shared" ref="E169" si="58">D169+1</f>
        <v>45427</v>
      </c>
      <c r="F169" s="802">
        <f t="shared" si="57"/>
        <v>45432</v>
      </c>
      <c r="G169" s="758">
        <f t="shared" si="56"/>
        <v>45417</v>
      </c>
      <c r="H169" s="758">
        <f t="shared" si="56"/>
        <v>45417</v>
      </c>
      <c r="I169" s="193"/>
    </row>
    <row r="170" spans="1:9" s="14" customFormat="1" ht="20.100000000000001" hidden="1" customHeight="1">
      <c r="A170" s="806" t="s">
        <v>2695</v>
      </c>
      <c r="B170" s="880" t="s">
        <v>389</v>
      </c>
      <c r="C170" s="955" t="s">
        <v>2826</v>
      </c>
      <c r="D170" s="800">
        <v>45435</v>
      </c>
      <c r="E170" s="799" t="s">
        <v>389</v>
      </c>
      <c r="F170" s="853">
        <f t="shared" si="57"/>
        <v>45441</v>
      </c>
      <c r="G170" s="758">
        <f t="shared" si="56"/>
        <v>45424</v>
      </c>
      <c r="H170" s="758">
        <f t="shared" si="56"/>
        <v>45424</v>
      </c>
      <c r="I170" s="193"/>
    </row>
    <row r="171" spans="1:9" s="14" customFormat="1" ht="20.100000000000001" hidden="1" customHeight="1">
      <c r="A171" s="806"/>
      <c r="B171" s="955" t="s">
        <v>1776</v>
      </c>
      <c r="C171" s="955" t="s">
        <v>2827</v>
      </c>
      <c r="D171" s="955">
        <v>45443</v>
      </c>
      <c r="E171" s="802">
        <f t="shared" ref="E171:E181" si="59">D171+1</f>
        <v>45444</v>
      </c>
      <c r="F171" s="802">
        <f t="shared" si="57"/>
        <v>45449</v>
      </c>
      <c r="G171" s="758">
        <f t="shared" si="56"/>
        <v>45431</v>
      </c>
      <c r="H171" s="758">
        <f t="shared" si="56"/>
        <v>45431</v>
      </c>
      <c r="I171" s="193"/>
    </row>
    <row r="172" spans="1:9" s="14" customFormat="1" ht="20.100000000000001" hidden="1" customHeight="1">
      <c r="A172" s="806" t="s">
        <v>1753</v>
      </c>
      <c r="B172" s="1026" t="s">
        <v>2828</v>
      </c>
      <c r="C172" s="955" t="s">
        <v>2829</v>
      </c>
      <c r="D172" s="955">
        <v>45445</v>
      </c>
      <c r="E172" s="802">
        <f t="shared" si="59"/>
        <v>45446</v>
      </c>
      <c r="F172" s="802">
        <f t="shared" si="57"/>
        <v>45451</v>
      </c>
      <c r="G172" s="758">
        <f t="shared" si="56"/>
        <v>45438</v>
      </c>
      <c r="H172" s="758">
        <f t="shared" si="56"/>
        <v>45438</v>
      </c>
      <c r="I172" s="193"/>
    </row>
    <row r="173" spans="1:9" s="14" customFormat="1" ht="20.100000000000001" hidden="1" customHeight="1">
      <c r="A173" s="806"/>
      <c r="B173" s="955" t="s">
        <v>2816</v>
      </c>
      <c r="C173" s="955" t="s">
        <v>2830</v>
      </c>
      <c r="D173" s="955">
        <v>45464</v>
      </c>
      <c r="E173" s="802">
        <f t="shared" si="59"/>
        <v>45465</v>
      </c>
      <c r="F173" s="880" t="s">
        <v>389</v>
      </c>
      <c r="G173" s="758">
        <f t="shared" si="56"/>
        <v>45445</v>
      </c>
      <c r="H173" s="758">
        <f t="shared" si="56"/>
        <v>45445</v>
      </c>
      <c r="I173" s="193"/>
    </row>
    <row r="174" spans="1:9" s="14" customFormat="1" ht="20.100000000000001" hidden="1" customHeight="1">
      <c r="A174" s="806" t="s">
        <v>2059</v>
      </c>
      <c r="B174" s="880" t="s">
        <v>413</v>
      </c>
      <c r="C174" s="955" t="s">
        <v>2831</v>
      </c>
      <c r="D174" s="800">
        <v>45452</v>
      </c>
      <c r="E174" s="853">
        <f t="shared" si="59"/>
        <v>45453</v>
      </c>
      <c r="F174" s="853">
        <f t="shared" ref="F174" si="60">D174+6</f>
        <v>45458</v>
      </c>
      <c r="G174" s="758">
        <f t="shared" si="56"/>
        <v>45452</v>
      </c>
      <c r="H174" s="758">
        <f t="shared" si="56"/>
        <v>45452</v>
      </c>
      <c r="I174" s="193"/>
    </row>
    <row r="175" spans="1:9" s="14" customFormat="1" ht="20.100000000000001" hidden="1" customHeight="1">
      <c r="A175" s="874" t="s">
        <v>2695</v>
      </c>
      <c r="B175" s="955" t="s">
        <v>2059</v>
      </c>
      <c r="C175" s="955" t="s">
        <v>2832</v>
      </c>
      <c r="D175" s="955">
        <v>45469</v>
      </c>
      <c r="E175" s="802">
        <f t="shared" si="59"/>
        <v>45470</v>
      </c>
      <c r="F175" s="880" t="s">
        <v>389</v>
      </c>
      <c r="G175" s="758">
        <f t="shared" si="56"/>
        <v>45459</v>
      </c>
      <c r="H175" s="758">
        <f t="shared" si="56"/>
        <v>45459</v>
      </c>
      <c r="I175" s="193"/>
    </row>
    <row r="176" spans="1:9" s="14" customFormat="1" ht="20.100000000000001" hidden="1" customHeight="1">
      <c r="A176" s="874" t="s">
        <v>2833</v>
      </c>
      <c r="B176" s="955" t="s">
        <v>2477</v>
      </c>
      <c r="C176" s="955" t="s">
        <v>2834</v>
      </c>
      <c r="D176" s="955">
        <v>45478</v>
      </c>
      <c r="E176" s="802">
        <f t="shared" si="59"/>
        <v>45479</v>
      </c>
      <c r="F176" s="880" t="s">
        <v>389</v>
      </c>
      <c r="G176" s="758">
        <f t="shared" si="56"/>
        <v>45466</v>
      </c>
      <c r="H176" s="758">
        <f t="shared" si="56"/>
        <v>45466</v>
      </c>
      <c r="I176" s="193"/>
    </row>
    <row r="177" spans="1:9" s="14" customFormat="1" ht="20.100000000000001" hidden="1" customHeight="1">
      <c r="A177" s="842" t="s">
        <v>1753</v>
      </c>
      <c r="B177" s="955" t="s">
        <v>1776</v>
      </c>
      <c r="C177" s="955" t="s">
        <v>2835</v>
      </c>
      <c r="D177" s="955">
        <v>45485</v>
      </c>
      <c r="E177" s="802">
        <f t="shared" si="59"/>
        <v>45486</v>
      </c>
      <c r="F177" s="880" t="s">
        <v>389</v>
      </c>
      <c r="G177" s="758">
        <f t="shared" si="56"/>
        <v>45473</v>
      </c>
      <c r="H177" s="758">
        <f t="shared" si="56"/>
        <v>45473</v>
      </c>
      <c r="I177" s="193"/>
    </row>
    <row r="178" spans="1:9" s="14" customFormat="1" ht="20.100000000000001" hidden="1" customHeight="1">
      <c r="A178" s="874" t="s">
        <v>1994</v>
      </c>
      <c r="B178" s="955" t="s">
        <v>2828</v>
      </c>
      <c r="C178" s="955" t="s">
        <v>2836</v>
      </c>
      <c r="D178" s="955">
        <v>45483</v>
      </c>
      <c r="E178" s="802">
        <f t="shared" si="59"/>
        <v>45484</v>
      </c>
      <c r="F178" s="802">
        <f t="shared" ref="F178:F180" si="61">D178+6</f>
        <v>45489</v>
      </c>
      <c r="G178" s="758">
        <f t="shared" si="56"/>
        <v>45480</v>
      </c>
      <c r="H178" s="758">
        <f t="shared" si="56"/>
        <v>45480</v>
      </c>
      <c r="I178" s="193"/>
    </row>
    <row r="179" spans="1:9" s="14" customFormat="1" ht="20.100000000000001" hidden="1" customHeight="1">
      <c r="A179" s="806"/>
      <c r="B179" s="955" t="s">
        <v>2816</v>
      </c>
      <c r="C179" s="955" t="s">
        <v>2837</v>
      </c>
      <c r="D179" s="955">
        <v>45491</v>
      </c>
      <c r="E179" s="802">
        <f t="shared" si="59"/>
        <v>45492</v>
      </c>
      <c r="F179" s="802">
        <f t="shared" si="61"/>
        <v>45497</v>
      </c>
      <c r="G179" s="758">
        <f t="shared" si="56"/>
        <v>45487</v>
      </c>
      <c r="H179" s="758">
        <f t="shared" si="56"/>
        <v>45487</v>
      </c>
      <c r="I179" s="193"/>
    </row>
    <row r="180" spans="1:9" s="14" customFormat="1" ht="20.100000000000001" hidden="1" customHeight="1">
      <c r="A180" s="874"/>
      <c r="B180" s="955" t="s">
        <v>2059</v>
      </c>
      <c r="C180" s="955" t="s">
        <v>2838</v>
      </c>
      <c r="D180" s="880" t="s">
        <v>389</v>
      </c>
      <c r="E180" s="853" t="e">
        <f t="shared" si="59"/>
        <v>#VALUE!</v>
      </c>
      <c r="F180" s="853" t="e">
        <f t="shared" si="61"/>
        <v>#VALUE!</v>
      </c>
      <c r="G180" s="758">
        <f t="shared" si="56"/>
        <v>45494</v>
      </c>
      <c r="H180" s="758">
        <f t="shared" si="56"/>
        <v>45494</v>
      </c>
      <c r="I180" s="193"/>
    </row>
    <row r="181" spans="1:9" s="14" customFormat="1" ht="20.100000000000001" hidden="1" customHeight="1">
      <c r="A181" s="874"/>
      <c r="B181" s="955" t="s">
        <v>2477</v>
      </c>
      <c r="C181" s="955" t="s">
        <v>2839</v>
      </c>
      <c r="D181" s="880" t="s">
        <v>389</v>
      </c>
      <c r="E181" s="853" t="e">
        <f t="shared" si="59"/>
        <v>#VALUE!</v>
      </c>
      <c r="F181" s="799" t="s">
        <v>389</v>
      </c>
      <c r="G181" s="758">
        <f t="shared" si="56"/>
        <v>45501</v>
      </c>
      <c r="H181" s="758">
        <f t="shared" si="56"/>
        <v>45501</v>
      </c>
      <c r="I181" s="193"/>
    </row>
    <row r="182" spans="1:9" s="14" customFormat="1" ht="20.100000000000001" hidden="1" customHeight="1">
      <c r="A182" s="842" t="s">
        <v>1753</v>
      </c>
      <c r="B182" s="955" t="s">
        <v>1776</v>
      </c>
      <c r="C182" s="955" t="s">
        <v>2840</v>
      </c>
      <c r="D182" s="955">
        <v>45519</v>
      </c>
      <c r="E182" s="880" t="s">
        <v>389</v>
      </c>
      <c r="F182" s="880" t="s">
        <v>389</v>
      </c>
      <c r="G182" s="758">
        <f t="shared" si="56"/>
        <v>45508</v>
      </c>
      <c r="H182" s="758">
        <f t="shared" si="56"/>
        <v>45508</v>
      </c>
      <c r="I182" s="193"/>
    </row>
    <row r="183" spans="1:9" s="14" customFormat="1" ht="20.100000000000001" hidden="1" customHeight="1">
      <c r="A183" s="874" t="s">
        <v>1994</v>
      </c>
      <c r="B183" s="955" t="s">
        <v>2828</v>
      </c>
      <c r="C183" s="955" t="s">
        <v>2841</v>
      </c>
      <c r="D183" s="955">
        <v>45531</v>
      </c>
      <c r="E183" s="880" t="s">
        <v>389</v>
      </c>
      <c r="F183" s="880" t="s">
        <v>389</v>
      </c>
      <c r="G183" s="758">
        <f t="shared" si="56"/>
        <v>45515</v>
      </c>
      <c r="H183" s="758">
        <f t="shared" si="56"/>
        <v>45515</v>
      </c>
      <c r="I183" s="193"/>
    </row>
    <row r="184" spans="1:9" s="14" customFormat="1" ht="20.100000000000001" hidden="1" customHeight="1">
      <c r="A184" s="806"/>
      <c r="B184" s="955" t="s">
        <v>2816</v>
      </c>
      <c r="C184" s="955" t="s">
        <v>2842</v>
      </c>
      <c r="D184" s="955">
        <v>45532</v>
      </c>
      <c r="E184" s="802">
        <f t="shared" ref="E184" si="62">D184+1</f>
        <v>45533</v>
      </c>
      <c r="F184" s="802">
        <v>45543</v>
      </c>
      <c r="G184" s="758">
        <f t="shared" si="56"/>
        <v>45522</v>
      </c>
      <c r="H184" s="758">
        <f t="shared" si="56"/>
        <v>45522</v>
      </c>
      <c r="I184" s="193"/>
    </row>
    <row r="185" spans="1:9" s="14" customFormat="1" ht="20.100000000000001" hidden="1" customHeight="1">
      <c r="A185" s="806" t="s">
        <v>2843</v>
      </c>
      <c r="B185" s="955" t="s">
        <v>2051</v>
      </c>
      <c r="C185" s="955" t="s">
        <v>2844</v>
      </c>
      <c r="D185" s="955">
        <v>45536</v>
      </c>
      <c r="E185" s="880" t="s">
        <v>389</v>
      </c>
      <c r="F185" s="880" t="s">
        <v>389</v>
      </c>
      <c r="G185" s="758">
        <f t="shared" si="56"/>
        <v>45529</v>
      </c>
      <c r="H185" s="758">
        <f t="shared" si="56"/>
        <v>45529</v>
      </c>
      <c r="I185" s="193"/>
    </row>
    <row r="186" spans="1:9" s="14" customFormat="1" ht="20.100000000000001" hidden="1" customHeight="1">
      <c r="A186" s="806" t="s">
        <v>2845</v>
      </c>
      <c r="B186" s="955" t="s">
        <v>2477</v>
      </c>
      <c r="C186" s="955" t="s">
        <v>2846</v>
      </c>
      <c r="D186" s="955">
        <v>45538</v>
      </c>
      <c r="E186" s="802">
        <f t="shared" ref="E186:E188" si="63">D186+1</f>
        <v>45539</v>
      </c>
      <c r="F186" s="802">
        <v>45545</v>
      </c>
      <c r="I186" s="758">
        <f>G185+7</f>
        <v>45536</v>
      </c>
    </row>
    <row r="187" spans="1:9" s="14" customFormat="1" ht="20.100000000000001" hidden="1" customHeight="1">
      <c r="A187" s="806"/>
      <c r="B187" s="955" t="s">
        <v>1776</v>
      </c>
      <c r="C187" s="955" t="s">
        <v>2847</v>
      </c>
      <c r="D187" s="955">
        <v>45546</v>
      </c>
      <c r="E187" s="802">
        <f t="shared" si="63"/>
        <v>45547</v>
      </c>
      <c r="F187" s="802">
        <v>45553</v>
      </c>
      <c r="I187" s="758">
        <f>I186+7</f>
        <v>45543</v>
      </c>
    </row>
    <row r="188" spans="1:9" s="14" customFormat="1" ht="20.100000000000001" hidden="1" customHeight="1">
      <c r="A188" s="806"/>
      <c r="B188" s="955" t="s">
        <v>2701</v>
      </c>
      <c r="C188" s="955" t="s">
        <v>2848</v>
      </c>
      <c r="D188" s="955">
        <v>45564</v>
      </c>
      <c r="E188" s="802">
        <f t="shared" si="63"/>
        <v>45565</v>
      </c>
      <c r="F188" s="880" t="s">
        <v>389</v>
      </c>
      <c r="I188" s="758">
        <f>I187+7</f>
        <v>45550</v>
      </c>
    </row>
    <row r="189" spans="1:9" s="14" customFormat="1" ht="20.100000000000001" hidden="1" customHeight="1">
      <c r="A189" s="806"/>
      <c r="B189" s="955" t="s">
        <v>2849</v>
      </c>
      <c r="C189" s="955" t="s">
        <v>2850</v>
      </c>
      <c r="D189" s="955">
        <v>45558</v>
      </c>
      <c r="E189" s="880" t="s">
        <v>389</v>
      </c>
      <c r="F189" s="802">
        <f>D189+6</f>
        <v>45564</v>
      </c>
      <c r="I189" s="758">
        <f>I188+7</f>
        <v>45557</v>
      </c>
    </row>
    <row r="190" spans="1:9" s="14" customFormat="1" ht="20.100000000000001" hidden="1" customHeight="1">
      <c r="A190" s="806" t="s">
        <v>2059</v>
      </c>
      <c r="B190" s="955" t="s">
        <v>2701</v>
      </c>
      <c r="C190" s="955" t="s">
        <v>2851</v>
      </c>
      <c r="D190" s="955">
        <v>45572</v>
      </c>
      <c r="E190" s="880" t="s">
        <v>389</v>
      </c>
      <c r="F190" s="880" t="s">
        <v>389</v>
      </c>
      <c r="I190" s="758">
        <f>I189+7</f>
        <v>45564</v>
      </c>
    </row>
    <row r="191" spans="1:9" s="14" customFormat="1" ht="20.100000000000001" hidden="1" customHeight="1">
      <c r="A191" s="806" t="s">
        <v>2477</v>
      </c>
      <c r="B191" s="955" t="s">
        <v>2477</v>
      </c>
      <c r="C191" s="955" t="s">
        <v>2852</v>
      </c>
      <c r="D191" s="955">
        <v>45568</v>
      </c>
      <c r="E191" s="802">
        <f t="shared" ref="E191" si="64">D191+1</f>
        <v>45569</v>
      </c>
      <c r="F191" s="802">
        <f t="shared" ref="F191:F194" si="65">D191+6</f>
        <v>45574</v>
      </c>
      <c r="I191" s="758">
        <f>I190+7</f>
        <v>45571</v>
      </c>
    </row>
    <row r="192" spans="1:9" s="14" customFormat="1" ht="20.100000000000001" hidden="1" customHeight="1">
      <c r="A192" s="806" t="s">
        <v>2816</v>
      </c>
      <c r="B192" s="955" t="s">
        <v>2853</v>
      </c>
      <c r="C192" s="955" t="s">
        <v>2854</v>
      </c>
      <c r="D192" s="955">
        <v>45583</v>
      </c>
      <c r="E192" s="880" t="s">
        <v>389</v>
      </c>
      <c r="F192" s="802">
        <f t="shared" si="65"/>
        <v>45589</v>
      </c>
      <c r="I192" s="758">
        <v>45576</v>
      </c>
    </row>
    <row r="193" spans="1:10" s="14" customFormat="1" ht="20.100000000000001" hidden="1" customHeight="1">
      <c r="A193" s="806" t="s">
        <v>1776</v>
      </c>
      <c r="B193" s="955" t="s">
        <v>2437</v>
      </c>
      <c r="C193" s="955" t="s">
        <v>2855</v>
      </c>
      <c r="D193" s="955">
        <v>45585</v>
      </c>
      <c r="E193" s="880" t="s">
        <v>389</v>
      </c>
      <c r="F193" s="802">
        <f t="shared" si="65"/>
        <v>45591</v>
      </c>
      <c r="I193" s="758">
        <f>I192+7</f>
        <v>45583</v>
      </c>
    </row>
    <row r="194" spans="1:10" s="14" customFormat="1" ht="20.100000000000001" hidden="1" customHeight="1">
      <c r="A194" s="806" t="s">
        <v>2856</v>
      </c>
      <c r="B194" s="955" t="s">
        <v>2743</v>
      </c>
      <c r="C194" s="955" t="s">
        <v>2857</v>
      </c>
      <c r="D194" s="955">
        <v>45590</v>
      </c>
      <c r="E194" s="802">
        <f t="shared" ref="E194:E196" si="66">D194+1</f>
        <v>45591</v>
      </c>
      <c r="F194" s="802">
        <f t="shared" si="65"/>
        <v>45596</v>
      </c>
      <c r="I194" s="758">
        <f>I193+7</f>
        <v>45590</v>
      </c>
    </row>
    <row r="195" spans="1:10" s="14" customFormat="1" ht="20.100000000000001" hidden="1" customHeight="1">
      <c r="A195" s="806" t="s">
        <v>1776</v>
      </c>
      <c r="B195" s="955" t="s">
        <v>687</v>
      </c>
      <c r="C195" s="955" t="s">
        <v>2858</v>
      </c>
      <c r="D195" s="955">
        <v>45595</v>
      </c>
      <c r="E195" s="802">
        <f t="shared" si="66"/>
        <v>45596</v>
      </c>
      <c r="F195" s="758">
        <f>D195+6</f>
        <v>45601</v>
      </c>
      <c r="I195" s="758">
        <f>I194+7</f>
        <v>45597</v>
      </c>
    </row>
    <row r="196" spans="1:10" s="14" customFormat="1" ht="20.100000000000001" hidden="1" customHeight="1">
      <c r="A196" s="806" t="s">
        <v>2859</v>
      </c>
      <c r="B196" s="955" t="s">
        <v>2860</v>
      </c>
      <c r="C196" s="1026" t="s">
        <v>2861</v>
      </c>
      <c r="D196" s="955">
        <v>45604</v>
      </c>
      <c r="E196" s="802">
        <f t="shared" si="66"/>
        <v>45605</v>
      </c>
      <c r="F196" s="758">
        <f>D196+6</f>
        <v>45610</v>
      </c>
      <c r="I196" s="758">
        <f t="shared" ref="I196:I200" si="67">I195+7</f>
        <v>45604</v>
      </c>
    </row>
    <row r="197" spans="1:10" s="14" customFormat="1" ht="20.100000000000001" hidden="1" customHeight="1">
      <c r="A197" s="806"/>
      <c r="B197" s="955" t="s">
        <v>2477</v>
      </c>
      <c r="C197" s="955" t="s">
        <v>2862</v>
      </c>
      <c r="D197" s="955">
        <v>45612</v>
      </c>
      <c r="E197" s="802">
        <f>D197+2</f>
        <v>45614</v>
      </c>
      <c r="F197" s="802">
        <f t="shared" ref="F197:F198" si="68">D197+6</f>
        <v>45618</v>
      </c>
      <c r="I197" s="758">
        <f t="shared" si="67"/>
        <v>45611</v>
      </c>
    </row>
    <row r="198" spans="1:10" s="14" customFormat="1" ht="20.100000000000001" hidden="1" customHeight="1">
      <c r="A198" s="806" t="s">
        <v>2853</v>
      </c>
      <c r="B198" s="1026" t="s">
        <v>413</v>
      </c>
      <c r="C198" s="955" t="s">
        <v>2863</v>
      </c>
      <c r="D198" s="800">
        <v>45617</v>
      </c>
      <c r="E198" s="853">
        <f t="shared" ref="E198" si="69">D198+1</f>
        <v>45618</v>
      </c>
      <c r="F198" s="853">
        <f t="shared" si="68"/>
        <v>45623</v>
      </c>
      <c r="I198" s="758">
        <f t="shared" si="67"/>
        <v>45618</v>
      </c>
    </row>
    <row r="199" spans="1:10" s="14" customFormat="1" ht="20.100000000000001" hidden="1" customHeight="1">
      <c r="A199" s="806"/>
      <c r="B199" s="955" t="s">
        <v>2437</v>
      </c>
      <c r="C199" s="955" t="s">
        <v>2864</v>
      </c>
      <c r="D199" s="955">
        <v>45625</v>
      </c>
      <c r="E199" s="802">
        <f>D199+2</f>
        <v>45627</v>
      </c>
      <c r="F199" s="880" t="s">
        <v>389</v>
      </c>
      <c r="I199" s="758">
        <f t="shared" si="67"/>
        <v>45625</v>
      </c>
    </row>
    <row r="200" spans="1:10" s="14" customFormat="1" ht="20.100000000000001" hidden="1" customHeight="1">
      <c r="A200" s="806"/>
      <c r="B200" s="955" t="s">
        <v>685</v>
      </c>
      <c r="C200" s="955" t="s">
        <v>2865</v>
      </c>
      <c r="D200" s="955">
        <v>45639</v>
      </c>
      <c r="E200" s="802">
        <f t="shared" ref="E200" si="70">D200+2</f>
        <v>45641</v>
      </c>
      <c r="F200" s="802">
        <f t="shared" ref="F200" si="71">D200+6</f>
        <v>45645</v>
      </c>
      <c r="I200" s="758">
        <f t="shared" si="67"/>
        <v>45632</v>
      </c>
    </row>
    <row r="201" spans="1:10" s="14" customFormat="1" ht="20.100000000000001" hidden="1" customHeight="1">
      <c r="A201" s="806"/>
      <c r="B201" s="955" t="s">
        <v>2754</v>
      </c>
      <c r="C201" s="955" t="s">
        <v>2883</v>
      </c>
      <c r="D201" s="955">
        <v>45677</v>
      </c>
      <c r="E201" s="802">
        <f>D201+4</f>
        <v>45681</v>
      </c>
      <c r="F201" s="802">
        <f>E201+10</f>
        <v>45691</v>
      </c>
      <c r="I201" s="758">
        <v>45673</v>
      </c>
      <c r="J201" s="332">
        <f>WEEKNUM(I201)</f>
        <v>3</v>
      </c>
    </row>
    <row r="202" spans="1:10" s="14" customFormat="1" ht="20.100000000000001" hidden="1" customHeight="1">
      <c r="A202" s="806"/>
      <c r="B202" s="955" t="s">
        <v>685</v>
      </c>
      <c r="C202" s="955" t="s">
        <v>2884</v>
      </c>
      <c r="D202" s="955">
        <v>45687</v>
      </c>
      <c r="E202" s="802">
        <f t="shared" ref="E202:E206" si="72">D202+4</f>
        <v>45691</v>
      </c>
      <c r="F202" s="802">
        <f t="shared" ref="F202:F207" si="73">E202+10</f>
        <v>45701</v>
      </c>
      <c r="I202" s="758">
        <f>I201+7</f>
        <v>45680</v>
      </c>
      <c r="J202" s="332">
        <f>WEEKNUM(I202)</f>
        <v>4</v>
      </c>
    </row>
    <row r="203" spans="1:10" s="14" customFormat="1" ht="20.100000000000001" hidden="1" customHeight="1">
      <c r="A203" s="806"/>
      <c r="B203" s="955" t="s">
        <v>2743</v>
      </c>
      <c r="C203" s="955" t="s">
        <v>2885</v>
      </c>
      <c r="D203" s="955">
        <v>45686</v>
      </c>
      <c r="E203" s="802">
        <f t="shared" si="72"/>
        <v>45690</v>
      </c>
      <c r="F203" s="802">
        <f t="shared" si="73"/>
        <v>45700</v>
      </c>
      <c r="I203" s="758">
        <f t="shared" ref="I203:I208" si="74">I202+7</f>
        <v>45687</v>
      </c>
      <c r="J203" s="332">
        <f>WEEKNUM(I203)</f>
        <v>5</v>
      </c>
    </row>
    <row r="204" spans="1:10" s="14" customFormat="1" ht="20.100000000000001" hidden="1" customHeight="1">
      <c r="A204" s="806"/>
      <c r="B204" s="955" t="s">
        <v>2477</v>
      </c>
      <c r="C204" s="955" t="s">
        <v>2886</v>
      </c>
      <c r="D204" s="955">
        <v>45692</v>
      </c>
      <c r="E204" s="802">
        <f t="shared" si="72"/>
        <v>45696</v>
      </c>
      <c r="F204" s="802">
        <f t="shared" si="73"/>
        <v>45706</v>
      </c>
      <c r="I204" s="758">
        <f t="shared" si="74"/>
        <v>45694</v>
      </c>
      <c r="J204" s="332">
        <f>WEEKNUM(I204)</f>
        <v>6</v>
      </c>
    </row>
    <row r="205" spans="1:10" s="14" customFormat="1" ht="20.100000000000001" hidden="1" customHeight="1">
      <c r="A205" s="806" t="s">
        <v>2816</v>
      </c>
      <c r="B205" s="955" t="s">
        <v>687</v>
      </c>
      <c r="C205" s="955" t="s">
        <v>2887</v>
      </c>
      <c r="D205" s="955">
        <v>45699</v>
      </c>
      <c r="E205" s="802">
        <f t="shared" si="72"/>
        <v>45703</v>
      </c>
      <c r="F205" s="802">
        <f t="shared" si="73"/>
        <v>45713</v>
      </c>
      <c r="I205" s="758">
        <f t="shared" si="74"/>
        <v>45701</v>
      </c>
      <c r="J205" s="332">
        <f t="shared" ref="J205:J207" si="75">WEEKNUM(I205)</f>
        <v>7</v>
      </c>
    </row>
    <row r="206" spans="1:10" s="14" customFormat="1" ht="20.100000000000001" hidden="1" customHeight="1">
      <c r="A206" s="806"/>
      <c r="B206" s="955" t="s">
        <v>2816</v>
      </c>
      <c r="C206" s="955" t="s">
        <v>2888</v>
      </c>
      <c r="D206" s="955">
        <v>45709</v>
      </c>
      <c r="E206" s="802">
        <f t="shared" si="72"/>
        <v>45713</v>
      </c>
      <c r="F206" s="802">
        <f t="shared" si="73"/>
        <v>45723</v>
      </c>
      <c r="I206" s="758">
        <f t="shared" si="74"/>
        <v>45708</v>
      </c>
      <c r="J206" s="332">
        <f t="shared" si="75"/>
        <v>8</v>
      </c>
    </row>
    <row r="207" spans="1:10" s="14" customFormat="1" ht="20.100000000000001" hidden="1" customHeight="1">
      <c r="A207" s="806"/>
      <c r="B207" s="955" t="s">
        <v>685</v>
      </c>
      <c r="C207" s="955" t="s">
        <v>2889</v>
      </c>
      <c r="D207" s="955">
        <v>45716</v>
      </c>
      <c r="E207" s="802">
        <v>45352</v>
      </c>
      <c r="F207" s="802">
        <f t="shared" si="73"/>
        <v>45362</v>
      </c>
      <c r="I207" s="758">
        <f t="shared" si="74"/>
        <v>45715</v>
      </c>
      <c r="J207" s="332">
        <f t="shared" si="75"/>
        <v>9</v>
      </c>
    </row>
    <row r="208" spans="1:10" s="14" customFormat="1" ht="20.100000000000001" hidden="1" customHeight="1">
      <c r="A208" s="806"/>
      <c r="B208" s="955" t="s">
        <v>2743</v>
      </c>
      <c r="C208" s="955" t="s">
        <v>2890</v>
      </c>
      <c r="D208" s="955">
        <v>45725</v>
      </c>
      <c r="E208" s="802">
        <f t="shared" ref="E208" si="76">D208+4</f>
        <v>45729</v>
      </c>
      <c r="F208" s="802">
        <f t="shared" ref="F208" si="77">E208+10</f>
        <v>45739</v>
      </c>
      <c r="I208" s="758">
        <f t="shared" si="74"/>
        <v>45722</v>
      </c>
      <c r="J208" s="332">
        <f>WEEKNUM(I208)</f>
        <v>10</v>
      </c>
    </row>
    <row r="209" spans="1:18" s="149" customFormat="1" ht="20.100000000000001" hidden="1" customHeight="1">
      <c r="A209" s="1035"/>
      <c r="B209" s="147" t="s">
        <v>545</v>
      </c>
      <c r="C209" s="75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600"/>
      <c r="Q209" s="146"/>
      <c r="R209" s="146"/>
    </row>
    <row r="210" spans="1:18" s="14" customFormat="1" ht="20.100000000000001" hidden="1" customHeight="1">
      <c r="A210" s="806"/>
      <c r="B210" s="764"/>
      <c r="C210" s="764"/>
      <c r="D210" s="764"/>
      <c r="E210" s="801"/>
      <c r="F210" s="801"/>
      <c r="I210" s="764"/>
      <c r="J210" s="169"/>
    </row>
    <row r="211" spans="1:18" s="14" customFormat="1" ht="20.100000000000001" customHeight="1">
      <c r="A211" s="806"/>
      <c r="B211" s="764"/>
      <c r="C211" s="764"/>
      <c r="D211" s="764"/>
      <c r="E211" s="801"/>
      <c r="F211" s="801"/>
      <c r="I211" s="764"/>
      <c r="J211" s="169"/>
    </row>
    <row r="212" spans="1:18" s="149" customFormat="1" ht="20.100000000000001" customHeight="1">
      <c r="A212" s="1033"/>
      <c r="B212" s="1185" t="s">
        <v>1042</v>
      </c>
      <c r="C212" s="1185"/>
      <c r="D212" s="1185"/>
      <c r="E212" s="1185"/>
      <c r="F212" s="1185"/>
      <c r="G212" s="1185"/>
      <c r="H212" s="1034"/>
      <c r="I212" s="1037"/>
      <c r="J212" s="1037"/>
      <c r="K212" s="1037"/>
      <c r="L212" s="1037"/>
      <c r="M212" s="1037"/>
    </row>
    <row r="213" spans="1:18" s="14" customFormat="1" ht="20.100000000000001" customHeight="1">
      <c r="A213" s="806"/>
      <c r="B213" s="764"/>
      <c r="C213" s="764"/>
      <c r="D213" s="764"/>
      <c r="E213" s="801"/>
      <c r="F213" s="801"/>
      <c r="G213" s="801"/>
      <c r="H213" s="801"/>
      <c r="I213" s="801"/>
      <c r="J213" s="193"/>
      <c r="K213" s="764"/>
    </row>
    <row r="214" spans="1:18" s="14" customFormat="1" ht="42" hidden="1" customHeight="1">
      <c r="A214" s="806"/>
      <c r="B214" s="1187" t="s">
        <v>2891</v>
      </c>
      <c r="C214" s="1188"/>
      <c r="D214" s="1189" t="s">
        <v>353</v>
      </c>
      <c r="E214" s="1047" t="s">
        <v>329</v>
      </c>
      <c r="F214" s="941" t="s">
        <v>2871</v>
      </c>
      <c r="G214" s="881"/>
      <c r="H214" s="881"/>
      <c r="I214" s="407"/>
    </row>
    <row r="215" spans="1:18" s="14" customFormat="1" ht="18" hidden="1" customHeight="1">
      <c r="A215" s="806"/>
      <c r="B215" s="944" t="s">
        <v>355</v>
      </c>
      <c r="C215" s="944" t="s">
        <v>356</v>
      </c>
      <c r="D215" s="1190"/>
      <c r="E215" s="949" t="s">
        <v>166</v>
      </c>
      <c r="F215" s="949" t="s">
        <v>219</v>
      </c>
      <c r="I215" s="968" t="s">
        <v>357</v>
      </c>
      <c r="J215" s="985" t="s">
        <v>358</v>
      </c>
    </row>
    <row r="216" spans="1:18" s="14" customFormat="1" ht="24.95" hidden="1" customHeight="1">
      <c r="A216" s="806"/>
      <c r="B216" s="821" t="s">
        <v>2250</v>
      </c>
      <c r="C216" s="802" t="s">
        <v>2892</v>
      </c>
      <c r="D216" s="802">
        <v>44946</v>
      </c>
      <c r="E216" s="802"/>
      <c r="F216" s="802">
        <f t="shared" ref="F216:F238" si="78">D216+1</f>
        <v>44947</v>
      </c>
      <c r="G216" s="758"/>
      <c r="H216" s="758"/>
      <c r="I216" s="862" t="e">
        <f>#REF!+7</f>
        <v>#REF!</v>
      </c>
      <c r="J216" s="1071" t="e">
        <f>#REF!+7</f>
        <v>#REF!</v>
      </c>
    </row>
    <row r="217" spans="1:18" s="14" customFormat="1" ht="24.95" hidden="1" customHeight="1">
      <c r="A217" s="806" t="s">
        <v>2893</v>
      </c>
      <c r="B217" s="821" t="s">
        <v>1519</v>
      </c>
      <c r="C217" s="802" t="s">
        <v>2894</v>
      </c>
      <c r="D217" s="802">
        <v>44952</v>
      </c>
      <c r="E217" s="802"/>
      <c r="F217" s="802">
        <f t="shared" si="78"/>
        <v>44953</v>
      </c>
      <c r="G217" s="758"/>
      <c r="H217" s="758"/>
      <c r="I217" s="862" t="e">
        <f t="shared" ref="I217" si="79">I216+7</f>
        <v>#REF!</v>
      </c>
      <c r="J217" s="1071" t="e">
        <f t="shared" ref="J217:J238" si="80">J216+7</f>
        <v>#REF!</v>
      </c>
    </row>
    <row r="218" spans="1:18" s="693" customFormat="1" ht="24.95" hidden="1" customHeight="1">
      <c r="A218" s="871"/>
      <c r="B218" s="851" t="s">
        <v>1550</v>
      </c>
      <c r="C218" s="852" t="s">
        <v>2895</v>
      </c>
      <c r="D218" s="852">
        <v>44963</v>
      </c>
      <c r="E218" s="852"/>
      <c r="F218" s="852">
        <f t="shared" si="78"/>
        <v>44964</v>
      </c>
      <c r="G218" s="758"/>
      <c r="H218" s="758"/>
      <c r="I218" s="862" t="e">
        <f t="shared" ref="I218:I233" si="81">I217+7</f>
        <v>#REF!</v>
      </c>
      <c r="J218" s="1072" t="e">
        <f t="shared" si="80"/>
        <v>#REF!</v>
      </c>
    </row>
    <row r="219" spans="1:18" s="693" customFormat="1" ht="24.95" hidden="1" customHeight="1">
      <c r="A219" s="871" t="s">
        <v>2896</v>
      </c>
      <c r="B219" s="851" t="s">
        <v>2897</v>
      </c>
      <c r="C219" s="852" t="s">
        <v>2898</v>
      </c>
      <c r="D219" s="852">
        <v>44968</v>
      </c>
      <c r="E219" s="852"/>
      <c r="F219" s="852">
        <f t="shared" si="78"/>
        <v>44969</v>
      </c>
      <c r="G219" s="758"/>
      <c r="H219" s="758"/>
      <c r="I219" s="862" t="e">
        <f t="shared" si="81"/>
        <v>#REF!</v>
      </c>
      <c r="J219" s="1072" t="e">
        <f t="shared" si="80"/>
        <v>#REF!</v>
      </c>
    </row>
    <row r="220" spans="1:18" s="693" customFormat="1" ht="24.95" hidden="1" customHeight="1">
      <c r="A220" s="871"/>
      <c r="B220" s="851" t="s">
        <v>2055</v>
      </c>
      <c r="C220" s="852" t="s">
        <v>2899</v>
      </c>
      <c r="D220" s="852">
        <v>44973</v>
      </c>
      <c r="E220" s="852"/>
      <c r="F220" s="852">
        <f t="shared" si="78"/>
        <v>44974</v>
      </c>
      <c r="G220" s="758"/>
      <c r="H220" s="758"/>
      <c r="I220" s="862" t="e">
        <f t="shared" si="81"/>
        <v>#REF!</v>
      </c>
      <c r="J220" s="1072" t="e">
        <f t="shared" si="80"/>
        <v>#REF!</v>
      </c>
    </row>
    <row r="221" spans="1:18" s="693" customFormat="1" ht="24.95" hidden="1" customHeight="1">
      <c r="A221" s="871" t="s">
        <v>2900</v>
      </c>
      <c r="B221" s="821" t="s">
        <v>2901</v>
      </c>
      <c r="C221" s="852" t="s">
        <v>2902</v>
      </c>
      <c r="D221" s="852">
        <f t="shared" ref="D221:D224" si="82">D220+7</f>
        <v>44980</v>
      </c>
      <c r="E221" s="852"/>
      <c r="F221" s="852">
        <f t="shared" si="78"/>
        <v>44981</v>
      </c>
      <c r="G221" s="758"/>
      <c r="H221" s="758"/>
      <c r="I221" s="862" t="e">
        <f t="shared" si="81"/>
        <v>#REF!</v>
      </c>
      <c r="J221" s="1072" t="e">
        <f t="shared" si="80"/>
        <v>#REF!</v>
      </c>
    </row>
    <row r="222" spans="1:18" s="14" customFormat="1" ht="24.95" hidden="1" customHeight="1">
      <c r="A222" s="806" t="s">
        <v>2903</v>
      </c>
      <c r="B222" s="821" t="s">
        <v>2695</v>
      </c>
      <c r="C222" s="802" t="s">
        <v>2904</v>
      </c>
      <c r="D222" s="802">
        <f t="shared" si="82"/>
        <v>44987</v>
      </c>
      <c r="E222" s="802"/>
      <c r="F222" s="802">
        <f t="shared" si="78"/>
        <v>44988</v>
      </c>
      <c r="G222" s="758"/>
      <c r="H222" s="758"/>
      <c r="I222" s="862" t="e">
        <f t="shared" si="81"/>
        <v>#REF!</v>
      </c>
      <c r="J222" s="1071" t="e">
        <f t="shared" si="80"/>
        <v>#REF!</v>
      </c>
    </row>
    <row r="223" spans="1:18" s="14" customFormat="1" ht="24.95" hidden="1" customHeight="1">
      <c r="A223" s="806" t="s">
        <v>2905</v>
      </c>
      <c r="B223" s="821" t="s">
        <v>1519</v>
      </c>
      <c r="C223" s="802" t="s">
        <v>2906</v>
      </c>
      <c r="D223" s="802">
        <f t="shared" si="82"/>
        <v>44994</v>
      </c>
      <c r="E223" s="802"/>
      <c r="F223" s="802">
        <f t="shared" si="78"/>
        <v>44995</v>
      </c>
      <c r="G223" s="758"/>
      <c r="H223" s="758"/>
      <c r="I223" s="862" t="e">
        <f t="shared" si="81"/>
        <v>#REF!</v>
      </c>
      <c r="J223" s="1071" t="e">
        <f t="shared" si="80"/>
        <v>#REF!</v>
      </c>
    </row>
    <row r="224" spans="1:18" s="14" customFormat="1" ht="20.25" hidden="1" customHeight="1">
      <c r="A224" s="806"/>
      <c r="B224" s="821" t="s">
        <v>1958</v>
      </c>
      <c r="C224" s="802" t="s">
        <v>2907</v>
      </c>
      <c r="D224" s="802">
        <f t="shared" si="82"/>
        <v>45001</v>
      </c>
      <c r="E224" s="802"/>
      <c r="F224" s="802">
        <f t="shared" si="78"/>
        <v>45002</v>
      </c>
      <c r="G224" s="758"/>
      <c r="H224" s="758"/>
      <c r="I224" s="862" t="e">
        <f t="shared" si="81"/>
        <v>#REF!</v>
      </c>
      <c r="J224" s="1071" t="e">
        <f t="shared" si="80"/>
        <v>#REF!</v>
      </c>
    </row>
    <row r="225" spans="1:10" s="14" customFormat="1" ht="23.25" hidden="1" customHeight="1">
      <c r="A225" s="806" t="s">
        <v>2908</v>
      </c>
      <c r="B225" s="821" t="s">
        <v>2055</v>
      </c>
      <c r="C225" s="802" t="s">
        <v>2909</v>
      </c>
      <c r="D225" s="802">
        <v>45008</v>
      </c>
      <c r="E225" s="802"/>
      <c r="F225" s="803">
        <f t="shared" si="78"/>
        <v>45009</v>
      </c>
      <c r="G225" s="758"/>
      <c r="H225" s="758"/>
      <c r="I225" s="862" t="e">
        <f t="shared" si="81"/>
        <v>#REF!</v>
      </c>
      <c r="J225" s="1071" t="e">
        <f t="shared" si="80"/>
        <v>#REF!</v>
      </c>
    </row>
    <row r="226" spans="1:10" s="14" customFormat="1" ht="42.6" hidden="1" customHeight="1">
      <c r="A226" s="806" t="s">
        <v>2910</v>
      </c>
      <c r="B226" s="821" t="s">
        <v>1524</v>
      </c>
      <c r="C226" s="802" t="s">
        <v>2911</v>
      </c>
      <c r="D226" s="802">
        <f t="shared" ref="D226" si="83">D225+7</f>
        <v>45015</v>
      </c>
      <c r="E226" s="802"/>
      <c r="F226" s="802">
        <f t="shared" si="78"/>
        <v>45016</v>
      </c>
      <c r="G226" s="758"/>
      <c r="H226" s="758"/>
      <c r="I226" s="862" t="e">
        <f t="shared" si="81"/>
        <v>#REF!</v>
      </c>
      <c r="J226" s="1071" t="e">
        <f t="shared" si="80"/>
        <v>#REF!</v>
      </c>
    </row>
    <row r="227" spans="1:10" s="14" customFormat="1" ht="27" hidden="1" customHeight="1">
      <c r="A227" s="806"/>
      <c r="B227" s="821" t="s">
        <v>2901</v>
      </c>
      <c r="C227" s="802" t="s">
        <v>2912</v>
      </c>
      <c r="D227" s="802">
        <v>45027</v>
      </c>
      <c r="E227" s="802"/>
      <c r="F227" s="802">
        <f t="shared" si="78"/>
        <v>45028</v>
      </c>
      <c r="G227" s="758"/>
      <c r="H227" s="758"/>
      <c r="I227" s="862" t="e">
        <f t="shared" si="81"/>
        <v>#REF!</v>
      </c>
      <c r="J227" s="1071" t="e">
        <f t="shared" si="80"/>
        <v>#REF!</v>
      </c>
    </row>
    <row r="228" spans="1:10" s="14" customFormat="1" ht="27" hidden="1" customHeight="1">
      <c r="A228" s="806"/>
      <c r="B228" s="821" t="s">
        <v>1668</v>
      </c>
      <c r="C228" s="802" t="s">
        <v>2913</v>
      </c>
      <c r="D228" s="802">
        <v>45034</v>
      </c>
      <c r="E228" s="802"/>
      <c r="F228" s="802">
        <f t="shared" si="78"/>
        <v>45035</v>
      </c>
      <c r="G228" s="758"/>
      <c r="H228" s="758"/>
      <c r="I228" s="862" t="e">
        <f t="shared" si="81"/>
        <v>#REF!</v>
      </c>
      <c r="J228" s="1071" t="e">
        <f t="shared" si="80"/>
        <v>#REF!</v>
      </c>
    </row>
    <row r="229" spans="1:10" s="14" customFormat="1" ht="27" hidden="1" customHeight="1">
      <c r="A229" s="806"/>
      <c r="B229" s="821" t="s">
        <v>1519</v>
      </c>
      <c r="C229" s="802" t="s">
        <v>2914</v>
      </c>
      <c r="D229" s="802">
        <v>45039</v>
      </c>
      <c r="E229" s="802"/>
      <c r="F229" s="802">
        <f t="shared" si="78"/>
        <v>45040</v>
      </c>
      <c r="G229" s="758"/>
      <c r="H229" s="758"/>
      <c r="I229" s="862" t="e">
        <f t="shared" si="81"/>
        <v>#REF!</v>
      </c>
      <c r="J229" s="1071" t="e">
        <f t="shared" si="80"/>
        <v>#REF!</v>
      </c>
    </row>
    <row r="230" spans="1:10" s="14" customFormat="1" ht="27" hidden="1" customHeight="1">
      <c r="A230" s="806" t="s">
        <v>2915</v>
      </c>
      <c r="B230" s="830" t="s">
        <v>683</v>
      </c>
      <c r="C230" s="802" t="s">
        <v>2916</v>
      </c>
      <c r="D230" s="802">
        <v>45043</v>
      </c>
      <c r="E230" s="802"/>
      <c r="F230" s="802">
        <f t="shared" si="78"/>
        <v>45044</v>
      </c>
      <c r="G230" s="758"/>
      <c r="H230" s="758"/>
      <c r="I230" s="862" t="e">
        <f t="shared" si="81"/>
        <v>#REF!</v>
      </c>
      <c r="J230" s="1071" t="e">
        <f t="shared" si="80"/>
        <v>#REF!</v>
      </c>
    </row>
    <row r="231" spans="1:10" s="14" customFormat="1" ht="27" hidden="1" customHeight="1">
      <c r="A231" s="806" t="s">
        <v>2917</v>
      </c>
      <c r="B231" s="821" t="s">
        <v>2055</v>
      </c>
      <c r="C231" s="802" t="s">
        <v>2918</v>
      </c>
      <c r="D231" s="802">
        <v>45059</v>
      </c>
      <c r="E231" s="802"/>
      <c r="F231" s="802">
        <f t="shared" si="78"/>
        <v>45060</v>
      </c>
      <c r="G231" s="758"/>
      <c r="H231" s="758"/>
      <c r="I231" s="862" t="e">
        <f t="shared" si="81"/>
        <v>#REF!</v>
      </c>
      <c r="J231" s="1071" t="e">
        <f t="shared" si="80"/>
        <v>#REF!</v>
      </c>
    </row>
    <row r="232" spans="1:10" s="14" customFormat="1" ht="27" hidden="1" customHeight="1">
      <c r="A232" s="806" t="s">
        <v>2910</v>
      </c>
      <c r="B232" s="821" t="s">
        <v>1524</v>
      </c>
      <c r="C232" s="802" t="s">
        <v>2919</v>
      </c>
      <c r="D232" s="802">
        <v>45065</v>
      </c>
      <c r="E232" s="802"/>
      <c r="F232" s="802">
        <f t="shared" si="78"/>
        <v>45066</v>
      </c>
      <c r="G232" s="758"/>
      <c r="H232" s="758"/>
      <c r="I232" s="862" t="e">
        <f t="shared" si="81"/>
        <v>#REF!</v>
      </c>
      <c r="J232" s="1071" t="e">
        <f t="shared" si="80"/>
        <v>#REF!</v>
      </c>
    </row>
    <row r="233" spans="1:10" s="14" customFormat="1" ht="27" hidden="1" customHeight="1">
      <c r="A233" s="806"/>
      <c r="B233" s="821" t="s">
        <v>2901</v>
      </c>
      <c r="C233" s="802" t="s">
        <v>2920</v>
      </c>
      <c r="D233" s="802">
        <v>45066</v>
      </c>
      <c r="E233" s="802"/>
      <c r="F233" s="802">
        <f t="shared" si="78"/>
        <v>45067</v>
      </c>
      <c r="G233" s="758"/>
      <c r="H233" s="758"/>
      <c r="I233" s="862" t="e">
        <f t="shared" si="81"/>
        <v>#REF!</v>
      </c>
      <c r="J233" s="1071" t="e">
        <f t="shared" si="80"/>
        <v>#REF!</v>
      </c>
    </row>
    <row r="234" spans="1:10" s="14" customFormat="1" ht="27" hidden="1" customHeight="1">
      <c r="A234" s="806"/>
      <c r="B234" s="821" t="s">
        <v>1668</v>
      </c>
      <c r="C234" s="802" t="s">
        <v>2921</v>
      </c>
      <c r="D234" s="802">
        <v>45075</v>
      </c>
      <c r="E234" s="802"/>
      <c r="F234" s="802">
        <f t="shared" si="78"/>
        <v>45076</v>
      </c>
      <c r="I234" s="862" t="e">
        <f t="shared" ref="I234:I249" si="84">I233+7</f>
        <v>#REF!</v>
      </c>
      <c r="J234" s="1071" t="e">
        <f t="shared" si="80"/>
        <v>#REF!</v>
      </c>
    </row>
    <row r="235" spans="1:10" s="14" customFormat="1" ht="27" hidden="1" customHeight="1">
      <c r="A235" s="806"/>
      <c r="B235" s="821" t="s">
        <v>1519</v>
      </c>
      <c r="C235" s="802" t="s">
        <v>2922</v>
      </c>
      <c r="D235" s="802">
        <v>45081</v>
      </c>
      <c r="E235" s="802"/>
      <c r="F235" s="802">
        <f t="shared" si="78"/>
        <v>45082</v>
      </c>
      <c r="I235" s="862" t="e">
        <f t="shared" si="84"/>
        <v>#REF!</v>
      </c>
      <c r="J235" s="1071" t="e">
        <f t="shared" si="80"/>
        <v>#REF!</v>
      </c>
    </row>
    <row r="236" spans="1:10" s="14" customFormat="1" ht="27" hidden="1" customHeight="1">
      <c r="A236" s="806" t="s">
        <v>2923</v>
      </c>
      <c r="B236" s="821" t="s">
        <v>690</v>
      </c>
      <c r="C236" s="802" t="s">
        <v>2924</v>
      </c>
      <c r="D236" s="802">
        <v>45089</v>
      </c>
      <c r="E236" s="802"/>
      <c r="F236" s="802">
        <f t="shared" si="78"/>
        <v>45090</v>
      </c>
      <c r="I236" s="862" t="e">
        <f t="shared" si="84"/>
        <v>#REF!</v>
      </c>
      <c r="J236" s="1071" t="e">
        <f t="shared" si="80"/>
        <v>#REF!</v>
      </c>
    </row>
    <row r="237" spans="1:10" s="14" customFormat="1" ht="27" hidden="1" customHeight="1">
      <c r="A237" s="806"/>
      <c r="B237" s="821" t="s">
        <v>2055</v>
      </c>
      <c r="C237" s="802" t="s">
        <v>2925</v>
      </c>
      <c r="D237" s="802">
        <v>45097</v>
      </c>
      <c r="E237" s="802"/>
      <c r="F237" s="802">
        <f t="shared" si="78"/>
        <v>45098</v>
      </c>
      <c r="I237" s="862" t="e">
        <f t="shared" si="84"/>
        <v>#REF!</v>
      </c>
      <c r="J237" s="1071" t="e">
        <f t="shared" si="80"/>
        <v>#REF!</v>
      </c>
    </row>
    <row r="238" spans="1:10" s="14" customFormat="1" ht="27" hidden="1" customHeight="1">
      <c r="A238" s="806"/>
      <c r="B238" s="821" t="s">
        <v>1524</v>
      </c>
      <c r="C238" s="802" t="s">
        <v>2926</v>
      </c>
      <c r="D238" s="803">
        <f t="shared" ref="D238" si="85">D237+7</f>
        <v>45104</v>
      </c>
      <c r="E238" s="803"/>
      <c r="F238" s="803">
        <f t="shared" si="78"/>
        <v>45105</v>
      </c>
      <c r="I238" s="862" t="e">
        <f t="shared" si="84"/>
        <v>#REF!</v>
      </c>
      <c r="J238" s="1071" t="e">
        <f t="shared" si="80"/>
        <v>#REF!</v>
      </c>
    </row>
    <row r="239" spans="1:10" s="14" customFormat="1" ht="19.5" hidden="1" customHeight="1">
      <c r="A239" s="806"/>
      <c r="B239" s="850"/>
      <c r="C239" s="801"/>
      <c r="D239" s="801"/>
      <c r="E239" s="801"/>
      <c r="F239" s="801"/>
      <c r="I239" s="862" t="e">
        <f t="shared" si="84"/>
        <v>#REF!</v>
      </c>
      <c r="J239" s="1071"/>
    </row>
    <row r="240" spans="1:10" s="14" customFormat="1" ht="27" hidden="1" customHeight="1">
      <c r="A240" s="806" t="s">
        <v>2927</v>
      </c>
      <c r="B240" s="821" t="s">
        <v>2928</v>
      </c>
      <c r="C240" s="618" t="s">
        <v>2929</v>
      </c>
      <c r="D240" s="802">
        <v>45191</v>
      </c>
      <c r="E240" s="802"/>
      <c r="F240" s="802">
        <f t="shared" ref="F240:F266" si="86">D240+2</f>
        <v>45193</v>
      </c>
      <c r="I240" s="862" t="e">
        <f>#REF!+7</f>
        <v>#REF!</v>
      </c>
      <c r="J240" s="1071"/>
    </row>
    <row r="241" spans="1:10" s="14" customFormat="1" ht="27" hidden="1" customHeight="1">
      <c r="A241" s="806" t="s">
        <v>2930</v>
      </c>
      <c r="B241" s="821" t="s">
        <v>1753</v>
      </c>
      <c r="C241" s="618" t="s">
        <v>2931</v>
      </c>
      <c r="D241" s="802">
        <f t="shared" ref="D241:D258" si="87">D240+7</f>
        <v>45198</v>
      </c>
      <c r="E241" s="802"/>
      <c r="F241" s="802">
        <f t="shared" si="86"/>
        <v>45200</v>
      </c>
      <c r="I241" s="862" t="e">
        <f t="shared" si="84"/>
        <v>#REF!</v>
      </c>
      <c r="J241" s="1071"/>
    </row>
    <row r="242" spans="1:10" s="14" customFormat="1" ht="27" hidden="1" customHeight="1">
      <c r="A242" s="806" t="s">
        <v>2932</v>
      </c>
      <c r="B242" s="821" t="s">
        <v>1524</v>
      </c>
      <c r="C242" s="618" t="s">
        <v>2933</v>
      </c>
      <c r="D242" s="802">
        <f t="shared" si="87"/>
        <v>45205</v>
      </c>
      <c r="E242" s="802"/>
      <c r="F242" s="802">
        <f t="shared" si="86"/>
        <v>45207</v>
      </c>
      <c r="I242" s="862" t="e">
        <f t="shared" si="84"/>
        <v>#REF!</v>
      </c>
      <c r="J242" s="1071"/>
    </row>
    <row r="243" spans="1:10" s="14" customFormat="1" ht="27" hidden="1" customHeight="1">
      <c r="A243" s="806" t="s">
        <v>2917</v>
      </c>
      <c r="B243" s="807" t="s">
        <v>2695</v>
      </c>
      <c r="C243" s="618" t="s">
        <v>2934</v>
      </c>
      <c r="D243" s="802">
        <v>45213</v>
      </c>
      <c r="E243" s="802"/>
      <c r="F243" s="802">
        <f t="shared" si="86"/>
        <v>45215</v>
      </c>
      <c r="I243" s="862" t="e">
        <f t="shared" si="84"/>
        <v>#REF!</v>
      </c>
      <c r="J243" s="1071"/>
    </row>
    <row r="244" spans="1:10" s="14" customFormat="1" ht="27" hidden="1" customHeight="1">
      <c r="A244" s="806" t="s">
        <v>2935</v>
      </c>
      <c r="B244" s="807" t="s">
        <v>2936</v>
      </c>
      <c r="C244" s="618" t="s">
        <v>2937</v>
      </c>
      <c r="D244" s="802">
        <v>45219</v>
      </c>
      <c r="E244" s="802"/>
      <c r="F244" s="802">
        <f t="shared" si="86"/>
        <v>45221</v>
      </c>
      <c r="I244" s="862" t="e">
        <f t="shared" si="84"/>
        <v>#REF!</v>
      </c>
      <c r="J244" s="1071"/>
    </row>
    <row r="245" spans="1:10" s="14" customFormat="1" ht="27" hidden="1" customHeight="1">
      <c r="A245" s="806"/>
      <c r="B245" s="821" t="s">
        <v>2928</v>
      </c>
      <c r="C245" s="618" t="s">
        <v>2938</v>
      </c>
      <c r="D245" s="802">
        <f t="shared" si="87"/>
        <v>45226</v>
      </c>
      <c r="E245" s="802"/>
      <c r="F245" s="802">
        <f t="shared" si="86"/>
        <v>45228</v>
      </c>
      <c r="I245" s="862" t="e">
        <f t="shared" si="84"/>
        <v>#REF!</v>
      </c>
      <c r="J245" s="1071"/>
    </row>
    <row r="246" spans="1:10" s="14" customFormat="1" ht="27" hidden="1" customHeight="1">
      <c r="A246" s="806"/>
      <c r="B246" s="807" t="s">
        <v>1753</v>
      </c>
      <c r="C246" s="618" t="s">
        <v>2939</v>
      </c>
      <c r="D246" s="802">
        <f>D245+7</f>
        <v>45233</v>
      </c>
      <c r="E246" s="802"/>
      <c r="F246" s="802">
        <f t="shared" si="86"/>
        <v>45235</v>
      </c>
      <c r="I246" s="862" t="e">
        <f>I245+7</f>
        <v>#REF!</v>
      </c>
      <c r="J246" s="1071"/>
    </row>
    <row r="247" spans="1:10" s="14" customFormat="1" ht="27" hidden="1" customHeight="1">
      <c r="A247" s="806" t="s">
        <v>2878</v>
      </c>
      <c r="B247" s="821" t="s">
        <v>1776</v>
      </c>
      <c r="C247" s="618" t="s">
        <v>2940</v>
      </c>
      <c r="D247" s="802">
        <f t="shared" si="87"/>
        <v>45240</v>
      </c>
      <c r="E247" s="802"/>
      <c r="F247" s="802">
        <f t="shared" si="86"/>
        <v>45242</v>
      </c>
      <c r="I247" s="862" t="e">
        <f t="shared" si="84"/>
        <v>#REF!</v>
      </c>
      <c r="J247" s="1071"/>
    </row>
    <row r="248" spans="1:10" s="14" customFormat="1" ht="27" hidden="1" customHeight="1">
      <c r="A248" s="806" t="s">
        <v>2941</v>
      </c>
      <c r="B248" s="807" t="s">
        <v>1524</v>
      </c>
      <c r="C248" s="618" t="s">
        <v>2942</v>
      </c>
      <c r="D248" s="802">
        <f t="shared" si="87"/>
        <v>45247</v>
      </c>
      <c r="E248" s="802"/>
      <c r="F248" s="802">
        <f t="shared" si="86"/>
        <v>45249</v>
      </c>
      <c r="G248" s="802"/>
      <c r="H248" s="802"/>
      <c r="I248" s="862" t="e">
        <f t="shared" si="84"/>
        <v>#REF!</v>
      </c>
      <c r="J248" s="1071"/>
    </row>
    <row r="249" spans="1:10" s="14" customFormat="1" ht="27" hidden="1" customHeight="1">
      <c r="A249" s="806" t="s">
        <v>2943</v>
      </c>
      <c r="B249" s="807" t="s">
        <v>2936</v>
      </c>
      <c r="C249" s="618" t="s">
        <v>2944</v>
      </c>
      <c r="D249" s="802">
        <f t="shared" si="87"/>
        <v>45254</v>
      </c>
      <c r="E249" s="802"/>
      <c r="F249" s="802">
        <f t="shared" si="86"/>
        <v>45256</v>
      </c>
      <c r="G249" s="802"/>
      <c r="H249" s="802"/>
      <c r="I249" s="862" t="e">
        <f t="shared" si="84"/>
        <v>#REF!</v>
      </c>
      <c r="J249" s="1071"/>
    </row>
    <row r="250" spans="1:10" s="14" customFormat="1" ht="27" hidden="1" customHeight="1">
      <c r="A250" s="806"/>
      <c r="B250" s="821" t="s">
        <v>2928</v>
      </c>
      <c r="C250" s="618" t="s">
        <v>2945</v>
      </c>
      <c r="D250" s="802">
        <f t="shared" si="87"/>
        <v>45261</v>
      </c>
      <c r="E250" s="802"/>
      <c r="F250" s="802">
        <f t="shared" si="86"/>
        <v>45263</v>
      </c>
      <c r="G250" s="802"/>
      <c r="H250" s="802"/>
      <c r="I250" s="862" t="e">
        <f t="shared" ref="I250:I258" si="88">I249+7</f>
        <v>#REF!</v>
      </c>
      <c r="J250" s="1071"/>
    </row>
    <row r="251" spans="1:10" s="14" customFormat="1" ht="27" hidden="1" customHeight="1">
      <c r="A251" s="806" t="s">
        <v>2932</v>
      </c>
      <c r="B251" s="807" t="s">
        <v>2695</v>
      </c>
      <c r="C251" s="618" t="s">
        <v>2946</v>
      </c>
      <c r="D251" s="802">
        <v>45271</v>
      </c>
      <c r="E251" s="802"/>
      <c r="F251" s="802">
        <f t="shared" si="86"/>
        <v>45273</v>
      </c>
      <c r="G251" s="802"/>
      <c r="H251" s="802"/>
      <c r="I251" s="862" t="e">
        <f t="shared" si="88"/>
        <v>#REF!</v>
      </c>
      <c r="J251" s="1071"/>
    </row>
    <row r="252" spans="1:10" s="14" customFormat="1" ht="27" hidden="1" customHeight="1">
      <c r="A252" s="806"/>
      <c r="B252" s="807" t="s">
        <v>1776</v>
      </c>
      <c r="C252" s="618" t="s">
        <v>2947</v>
      </c>
      <c r="D252" s="802">
        <v>45276</v>
      </c>
      <c r="E252" s="802"/>
      <c r="F252" s="802">
        <f t="shared" si="86"/>
        <v>45278</v>
      </c>
      <c r="G252" s="802"/>
      <c r="H252" s="802"/>
      <c r="I252" s="862" t="e">
        <f t="shared" si="88"/>
        <v>#REF!</v>
      </c>
      <c r="J252" s="1071"/>
    </row>
    <row r="253" spans="1:10" s="14" customFormat="1" ht="27" hidden="1" customHeight="1">
      <c r="A253" s="806" t="s">
        <v>2917</v>
      </c>
      <c r="B253" s="807" t="s">
        <v>1753</v>
      </c>
      <c r="C253" s="618" t="s">
        <v>2948</v>
      </c>
      <c r="D253" s="802">
        <v>45284</v>
      </c>
      <c r="E253" s="802"/>
      <c r="F253" s="802">
        <f t="shared" si="86"/>
        <v>45286</v>
      </c>
      <c r="G253" s="802"/>
      <c r="H253" s="802"/>
      <c r="I253" s="862" t="e">
        <f t="shared" si="88"/>
        <v>#REF!</v>
      </c>
      <c r="J253" s="1071"/>
    </row>
    <row r="254" spans="1:10" s="14" customFormat="1" ht="27" hidden="1" customHeight="1">
      <c r="A254" s="806" t="s">
        <v>2949</v>
      </c>
      <c r="B254" s="807" t="s">
        <v>1524</v>
      </c>
      <c r="C254" s="618" t="s">
        <v>2950</v>
      </c>
      <c r="D254" s="802">
        <v>45289</v>
      </c>
      <c r="E254" s="802"/>
      <c r="F254" s="802">
        <f t="shared" si="86"/>
        <v>45291</v>
      </c>
      <c r="G254" s="802"/>
      <c r="H254" s="802"/>
      <c r="I254" s="862" t="e">
        <f t="shared" si="88"/>
        <v>#REF!</v>
      </c>
      <c r="J254" s="1071"/>
    </row>
    <row r="255" spans="1:10" s="14" customFormat="1" ht="27" hidden="1" customHeight="1">
      <c r="A255" s="806" t="s">
        <v>2873</v>
      </c>
      <c r="B255" s="846" t="s">
        <v>2059</v>
      </c>
      <c r="C255" s="618" t="s">
        <v>2951</v>
      </c>
      <c r="D255" s="802">
        <v>44933</v>
      </c>
      <c r="E255" s="802"/>
      <c r="F255" s="802">
        <f t="shared" si="86"/>
        <v>44935</v>
      </c>
      <c r="G255" s="802"/>
      <c r="H255" s="802"/>
      <c r="I255" s="862" t="e">
        <f t="shared" si="88"/>
        <v>#REF!</v>
      </c>
      <c r="J255" s="1071"/>
    </row>
    <row r="256" spans="1:10" s="14" customFormat="1" ht="27" hidden="1" customHeight="1">
      <c r="A256" s="806"/>
      <c r="B256" s="821" t="s">
        <v>2695</v>
      </c>
      <c r="C256" s="618" t="s">
        <v>2952</v>
      </c>
      <c r="D256" s="802">
        <v>44938</v>
      </c>
      <c r="E256" s="802"/>
      <c r="F256" s="802">
        <f t="shared" si="86"/>
        <v>44940</v>
      </c>
      <c r="G256" s="802"/>
      <c r="H256" s="802"/>
      <c r="I256" s="862" t="e">
        <f t="shared" si="88"/>
        <v>#REF!</v>
      </c>
      <c r="J256" s="1071"/>
    </row>
    <row r="257" spans="1:10" s="14" customFormat="1" ht="27" hidden="1" customHeight="1">
      <c r="A257" s="806"/>
      <c r="B257" s="821" t="s">
        <v>1776</v>
      </c>
      <c r="C257" s="618" t="s">
        <v>2953</v>
      </c>
      <c r="D257" s="802">
        <f>D256+7</f>
        <v>44945</v>
      </c>
      <c r="E257" s="802"/>
      <c r="F257" s="802">
        <f t="shared" si="86"/>
        <v>44947</v>
      </c>
      <c r="G257" s="802"/>
      <c r="H257" s="802"/>
      <c r="I257" s="862" t="e">
        <f t="shared" si="88"/>
        <v>#REF!</v>
      </c>
      <c r="J257" s="1071"/>
    </row>
    <row r="258" spans="1:10" s="14" customFormat="1" ht="27" hidden="1" customHeight="1">
      <c r="A258" s="806"/>
      <c r="B258" s="807" t="s">
        <v>1753</v>
      </c>
      <c r="C258" s="618" t="s">
        <v>2954</v>
      </c>
      <c r="D258" s="802">
        <f t="shared" si="87"/>
        <v>44952</v>
      </c>
      <c r="E258" s="802"/>
      <c r="F258" s="802">
        <f t="shared" si="86"/>
        <v>44954</v>
      </c>
      <c r="G258" s="802"/>
      <c r="H258" s="802"/>
      <c r="I258" s="862" t="e">
        <f t="shared" si="88"/>
        <v>#REF!</v>
      </c>
      <c r="J258" s="1071"/>
    </row>
    <row r="259" spans="1:10" s="14" customFormat="1" ht="27" hidden="1" customHeight="1">
      <c r="A259" s="806"/>
      <c r="B259" s="821" t="s">
        <v>1524</v>
      </c>
      <c r="C259" s="618" t="s">
        <v>2955</v>
      </c>
      <c r="D259" s="802">
        <v>45329</v>
      </c>
      <c r="E259" s="802"/>
      <c r="F259" s="802">
        <f t="shared" si="86"/>
        <v>45331</v>
      </c>
      <c r="G259" s="802"/>
      <c r="H259" s="802"/>
      <c r="I259" s="862">
        <v>45325</v>
      </c>
      <c r="J259" s="1071"/>
    </row>
    <row r="260" spans="1:10" s="14" customFormat="1" ht="27" hidden="1" customHeight="1">
      <c r="A260" s="806"/>
      <c r="B260" s="821" t="s">
        <v>2059</v>
      </c>
      <c r="C260" s="618" t="s">
        <v>2956</v>
      </c>
      <c r="D260" s="802">
        <v>45336</v>
      </c>
      <c r="E260" s="802"/>
      <c r="F260" s="802">
        <f t="shared" si="86"/>
        <v>45338</v>
      </c>
      <c r="G260" s="802"/>
      <c r="H260" s="802"/>
      <c r="I260" s="862">
        <v>45332</v>
      </c>
      <c r="J260" s="1071"/>
    </row>
    <row r="261" spans="1:10" s="14" customFormat="1" ht="27" hidden="1" customHeight="1">
      <c r="A261" s="806"/>
      <c r="B261" s="821" t="s">
        <v>2695</v>
      </c>
      <c r="C261" s="618" t="s">
        <v>2957</v>
      </c>
      <c r="D261" s="802">
        <v>45342</v>
      </c>
      <c r="E261" s="802"/>
      <c r="F261" s="802">
        <f t="shared" si="86"/>
        <v>45344</v>
      </c>
      <c r="G261" s="802"/>
      <c r="H261" s="802"/>
      <c r="I261" s="862">
        <v>45339</v>
      </c>
      <c r="J261" s="1071"/>
    </row>
    <row r="262" spans="1:10" s="14" customFormat="1" ht="27" hidden="1" customHeight="1">
      <c r="A262" s="806"/>
      <c r="B262" s="821" t="s">
        <v>1776</v>
      </c>
      <c r="C262" s="618" t="s">
        <v>2958</v>
      </c>
      <c r="D262" s="802">
        <v>45348</v>
      </c>
      <c r="E262" s="802"/>
      <c r="F262" s="802">
        <f t="shared" si="86"/>
        <v>45350</v>
      </c>
      <c r="G262" s="802"/>
      <c r="H262" s="802"/>
      <c r="I262" s="862">
        <v>45346</v>
      </c>
      <c r="J262" s="1071"/>
    </row>
    <row r="263" spans="1:10" s="14" customFormat="1" ht="27" hidden="1" customHeight="1">
      <c r="A263" s="806"/>
      <c r="B263" s="807" t="s">
        <v>1753</v>
      </c>
      <c r="C263" s="618" t="s">
        <v>2959</v>
      </c>
      <c r="D263" s="802">
        <v>45359</v>
      </c>
      <c r="E263" s="802"/>
      <c r="F263" s="802">
        <f t="shared" si="86"/>
        <v>45361</v>
      </c>
      <c r="G263" s="802"/>
      <c r="H263" s="802"/>
      <c r="I263" s="862">
        <v>45353</v>
      </c>
      <c r="J263" s="1071"/>
    </row>
    <row r="264" spans="1:10" s="14" customFormat="1" ht="27" hidden="1" customHeight="1">
      <c r="A264" s="806" t="s">
        <v>2878</v>
      </c>
      <c r="B264" s="821" t="s">
        <v>1994</v>
      </c>
      <c r="C264" s="618" t="s">
        <v>2960</v>
      </c>
      <c r="D264" s="802">
        <v>45359</v>
      </c>
      <c r="E264" s="802"/>
      <c r="F264" s="802">
        <f t="shared" si="86"/>
        <v>45361</v>
      </c>
      <c r="G264" s="802"/>
      <c r="H264" s="802"/>
      <c r="I264" s="862">
        <f>I263+7</f>
        <v>45360</v>
      </c>
      <c r="J264" s="1071"/>
    </row>
    <row r="265" spans="1:10" s="14" customFormat="1" ht="27" hidden="1" customHeight="1">
      <c r="A265" s="806"/>
      <c r="B265" s="821" t="s">
        <v>2059</v>
      </c>
      <c r="C265" s="618" t="s">
        <v>2961</v>
      </c>
      <c r="D265" s="802">
        <v>45370</v>
      </c>
      <c r="E265" s="802"/>
      <c r="F265" s="802">
        <f t="shared" si="86"/>
        <v>45372</v>
      </c>
      <c r="G265" s="802"/>
      <c r="H265" s="802"/>
      <c r="I265" s="862">
        <f t="shared" ref="I265:I287" si="89">I264+7</f>
        <v>45367</v>
      </c>
      <c r="J265" s="1071"/>
    </row>
    <row r="266" spans="1:10" s="14" customFormat="1" ht="27" hidden="1" customHeight="1">
      <c r="A266" s="806"/>
      <c r="B266" s="904" t="s">
        <v>2695</v>
      </c>
      <c r="C266" s="903" t="s">
        <v>2962</v>
      </c>
      <c r="D266" s="802">
        <v>45378</v>
      </c>
      <c r="E266" s="802"/>
      <c r="F266" s="802">
        <f t="shared" si="86"/>
        <v>45380</v>
      </c>
      <c r="G266" s="802"/>
      <c r="H266" s="802"/>
      <c r="I266" s="862">
        <f t="shared" si="89"/>
        <v>45374</v>
      </c>
      <c r="J266" s="1071"/>
    </row>
    <row r="267" spans="1:10" s="14" customFormat="1" ht="27" hidden="1" customHeight="1">
      <c r="A267" s="806"/>
      <c r="B267" s="962" t="s">
        <v>1776</v>
      </c>
      <c r="C267" s="955" t="s">
        <v>2691</v>
      </c>
      <c r="D267" s="953">
        <v>45389</v>
      </c>
      <c r="E267" s="953"/>
      <c r="F267" s="880" t="s">
        <v>389</v>
      </c>
      <c r="G267" s="880"/>
      <c r="H267" s="880"/>
      <c r="I267" s="758">
        <f t="shared" si="89"/>
        <v>45381</v>
      </c>
      <c r="J267" s="1071"/>
    </row>
    <row r="268" spans="1:10" s="14" customFormat="1" ht="27" hidden="1" customHeight="1">
      <c r="A268" s="842" t="s">
        <v>1753</v>
      </c>
      <c r="B268" s="918" t="s">
        <v>413</v>
      </c>
      <c r="C268" s="939" t="s">
        <v>2692</v>
      </c>
      <c r="D268" s="853">
        <v>45394</v>
      </c>
      <c r="E268" s="853"/>
      <c r="F268" s="853">
        <f>D268+2</f>
        <v>45396</v>
      </c>
      <c r="G268" s="853"/>
      <c r="H268" s="853"/>
      <c r="I268" s="758">
        <f t="shared" si="89"/>
        <v>45388</v>
      </c>
      <c r="J268" s="1071"/>
    </row>
    <row r="269" spans="1:10" s="14" customFormat="1" ht="27" hidden="1" customHeight="1">
      <c r="A269" s="842" t="s">
        <v>1994</v>
      </c>
      <c r="B269" s="962" t="s">
        <v>1753</v>
      </c>
      <c r="C269" s="955" t="s">
        <v>2693</v>
      </c>
      <c r="D269" s="953">
        <v>45400</v>
      </c>
      <c r="E269" s="953"/>
      <c r="F269" s="802">
        <f>D269+2</f>
        <v>45402</v>
      </c>
      <c r="G269" s="802"/>
      <c r="H269" s="802"/>
      <c r="I269" s="758">
        <f t="shared" si="89"/>
        <v>45395</v>
      </c>
      <c r="J269" s="1071"/>
    </row>
    <row r="270" spans="1:10" s="14" customFormat="1" ht="27" hidden="1" customHeight="1">
      <c r="A270" s="874" t="s">
        <v>2059</v>
      </c>
      <c r="B270" s="962" t="s">
        <v>1994</v>
      </c>
      <c r="C270" s="955" t="s">
        <v>2694</v>
      </c>
      <c r="D270" s="953">
        <v>45405</v>
      </c>
      <c r="E270" s="953"/>
      <c r="F270" s="802">
        <f>D270+2</f>
        <v>45407</v>
      </c>
      <c r="G270" s="802"/>
      <c r="H270" s="802"/>
      <c r="I270" s="758">
        <f t="shared" si="89"/>
        <v>45402</v>
      </c>
      <c r="J270" s="1071"/>
    </row>
    <row r="271" spans="1:10" s="14" customFormat="1" ht="27" hidden="1" customHeight="1">
      <c r="A271" s="874" t="s">
        <v>2695</v>
      </c>
      <c r="B271" s="962" t="s">
        <v>2059</v>
      </c>
      <c r="C271" s="955" t="s">
        <v>2696</v>
      </c>
      <c r="D271" s="953">
        <v>45413</v>
      </c>
      <c r="E271" s="953"/>
      <c r="F271" s="802">
        <f>D271+2</f>
        <v>45415</v>
      </c>
      <c r="G271" s="802"/>
      <c r="H271" s="802"/>
      <c r="I271" s="758">
        <f t="shared" si="89"/>
        <v>45409</v>
      </c>
      <c r="J271" s="1071"/>
    </row>
    <row r="272" spans="1:10" s="14" customFormat="1" ht="20.100000000000001" hidden="1" customHeight="1">
      <c r="A272" s="874" t="s">
        <v>1776</v>
      </c>
      <c r="B272" s="962" t="s">
        <v>2695</v>
      </c>
      <c r="C272" s="955" t="s">
        <v>2697</v>
      </c>
      <c r="D272" s="953">
        <v>45421</v>
      </c>
      <c r="E272" s="953"/>
      <c r="F272" s="802">
        <f>D272+2</f>
        <v>45423</v>
      </c>
      <c r="G272" s="802"/>
      <c r="H272" s="802"/>
      <c r="I272" s="758">
        <f t="shared" si="89"/>
        <v>45416</v>
      </c>
      <c r="J272" s="1071"/>
    </row>
    <row r="273" spans="1:12" s="14" customFormat="1" ht="20.100000000000001" hidden="1" customHeight="1">
      <c r="A273" s="874" t="s">
        <v>2698</v>
      </c>
      <c r="B273" s="955" t="s">
        <v>1776</v>
      </c>
      <c r="C273" s="955" t="s">
        <v>2699</v>
      </c>
      <c r="D273" s="953">
        <v>45434</v>
      </c>
      <c r="E273" s="953"/>
      <c r="F273" s="880" t="s">
        <v>389</v>
      </c>
      <c r="G273" s="880"/>
      <c r="H273" s="880"/>
      <c r="I273" s="758">
        <f t="shared" si="89"/>
        <v>45423</v>
      </c>
      <c r="J273" s="1071"/>
    </row>
    <row r="274" spans="1:12" s="14" customFormat="1" ht="20.100000000000001" hidden="1" customHeight="1">
      <c r="A274" s="842" t="s">
        <v>2700</v>
      </c>
      <c r="B274" s="955" t="s">
        <v>2701</v>
      </c>
      <c r="C274" s="955" t="s">
        <v>2702</v>
      </c>
      <c r="D274" s="953">
        <v>45443</v>
      </c>
      <c r="E274" s="953"/>
      <c r="F274" s="880" t="s">
        <v>389</v>
      </c>
      <c r="G274" s="880"/>
      <c r="H274" s="880"/>
      <c r="I274" s="758">
        <f t="shared" si="89"/>
        <v>45430</v>
      </c>
      <c r="J274" s="1071"/>
    </row>
    <row r="275" spans="1:12" s="14" customFormat="1" ht="20.100000000000001" hidden="1" customHeight="1">
      <c r="A275" s="842" t="s">
        <v>2703</v>
      </c>
      <c r="B275" s="955" t="s">
        <v>1994</v>
      </c>
      <c r="C275" s="955" t="s">
        <v>2704</v>
      </c>
      <c r="D275" s="953">
        <v>45453</v>
      </c>
      <c r="E275" s="953"/>
      <c r="F275" s="880" t="s">
        <v>389</v>
      </c>
      <c r="G275" s="880"/>
      <c r="H275" s="880"/>
      <c r="I275" s="758">
        <f t="shared" si="89"/>
        <v>45437</v>
      </c>
      <c r="J275" s="1071"/>
    </row>
    <row r="276" spans="1:12" s="14" customFormat="1" ht="20.100000000000001" hidden="1" customHeight="1">
      <c r="A276" s="874" t="s">
        <v>2059</v>
      </c>
      <c r="B276" s="880" t="s">
        <v>413</v>
      </c>
      <c r="C276" s="955" t="s">
        <v>2705</v>
      </c>
      <c r="D276" s="853">
        <v>45443</v>
      </c>
      <c r="E276" s="853"/>
      <c r="F276" s="853">
        <f>D276+2</f>
        <v>45445</v>
      </c>
      <c r="G276" s="853"/>
      <c r="H276" s="853"/>
      <c r="I276" s="758">
        <f t="shared" si="89"/>
        <v>45444</v>
      </c>
      <c r="J276" s="1071"/>
    </row>
    <row r="277" spans="1:12" s="14" customFormat="1" ht="20.100000000000001" hidden="1" customHeight="1">
      <c r="A277" s="874" t="s">
        <v>2706</v>
      </c>
      <c r="B277" s="955" t="s">
        <v>2059</v>
      </c>
      <c r="C277" s="955" t="s">
        <v>2707</v>
      </c>
      <c r="D277" s="953">
        <v>45458</v>
      </c>
      <c r="E277" s="953"/>
      <c r="F277" s="880" t="s">
        <v>389</v>
      </c>
      <c r="G277" s="880"/>
      <c r="H277" s="880"/>
      <c r="I277" s="758">
        <f t="shared" si="89"/>
        <v>45451</v>
      </c>
      <c r="J277" s="1071"/>
    </row>
    <row r="278" spans="1:12" s="14" customFormat="1" ht="20.100000000000001" hidden="1" customHeight="1">
      <c r="A278" s="874" t="s">
        <v>2708</v>
      </c>
      <c r="B278" s="955" t="s">
        <v>2477</v>
      </c>
      <c r="C278" s="955" t="s">
        <v>2709</v>
      </c>
      <c r="D278" s="953">
        <v>45468</v>
      </c>
      <c r="E278" s="953"/>
      <c r="F278" s="880" t="s">
        <v>389</v>
      </c>
      <c r="G278" s="880"/>
      <c r="H278" s="880"/>
      <c r="I278" s="758">
        <f t="shared" si="89"/>
        <v>45458</v>
      </c>
      <c r="J278" s="1071"/>
    </row>
    <row r="279" spans="1:12" s="14" customFormat="1" ht="20.100000000000001" hidden="1" customHeight="1">
      <c r="A279" s="842" t="s">
        <v>2698</v>
      </c>
      <c r="B279" s="955" t="s">
        <v>1776</v>
      </c>
      <c r="C279" s="955" t="s">
        <v>2710</v>
      </c>
      <c r="D279" s="953">
        <v>45476</v>
      </c>
      <c r="E279" s="953"/>
      <c r="F279" s="880" t="s">
        <v>389</v>
      </c>
      <c r="G279" s="880"/>
      <c r="H279" s="880"/>
      <c r="I279" s="758">
        <f t="shared" si="89"/>
        <v>45465</v>
      </c>
      <c r="J279" s="1071"/>
    </row>
    <row r="280" spans="1:12" s="14" customFormat="1" ht="20.100000000000001" hidden="1" customHeight="1">
      <c r="A280" s="874" t="s">
        <v>2711</v>
      </c>
      <c r="B280" s="955" t="s">
        <v>2701</v>
      </c>
      <c r="C280" s="955" t="s">
        <v>2712</v>
      </c>
      <c r="D280" s="880" t="s">
        <v>389</v>
      </c>
      <c r="E280" s="880"/>
      <c r="F280" s="799" t="s">
        <v>389</v>
      </c>
      <c r="G280" s="799"/>
      <c r="H280" s="799"/>
      <c r="I280" s="758">
        <f t="shared" si="89"/>
        <v>45472</v>
      </c>
      <c r="J280" s="1071"/>
    </row>
    <row r="281" spans="1:12" s="14" customFormat="1" ht="20.100000000000001" hidden="1" customHeight="1">
      <c r="A281" s="874" t="s">
        <v>2713</v>
      </c>
      <c r="B281" s="955" t="s">
        <v>1994</v>
      </c>
      <c r="C281" s="955" t="s">
        <v>2714</v>
      </c>
      <c r="D281" s="880" t="s">
        <v>389</v>
      </c>
      <c r="E281" s="880"/>
      <c r="F281" s="799" t="s">
        <v>389</v>
      </c>
      <c r="G281" s="799"/>
      <c r="H281" s="799"/>
      <c r="I281" s="758">
        <f t="shared" si="89"/>
        <v>45479</v>
      </c>
      <c r="J281" s="1071"/>
    </row>
    <row r="282" spans="1:12" s="14" customFormat="1" ht="20.100000000000001" hidden="1" customHeight="1">
      <c r="A282" s="842" t="s">
        <v>2715</v>
      </c>
      <c r="B282" s="955" t="s">
        <v>2059</v>
      </c>
      <c r="C282" s="955" t="s">
        <v>2716</v>
      </c>
      <c r="D282" s="953">
        <v>45500</v>
      </c>
      <c r="E282" s="953"/>
      <c r="F282" s="880" t="s">
        <v>389</v>
      </c>
      <c r="G282" s="880"/>
      <c r="H282" s="880"/>
      <c r="I282" s="758">
        <f t="shared" si="89"/>
        <v>45486</v>
      </c>
      <c r="J282" s="1071"/>
    </row>
    <row r="283" spans="1:12" s="14" customFormat="1" ht="20.100000000000001" hidden="1" customHeight="1">
      <c r="A283" s="842" t="s">
        <v>2715</v>
      </c>
      <c r="B283" s="955" t="s">
        <v>2477</v>
      </c>
      <c r="C283" s="955" t="s">
        <v>2717</v>
      </c>
      <c r="D283" s="880" t="s">
        <v>389</v>
      </c>
      <c r="E283" s="880"/>
      <c r="F283" s="799" t="s">
        <v>389</v>
      </c>
      <c r="G283" s="799"/>
      <c r="H283" s="799"/>
      <c r="I283" s="758">
        <f t="shared" si="89"/>
        <v>45493</v>
      </c>
      <c r="J283" s="1071"/>
    </row>
    <row r="284" spans="1:12" s="14" customFormat="1" ht="20.100000000000001" hidden="1" customHeight="1">
      <c r="A284" s="842" t="s">
        <v>2715</v>
      </c>
      <c r="B284" s="955" t="s">
        <v>1776</v>
      </c>
      <c r="C284" s="955" t="s">
        <v>2718</v>
      </c>
      <c r="D284" s="953">
        <v>45514</v>
      </c>
      <c r="E284" s="953"/>
      <c r="F284" s="880" t="s">
        <v>389</v>
      </c>
      <c r="G284" s="880"/>
      <c r="H284" s="880"/>
      <c r="I284" s="758">
        <f t="shared" si="89"/>
        <v>45500</v>
      </c>
      <c r="J284" s="1071"/>
    </row>
    <row r="285" spans="1:12" s="14" customFormat="1" ht="20.100000000000001" hidden="1" customHeight="1">
      <c r="A285" s="842" t="s">
        <v>2715</v>
      </c>
      <c r="B285" s="955" t="s">
        <v>2701</v>
      </c>
      <c r="C285" s="955" t="s">
        <v>2719</v>
      </c>
      <c r="D285" s="953">
        <v>45523</v>
      </c>
      <c r="E285" s="953"/>
      <c r="F285" s="880" t="s">
        <v>389</v>
      </c>
      <c r="G285" s="880"/>
      <c r="H285" s="880"/>
      <c r="I285" s="758">
        <f t="shared" si="89"/>
        <v>45507</v>
      </c>
      <c r="J285" s="1071"/>
    </row>
    <row r="286" spans="1:12" s="14" customFormat="1" ht="20.100000000000001" hidden="1" customHeight="1">
      <c r="A286" s="842" t="s">
        <v>2715</v>
      </c>
      <c r="B286" s="955" t="s">
        <v>1994</v>
      </c>
      <c r="C286" s="955" t="s">
        <v>2720</v>
      </c>
      <c r="D286" s="953">
        <v>45523</v>
      </c>
      <c r="E286" s="953"/>
      <c r="F286" s="880" t="s">
        <v>389</v>
      </c>
      <c r="G286" s="880"/>
      <c r="H286" s="880"/>
      <c r="I286" s="758">
        <f t="shared" si="89"/>
        <v>45514</v>
      </c>
      <c r="J286" s="1071"/>
    </row>
    <row r="287" spans="1:12" s="14" customFormat="1" ht="20.100000000000001" hidden="1" customHeight="1">
      <c r="A287" s="874" t="s">
        <v>2059</v>
      </c>
      <c r="B287" s="955" t="s">
        <v>2051</v>
      </c>
      <c r="C287" s="955" t="s">
        <v>2721</v>
      </c>
      <c r="D287" s="880" t="s">
        <v>389</v>
      </c>
      <c r="E287" s="880"/>
      <c r="F287" s="853" t="e">
        <f>D287+2</f>
        <v>#VALUE!</v>
      </c>
      <c r="G287" s="853"/>
      <c r="H287" s="853"/>
      <c r="I287" s="758">
        <f t="shared" si="89"/>
        <v>45521</v>
      </c>
      <c r="J287" s="1071"/>
    </row>
    <row r="288" spans="1:12" s="14" customFormat="1" ht="20.100000000000001" hidden="1" customHeight="1">
      <c r="A288" s="874"/>
      <c r="B288" s="1026" t="s">
        <v>413</v>
      </c>
      <c r="C288" s="955" t="s">
        <v>2963</v>
      </c>
      <c r="D288" s="853">
        <v>45541</v>
      </c>
      <c r="E288" s="853"/>
      <c r="F288" s="853">
        <f t="shared" ref="F288:F294" si="90">D288+8</f>
        <v>45549</v>
      </c>
      <c r="G288" s="853"/>
      <c r="H288" s="853"/>
      <c r="I288" s="758">
        <v>45537</v>
      </c>
      <c r="J288" s="1071"/>
      <c r="K288" s="407"/>
      <c r="L288" s="155"/>
    </row>
    <row r="289" spans="1:12" s="14" customFormat="1" ht="20.100000000000001" hidden="1" customHeight="1">
      <c r="A289" s="874"/>
      <c r="B289" s="955" t="s">
        <v>1994</v>
      </c>
      <c r="C289" s="955" t="s">
        <v>2964</v>
      </c>
      <c r="D289" s="953">
        <v>45545</v>
      </c>
      <c r="E289" s="953">
        <f>D289+2</f>
        <v>45547</v>
      </c>
      <c r="F289" s="802">
        <f t="shared" si="90"/>
        <v>45553</v>
      </c>
      <c r="G289" s="802"/>
      <c r="H289" s="802"/>
      <c r="I289" s="758">
        <f>I288+7</f>
        <v>45544</v>
      </c>
      <c r="J289" s="1071"/>
      <c r="K289" s="407"/>
      <c r="L289" s="155"/>
    </row>
    <row r="290" spans="1:12" s="14" customFormat="1" ht="20.100000000000001" hidden="1" customHeight="1">
      <c r="A290" s="874"/>
      <c r="B290" s="1026" t="s">
        <v>413</v>
      </c>
      <c r="C290" s="955" t="s">
        <v>2965</v>
      </c>
      <c r="D290" s="853">
        <v>45551</v>
      </c>
      <c r="E290" s="853">
        <f>D290+3</f>
        <v>45554</v>
      </c>
      <c r="F290" s="853">
        <f t="shared" si="90"/>
        <v>45559</v>
      </c>
      <c r="G290" s="853"/>
      <c r="H290" s="853"/>
      <c r="I290" s="758">
        <f t="shared" ref="I290:I293" si="91">I289+7</f>
        <v>45551</v>
      </c>
      <c r="J290" s="1071"/>
      <c r="K290" s="407"/>
      <c r="L290" s="155"/>
    </row>
    <row r="291" spans="1:12" s="14" customFormat="1" ht="20.100000000000001" hidden="1" customHeight="1">
      <c r="A291" s="842"/>
      <c r="B291" s="955" t="s">
        <v>1776</v>
      </c>
      <c r="C291" s="955" t="s">
        <v>2966</v>
      </c>
      <c r="D291" s="955">
        <v>45559</v>
      </c>
      <c r="E291" s="953">
        <f>D291+3</f>
        <v>45562</v>
      </c>
      <c r="F291" s="802">
        <f t="shared" si="90"/>
        <v>45567</v>
      </c>
      <c r="G291" s="802"/>
      <c r="H291" s="802"/>
      <c r="I291" s="758">
        <f t="shared" si="91"/>
        <v>45558</v>
      </c>
      <c r="J291" s="332">
        <f t="shared" ref="J291:J307" si="92">WEEKNUM(I291)</f>
        <v>39</v>
      </c>
      <c r="K291" s="407"/>
      <c r="L291" s="155"/>
    </row>
    <row r="292" spans="1:12" s="14" customFormat="1" ht="20.100000000000001" hidden="1" customHeight="1">
      <c r="A292" s="874" t="s">
        <v>2849</v>
      </c>
      <c r="B292" s="1026" t="s">
        <v>413</v>
      </c>
      <c r="C292" s="955" t="s">
        <v>2967</v>
      </c>
      <c r="D292" s="800">
        <v>45565</v>
      </c>
      <c r="E292" s="853">
        <f>D292+3</f>
        <v>45568</v>
      </c>
      <c r="F292" s="853">
        <f t="shared" si="90"/>
        <v>45573</v>
      </c>
      <c r="G292" s="853"/>
      <c r="H292" s="853"/>
      <c r="I292" s="758">
        <f t="shared" si="91"/>
        <v>45565</v>
      </c>
      <c r="J292" s="332">
        <f t="shared" si="92"/>
        <v>40</v>
      </c>
      <c r="K292" s="407"/>
      <c r="L292" s="155"/>
    </row>
    <row r="293" spans="1:12" s="14" customFormat="1" ht="20.100000000000001" hidden="1" customHeight="1">
      <c r="A293" s="874"/>
      <c r="B293" s="955" t="s">
        <v>2701</v>
      </c>
      <c r="C293" s="955" t="s">
        <v>2968</v>
      </c>
      <c r="D293" s="880" t="s">
        <v>389</v>
      </c>
      <c r="E293" s="853" t="e">
        <f>D293+3</f>
        <v>#VALUE!</v>
      </c>
      <c r="F293" s="853" t="e">
        <f t="shared" si="90"/>
        <v>#VALUE!</v>
      </c>
      <c r="G293" s="853"/>
      <c r="H293" s="853"/>
      <c r="I293" s="758">
        <f t="shared" si="91"/>
        <v>45572</v>
      </c>
      <c r="J293" s="332">
        <f t="shared" si="92"/>
        <v>41</v>
      </c>
      <c r="K293" s="407"/>
      <c r="L293" s="155"/>
    </row>
    <row r="294" spans="1:12" s="14" customFormat="1" ht="20.100000000000001" hidden="1" customHeight="1">
      <c r="A294" s="874"/>
      <c r="B294" s="955" t="s">
        <v>2511</v>
      </c>
      <c r="C294" s="955" t="s">
        <v>2969</v>
      </c>
      <c r="D294" s="953">
        <v>45579</v>
      </c>
      <c r="E294" s="953">
        <f>D294+3</f>
        <v>45582</v>
      </c>
      <c r="F294" s="802">
        <f t="shared" si="90"/>
        <v>45587</v>
      </c>
      <c r="G294" s="802"/>
      <c r="H294" s="802"/>
      <c r="I294" s="758">
        <f t="shared" ref="I294" si="93">I293+7</f>
        <v>45579</v>
      </c>
      <c r="J294" s="332">
        <f t="shared" si="92"/>
        <v>42</v>
      </c>
      <c r="K294" s="407"/>
      <c r="L294" s="155"/>
    </row>
    <row r="295" spans="1:12" s="14" customFormat="1" ht="20.100000000000001" hidden="1" customHeight="1">
      <c r="A295" s="874" t="s">
        <v>1994</v>
      </c>
      <c r="B295" s="1026" t="s">
        <v>413</v>
      </c>
      <c r="C295" s="955" t="s">
        <v>2970</v>
      </c>
      <c r="D295" s="800"/>
      <c r="E295" s="800"/>
      <c r="F295" s="800"/>
      <c r="G295" s="800"/>
      <c r="H295" s="800"/>
      <c r="I295" s="758">
        <f>I294+7</f>
        <v>45586</v>
      </c>
      <c r="J295" s="332">
        <f t="shared" si="92"/>
        <v>43</v>
      </c>
      <c r="K295" s="407"/>
      <c r="L295" s="155"/>
    </row>
    <row r="296" spans="1:12" s="14" customFormat="1" ht="20.100000000000001" hidden="1" customHeight="1">
      <c r="A296" s="874"/>
      <c r="B296" s="955" t="s">
        <v>2971</v>
      </c>
      <c r="C296" s="955" t="s">
        <v>2972</v>
      </c>
      <c r="D296" s="953">
        <v>45593</v>
      </c>
      <c r="E296" s="802">
        <f t="shared" ref="E296:E298" si="94">D296+3</f>
        <v>45596</v>
      </c>
      <c r="F296" s="802">
        <f t="shared" ref="F296:F304" si="95">D296+8</f>
        <v>45601</v>
      </c>
      <c r="I296" s="758">
        <f t="shared" ref="I296:I306" si="96">I295+7</f>
        <v>45593</v>
      </c>
      <c r="J296" s="332">
        <f t="shared" si="92"/>
        <v>44</v>
      </c>
      <c r="K296" s="407"/>
      <c r="L296" s="155"/>
    </row>
    <row r="297" spans="1:12" s="14" customFormat="1" ht="20.100000000000001" hidden="1" customHeight="1">
      <c r="A297" s="874" t="s">
        <v>2973</v>
      </c>
      <c r="B297" s="955" t="s">
        <v>685</v>
      </c>
      <c r="C297" s="955" t="s">
        <v>2974</v>
      </c>
      <c r="D297" s="953">
        <v>45601</v>
      </c>
      <c r="E297" s="802">
        <f t="shared" si="94"/>
        <v>45604</v>
      </c>
      <c r="F297" s="802">
        <f t="shared" si="95"/>
        <v>45609</v>
      </c>
      <c r="G297" s="801"/>
      <c r="H297" s="801"/>
      <c r="I297" s="758">
        <f t="shared" si="96"/>
        <v>45600</v>
      </c>
      <c r="J297" s="332">
        <f t="shared" si="92"/>
        <v>45</v>
      </c>
      <c r="K297" s="407"/>
      <c r="L297" s="155"/>
    </row>
    <row r="298" spans="1:12" s="14" customFormat="1" ht="20.100000000000001" hidden="1" customHeight="1">
      <c r="A298" s="874" t="s">
        <v>1776</v>
      </c>
      <c r="B298" s="955" t="s">
        <v>687</v>
      </c>
      <c r="C298" s="955" t="s">
        <v>2975</v>
      </c>
      <c r="D298" s="953">
        <v>45608</v>
      </c>
      <c r="E298" s="802">
        <f t="shared" si="94"/>
        <v>45611</v>
      </c>
      <c r="F298" s="802">
        <f t="shared" si="95"/>
        <v>45616</v>
      </c>
      <c r="G298" s="678"/>
      <c r="H298" s="678"/>
      <c r="I298" s="758">
        <f t="shared" si="96"/>
        <v>45607</v>
      </c>
      <c r="J298" s="332">
        <f t="shared" si="92"/>
        <v>46</v>
      </c>
      <c r="K298" s="407"/>
      <c r="L298" s="155"/>
    </row>
    <row r="299" spans="1:12" s="14" customFormat="1" ht="20.100000000000001" hidden="1" customHeight="1">
      <c r="A299" s="874" t="s">
        <v>2976</v>
      </c>
      <c r="B299" s="955" t="s">
        <v>2860</v>
      </c>
      <c r="C299" s="955" t="s">
        <v>2977</v>
      </c>
      <c r="D299" s="955">
        <v>45617</v>
      </c>
      <c r="E299" s="802">
        <f>D299+2</f>
        <v>45619</v>
      </c>
      <c r="F299" s="880" t="s">
        <v>389</v>
      </c>
      <c r="G299" s="11"/>
      <c r="H299" s="11"/>
      <c r="I299" s="758">
        <f>I298+7</f>
        <v>45614</v>
      </c>
      <c r="J299" s="332">
        <f t="shared" si="92"/>
        <v>47</v>
      </c>
      <c r="K299" s="407"/>
      <c r="L299" s="155"/>
    </row>
    <row r="300" spans="1:12" s="14" customFormat="1" ht="20.100000000000001" hidden="1" customHeight="1">
      <c r="A300" s="874"/>
      <c r="B300" s="955" t="s">
        <v>2477</v>
      </c>
      <c r="C300" s="955" t="s">
        <v>2978</v>
      </c>
      <c r="D300" s="953">
        <v>45621</v>
      </c>
      <c r="E300" s="802">
        <f t="shared" ref="E300:E304" si="97">D300+2</f>
        <v>45623</v>
      </c>
      <c r="F300" s="880" t="s">
        <v>389</v>
      </c>
      <c r="G300" s="11"/>
      <c r="H300" s="11"/>
      <c r="I300" s="758">
        <f t="shared" si="96"/>
        <v>45621</v>
      </c>
      <c r="J300" s="332">
        <f t="shared" si="92"/>
        <v>48</v>
      </c>
      <c r="K300" s="407"/>
      <c r="L300" s="155"/>
    </row>
    <row r="301" spans="1:12" s="14" customFormat="1" ht="20.100000000000001" hidden="1" customHeight="1">
      <c r="A301" s="874"/>
      <c r="B301" s="1026" t="s">
        <v>413</v>
      </c>
      <c r="C301" s="955" t="s">
        <v>2979</v>
      </c>
      <c r="D301" s="853">
        <v>45627</v>
      </c>
      <c r="E301" s="853">
        <f t="shared" si="97"/>
        <v>45629</v>
      </c>
      <c r="F301" s="853">
        <f t="shared" si="95"/>
        <v>45635</v>
      </c>
      <c r="G301" s="11"/>
      <c r="H301" s="11"/>
      <c r="I301" s="758">
        <f>I300+7</f>
        <v>45628</v>
      </c>
      <c r="J301" s="332">
        <f t="shared" si="92"/>
        <v>49</v>
      </c>
      <c r="K301" s="407"/>
      <c r="L301" s="155"/>
    </row>
    <row r="302" spans="1:12" s="14" customFormat="1" ht="20.100000000000001" hidden="1" customHeight="1">
      <c r="A302" s="874" t="s">
        <v>2971</v>
      </c>
      <c r="B302" s="955" t="s">
        <v>2437</v>
      </c>
      <c r="C302" s="955" t="s">
        <v>2980</v>
      </c>
      <c r="D302" s="880" t="s">
        <v>389</v>
      </c>
      <c r="E302" s="853"/>
      <c r="F302" s="853"/>
      <c r="G302" s="11"/>
      <c r="H302" s="11"/>
      <c r="I302" s="758">
        <f t="shared" si="96"/>
        <v>45635</v>
      </c>
      <c r="J302" s="332">
        <f t="shared" si="92"/>
        <v>50</v>
      </c>
      <c r="K302" s="407"/>
      <c r="L302" s="155"/>
    </row>
    <row r="303" spans="1:12" s="14" customFormat="1" ht="20.100000000000001" hidden="1" customHeight="1">
      <c r="A303" s="874" t="s">
        <v>685</v>
      </c>
      <c r="B303" s="1026" t="s">
        <v>413</v>
      </c>
      <c r="C303" s="955" t="s">
        <v>2981</v>
      </c>
      <c r="D303" s="853">
        <v>45642</v>
      </c>
      <c r="E303" s="853">
        <f t="shared" si="97"/>
        <v>45644</v>
      </c>
      <c r="F303" s="853">
        <f t="shared" si="95"/>
        <v>45650</v>
      </c>
      <c r="G303" s="801"/>
      <c r="H303" s="801"/>
      <c r="I303" s="758">
        <f t="shared" si="96"/>
        <v>45642</v>
      </c>
      <c r="J303" s="332">
        <f t="shared" si="92"/>
        <v>51</v>
      </c>
      <c r="K303" s="407"/>
      <c r="L303" s="155"/>
    </row>
    <row r="304" spans="1:12" s="14" customFormat="1" ht="20.100000000000001" hidden="1" customHeight="1">
      <c r="A304" s="874" t="s">
        <v>687</v>
      </c>
      <c r="B304" s="955" t="s">
        <v>685</v>
      </c>
      <c r="C304" s="955" t="s">
        <v>2982</v>
      </c>
      <c r="D304" s="953">
        <v>45651</v>
      </c>
      <c r="E304" s="802">
        <f t="shared" si="97"/>
        <v>45653</v>
      </c>
      <c r="F304" s="802">
        <f t="shared" si="95"/>
        <v>45659</v>
      </c>
      <c r="G304" s="678"/>
      <c r="H304" s="678"/>
      <c r="I304" s="758">
        <f t="shared" si="96"/>
        <v>45649</v>
      </c>
      <c r="J304" s="332">
        <f t="shared" si="92"/>
        <v>52</v>
      </c>
      <c r="K304" s="407"/>
      <c r="L304" s="155"/>
    </row>
    <row r="305" spans="1:12" s="14" customFormat="1" ht="20.100000000000001" hidden="1" customHeight="1">
      <c r="A305" s="874" t="s">
        <v>2853</v>
      </c>
      <c r="B305" s="955" t="s">
        <v>2743</v>
      </c>
      <c r="C305" s="955" t="s">
        <v>2983</v>
      </c>
      <c r="D305" s="880" t="s">
        <v>389</v>
      </c>
      <c r="E305" s="802">
        <v>45292</v>
      </c>
      <c r="F305" s="802">
        <v>45298</v>
      </c>
      <c r="G305" s="11"/>
      <c r="H305" s="11"/>
      <c r="I305" s="758">
        <f>I304+7</f>
        <v>45656</v>
      </c>
      <c r="J305" s="332">
        <f t="shared" si="92"/>
        <v>53</v>
      </c>
      <c r="K305" s="407"/>
      <c r="L305" s="155"/>
    </row>
    <row r="306" spans="1:12" s="14" customFormat="1" ht="20.100000000000001" hidden="1" customHeight="1">
      <c r="A306" s="874"/>
      <c r="B306" s="955" t="s">
        <v>2477</v>
      </c>
      <c r="C306" s="955" t="s">
        <v>2984</v>
      </c>
      <c r="D306" s="880" t="s">
        <v>389</v>
      </c>
      <c r="E306" s="802">
        <v>45299</v>
      </c>
      <c r="F306" s="802">
        <v>45305</v>
      </c>
      <c r="G306" s="11"/>
      <c r="H306" s="11"/>
      <c r="I306" s="758">
        <f t="shared" si="96"/>
        <v>45663</v>
      </c>
      <c r="J306" s="332">
        <f t="shared" si="92"/>
        <v>2</v>
      </c>
      <c r="K306" s="407"/>
      <c r="L306" s="155"/>
    </row>
    <row r="307" spans="1:12" s="14" customFormat="1" ht="20.100000000000001" hidden="1" customHeight="1">
      <c r="A307" s="874" t="s">
        <v>2437</v>
      </c>
      <c r="B307" s="955" t="s">
        <v>2437</v>
      </c>
      <c r="C307" s="955" t="s">
        <v>2985</v>
      </c>
      <c r="D307" s="880" t="s">
        <v>389</v>
      </c>
      <c r="E307" s="802">
        <v>45306</v>
      </c>
      <c r="F307" s="802">
        <v>45312</v>
      </c>
      <c r="G307" s="11"/>
      <c r="H307" s="11"/>
      <c r="I307" s="758">
        <f>I306+7</f>
        <v>45670</v>
      </c>
      <c r="J307" s="332">
        <f t="shared" si="92"/>
        <v>3</v>
      </c>
      <c r="K307" s="407"/>
      <c r="L307" s="155"/>
    </row>
    <row r="308" spans="1:12" s="14" customFormat="1" ht="20.100000000000001" hidden="1" customHeight="1">
      <c r="A308" s="806"/>
      <c r="B308" s="764"/>
      <c r="C308" s="764"/>
      <c r="D308" s="764"/>
      <c r="E308" s="801"/>
      <c r="F308" s="801"/>
      <c r="G308" s="801"/>
      <c r="H308" s="801"/>
      <c r="I308" s="801"/>
      <c r="J308" s="193"/>
      <c r="K308" s="764"/>
    </row>
    <row r="309" spans="1:12" s="14" customFormat="1" ht="34.5" customHeight="1">
      <c r="A309" s="806"/>
      <c r="B309" s="1187" t="s">
        <v>2689</v>
      </c>
      <c r="C309" s="1188"/>
      <c r="D309" s="1189" t="s">
        <v>353</v>
      </c>
      <c r="E309" s="941" t="s">
        <v>439</v>
      </c>
      <c r="F309" s="941" t="s">
        <v>2986</v>
      </c>
      <c r="G309" s="941" t="s">
        <v>2871</v>
      </c>
      <c r="H309" s="941" t="s">
        <v>247</v>
      </c>
      <c r="J309" s="881"/>
    </row>
    <row r="310" spans="1:12" s="14" customFormat="1" ht="26.25" customHeight="1">
      <c r="A310" s="806"/>
      <c r="B310" s="944" t="s">
        <v>355</v>
      </c>
      <c r="C310" s="944" t="s">
        <v>356</v>
      </c>
      <c r="D310" s="1190"/>
      <c r="E310" s="951" t="s">
        <v>257</v>
      </c>
      <c r="F310" s="951" t="s">
        <v>248</v>
      </c>
      <c r="G310" s="951" t="s">
        <v>287</v>
      </c>
      <c r="H310" s="951" t="s">
        <v>234</v>
      </c>
      <c r="J310" s="1050" t="s">
        <v>495</v>
      </c>
      <c r="K310" s="1050" t="s">
        <v>357</v>
      </c>
      <c r="L310" s="985" t="s">
        <v>358</v>
      </c>
    </row>
    <row r="311" spans="1:12" s="14" customFormat="1" ht="20.100000000000001" hidden="1" customHeight="1">
      <c r="A311" s="806"/>
      <c r="B311" s="955" t="s">
        <v>2477</v>
      </c>
      <c r="C311" s="955" t="s">
        <v>2987</v>
      </c>
      <c r="D311" s="955">
        <v>45731</v>
      </c>
      <c r="E311" s="802">
        <f>D311+6</f>
        <v>45737</v>
      </c>
      <c r="F311" s="802">
        <f>E311+3</f>
        <v>45740</v>
      </c>
      <c r="G311" s="802">
        <f>F311+12</f>
        <v>45752</v>
      </c>
      <c r="H311" s="802">
        <f>G311+12</f>
        <v>45764</v>
      </c>
      <c r="J311" s="758">
        <v>45729</v>
      </c>
      <c r="K311" s="758">
        <v>45729</v>
      </c>
      <c r="L311" s="332">
        <f t="shared" ref="K311:L312" si="98">WEEKNUM(K311)</f>
        <v>11</v>
      </c>
    </row>
    <row r="312" spans="1:12" s="14" customFormat="1" ht="20.100000000000001" hidden="1" customHeight="1">
      <c r="A312" s="806"/>
      <c r="B312" s="955" t="s">
        <v>687</v>
      </c>
      <c r="C312" s="955" t="s">
        <v>2988</v>
      </c>
      <c r="D312" s="955">
        <v>45740</v>
      </c>
      <c r="E312" s="802">
        <f t="shared" ref="E312:E315" si="99">D312+6</f>
        <v>45746</v>
      </c>
      <c r="F312" s="802">
        <f t="shared" ref="F312:F315" si="100">E312+3</f>
        <v>45749</v>
      </c>
      <c r="G312" s="802">
        <f t="shared" ref="G312:H315" si="101">F312+12</f>
        <v>45761</v>
      </c>
      <c r="H312" s="802">
        <f t="shared" si="101"/>
        <v>45773</v>
      </c>
      <c r="J312" s="758">
        <f>J311+7</f>
        <v>45736</v>
      </c>
      <c r="K312" s="758">
        <f>K311+7</f>
        <v>45736</v>
      </c>
      <c r="L312" s="332">
        <f t="shared" si="98"/>
        <v>12</v>
      </c>
    </row>
    <row r="313" spans="1:12" s="14" customFormat="1" ht="20.100000000000001" hidden="1" customHeight="1">
      <c r="A313" s="806"/>
      <c r="B313" s="955" t="s">
        <v>1994</v>
      </c>
      <c r="C313" s="955" t="s">
        <v>2989</v>
      </c>
      <c r="D313" s="955">
        <v>45745</v>
      </c>
      <c r="E313" s="802">
        <f t="shared" si="99"/>
        <v>45751</v>
      </c>
      <c r="F313" s="802">
        <f t="shared" si="100"/>
        <v>45754</v>
      </c>
      <c r="G313" s="802">
        <f t="shared" si="101"/>
        <v>45766</v>
      </c>
      <c r="H313" s="802">
        <f t="shared" si="101"/>
        <v>45778</v>
      </c>
      <c r="J313" s="758">
        <f>J312+7</f>
        <v>45743</v>
      </c>
      <c r="K313" s="758">
        <f>K312+7</f>
        <v>45743</v>
      </c>
      <c r="L313" s="332">
        <f>WEEKNUM(K313)</f>
        <v>13</v>
      </c>
    </row>
    <row r="314" spans="1:12" s="14" customFormat="1" ht="20.100000000000001" hidden="1" customHeight="1">
      <c r="A314" s="806" t="s">
        <v>685</v>
      </c>
      <c r="B314" s="955" t="s">
        <v>1674</v>
      </c>
      <c r="C314" s="955" t="s">
        <v>2990</v>
      </c>
      <c r="D314" s="955">
        <v>45748</v>
      </c>
      <c r="E314" s="802">
        <f>D314+6</f>
        <v>45754</v>
      </c>
      <c r="F314" s="802">
        <f>E314+3</f>
        <v>45757</v>
      </c>
      <c r="G314" s="802">
        <f>F314+12</f>
        <v>45769</v>
      </c>
      <c r="H314" s="802">
        <f>G314+12</f>
        <v>45781</v>
      </c>
      <c r="J314" s="758">
        <f>J313+7</f>
        <v>45750</v>
      </c>
      <c r="K314" s="758">
        <f>K313+7</f>
        <v>45750</v>
      </c>
      <c r="L314" s="332">
        <f t="shared" ref="K314:L315" si="102">WEEKNUM(K314)</f>
        <v>14</v>
      </c>
    </row>
    <row r="315" spans="1:12" s="14" customFormat="1" ht="20.100000000000001" hidden="1" customHeight="1">
      <c r="A315" s="806"/>
      <c r="B315" s="955" t="s">
        <v>2743</v>
      </c>
      <c r="C315" s="955" t="s">
        <v>2991</v>
      </c>
      <c r="D315" s="955">
        <v>45762</v>
      </c>
      <c r="E315" s="802">
        <f t="shared" si="99"/>
        <v>45768</v>
      </c>
      <c r="F315" s="802">
        <f t="shared" si="100"/>
        <v>45771</v>
      </c>
      <c r="G315" s="802">
        <f t="shared" si="101"/>
        <v>45783</v>
      </c>
      <c r="H315" s="802">
        <f t="shared" si="101"/>
        <v>45795</v>
      </c>
      <c r="J315" s="758">
        <f t="shared" ref="J315:K318" si="103">J314+7</f>
        <v>45757</v>
      </c>
      <c r="K315" s="758">
        <f t="shared" si="103"/>
        <v>45757</v>
      </c>
      <c r="L315" s="332">
        <f t="shared" si="102"/>
        <v>15</v>
      </c>
    </row>
    <row r="316" spans="1:12" s="14" customFormat="1" ht="20.100000000000001" hidden="1" customHeight="1">
      <c r="A316" s="806"/>
      <c r="B316" s="955" t="s">
        <v>2255</v>
      </c>
      <c r="C316" s="955" t="s">
        <v>2992</v>
      </c>
      <c r="D316" s="972" t="s">
        <v>389</v>
      </c>
      <c r="E316" s="853"/>
      <c r="F316" s="853"/>
      <c r="G316" s="853"/>
      <c r="H316" s="853"/>
      <c r="J316" s="758">
        <f t="shared" si="103"/>
        <v>45764</v>
      </c>
      <c r="K316" s="758">
        <f t="shared" si="103"/>
        <v>45764</v>
      </c>
      <c r="L316" s="332">
        <f>WEEKNUM(K316)</f>
        <v>16</v>
      </c>
    </row>
    <row r="317" spans="1:12" s="14" customFormat="1" ht="20.100000000000001" hidden="1" customHeight="1">
      <c r="A317" s="806" t="s">
        <v>2477</v>
      </c>
      <c r="B317" s="955" t="s">
        <v>2308</v>
      </c>
      <c r="C317" s="955" t="s">
        <v>2993</v>
      </c>
      <c r="D317" s="955">
        <v>45771</v>
      </c>
      <c r="E317" s="802">
        <f>D317+6</f>
        <v>45777</v>
      </c>
      <c r="F317" s="802">
        <f>E317+3</f>
        <v>45780</v>
      </c>
      <c r="G317" s="802">
        <f>F317+12</f>
        <v>45792</v>
      </c>
      <c r="H317" s="802">
        <f>G317+12</f>
        <v>45804</v>
      </c>
      <c r="J317" s="758">
        <f t="shared" si="103"/>
        <v>45771</v>
      </c>
      <c r="K317" s="758">
        <f t="shared" si="103"/>
        <v>45771</v>
      </c>
      <c r="L317" s="332">
        <f t="shared" ref="K317:L318" si="104">WEEKNUM(K317)</f>
        <v>17</v>
      </c>
    </row>
    <row r="318" spans="1:12" s="14" customFormat="1" ht="20.100000000000001" hidden="1" customHeight="1">
      <c r="A318" s="806"/>
      <c r="B318" s="955" t="s">
        <v>687</v>
      </c>
      <c r="C318" s="955" t="s">
        <v>2994</v>
      </c>
      <c r="D318" s="955">
        <v>45782</v>
      </c>
      <c r="E318" s="802">
        <f>D318+9</f>
        <v>45791</v>
      </c>
      <c r="F318" s="802">
        <f>E318+4</f>
        <v>45795</v>
      </c>
      <c r="G318" s="802">
        <f>F318+8</f>
        <v>45803</v>
      </c>
      <c r="H318" s="802">
        <f>G318+8</f>
        <v>45811</v>
      </c>
      <c r="J318" s="758">
        <f t="shared" si="103"/>
        <v>45778</v>
      </c>
      <c r="K318" s="758">
        <f t="shared" si="103"/>
        <v>45778</v>
      </c>
      <c r="L318" s="332">
        <f t="shared" si="104"/>
        <v>18</v>
      </c>
    </row>
    <row r="319" spans="1:12" s="14" customFormat="1" ht="20.100000000000001" hidden="1" customHeight="1">
      <c r="A319" s="806"/>
      <c r="B319" s="955" t="s">
        <v>1994</v>
      </c>
      <c r="C319" s="955" t="s">
        <v>2995</v>
      </c>
      <c r="D319" s="955">
        <v>45794</v>
      </c>
      <c r="E319" s="802">
        <f t="shared" ref="E319:E325" si="105">D319+9</f>
        <v>45803</v>
      </c>
      <c r="F319" s="802">
        <f t="shared" ref="F319:F325" si="106">E319+4</f>
        <v>45807</v>
      </c>
      <c r="G319" s="802">
        <f t="shared" ref="G319:H325" si="107">F319+8</f>
        <v>45815</v>
      </c>
      <c r="H319" s="802">
        <f t="shared" si="107"/>
        <v>45823</v>
      </c>
      <c r="J319" s="758">
        <f>J318+7</f>
        <v>45785</v>
      </c>
      <c r="K319" s="758">
        <f>K318+7</f>
        <v>45785</v>
      </c>
      <c r="L319" s="332">
        <f>WEEKNUM(K319)</f>
        <v>19</v>
      </c>
    </row>
    <row r="320" spans="1:12" s="14" customFormat="1" ht="20.100000000000001" hidden="1" customHeight="1">
      <c r="A320" s="806"/>
      <c r="B320" s="955" t="s">
        <v>1674</v>
      </c>
      <c r="C320" s="955" t="s">
        <v>2996</v>
      </c>
      <c r="D320" s="955">
        <v>45801</v>
      </c>
      <c r="E320" s="802">
        <f t="shared" si="105"/>
        <v>45810</v>
      </c>
      <c r="F320" s="802">
        <f t="shared" si="106"/>
        <v>45814</v>
      </c>
      <c r="G320" s="802">
        <f t="shared" si="107"/>
        <v>45822</v>
      </c>
      <c r="H320" s="802">
        <f>G320+2</f>
        <v>45824</v>
      </c>
      <c r="J320" s="758">
        <f>J319+7</f>
        <v>45792</v>
      </c>
      <c r="K320" s="758">
        <f>K319+7</f>
        <v>45792</v>
      </c>
      <c r="L320" s="332">
        <f t="shared" ref="K320:L321" si="108">WEEKNUM(K320)</f>
        <v>20</v>
      </c>
    </row>
    <row r="321" spans="1:12" s="14" customFormat="1" ht="20.100000000000001" hidden="1" customHeight="1">
      <c r="A321" s="806"/>
      <c r="B321" s="955" t="s">
        <v>2743</v>
      </c>
      <c r="C321" s="955" t="s">
        <v>2997</v>
      </c>
      <c r="D321" s="955">
        <v>45805</v>
      </c>
      <c r="E321" s="802">
        <f t="shared" si="105"/>
        <v>45814</v>
      </c>
      <c r="F321" s="802">
        <f t="shared" si="106"/>
        <v>45818</v>
      </c>
      <c r="G321" s="802">
        <f t="shared" si="107"/>
        <v>45826</v>
      </c>
      <c r="H321" s="802">
        <f t="shared" ref="H321:H322" si="109">G321+2</f>
        <v>45828</v>
      </c>
      <c r="J321" s="758">
        <f t="shared" ref="J321:K324" si="110">J320+7</f>
        <v>45799</v>
      </c>
      <c r="K321" s="758">
        <f t="shared" si="110"/>
        <v>45799</v>
      </c>
      <c r="L321" s="332">
        <f t="shared" si="108"/>
        <v>21</v>
      </c>
    </row>
    <row r="322" spans="1:12" s="14" customFormat="1" ht="20.100000000000001" hidden="1" customHeight="1">
      <c r="A322" s="1117"/>
      <c r="B322" s="955" t="s">
        <v>2308</v>
      </c>
      <c r="C322" s="955" t="s">
        <v>2998</v>
      </c>
      <c r="D322" s="955">
        <v>45818</v>
      </c>
      <c r="E322" s="802">
        <f t="shared" si="105"/>
        <v>45827</v>
      </c>
      <c r="F322" s="802">
        <f t="shared" si="106"/>
        <v>45831</v>
      </c>
      <c r="G322" s="802">
        <f t="shared" si="107"/>
        <v>45839</v>
      </c>
      <c r="H322" s="802">
        <f t="shared" si="109"/>
        <v>45841</v>
      </c>
      <c r="J322" s="758">
        <f t="shared" si="110"/>
        <v>45806</v>
      </c>
      <c r="K322" s="758">
        <f t="shared" si="110"/>
        <v>45806</v>
      </c>
      <c r="L322" s="332">
        <f>WEEKNUM(K322)</f>
        <v>22</v>
      </c>
    </row>
    <row r="323" spans="1:12" s="14" customFormat="1" ht="20.100000000000001" hidden="1" customHeight="1">
      <c r="A323" s="806"/>
      <c r="B323" s="1026" t="s">
        <v>413</v>
      </c>
      <c r="C323" s="955" t="s">
        <v>2999</v>
      </c>
      <c r="D323" s="800"/>
      <c r="E323" s="853"/>
      <c r="F323" s="853"/>
      <c r="G323" s="853"/>
      <c r="H323" s="853"/>
      <c r="J323" s="758">
        <f t="shared" si="110"/>
        <v>45813</v>
      </c>
      <c r="K323" s="758">
        <f t="shared" si="110"/>
        <v>45813</v>
      </c>
      <c r="L323" s="332">
        <f t="shared" ref="K323:L324" si="111">WEEKNUM(K323)</f>
        <v>23</v>
      </c>
    </row>
    <row r="324" spans="1:12" s="14" customFormat="1" ht="20.100000000000001" hidden="1" customHeight="1">
      <c r="A324" s="806"/>
      <c r="B324" s="955" t="s">
        <v>2255</v>
      </c>
      <c r="C324" s="955" t="s">
        <v>3000</v>
      </c>
      <c r="D324" s="955">
        <v>45823</v>
      </c>
      <c r="E324" s="802">
        <f t="shared" ref="E324" si="112">D324+9</f>
        <v>45832</v>
      </c>
      <c r="F324" s="802">
        <f t="shared" ref="F324" si="113">E324+4</f>
        <v>45836</v>
      </c>
      <c r="G324" s="802">
        <f t="shared" ref="G324" si="114">F324+8</f>
        <v>45844</v>
      </c>
      <c r="H324" s="802">
        <f t="shared" ref="H324" si="115">G324+2</f>
        <v>45846</v>
      </c>
      <c r="J324" s="758">
        <f t="shared" si="110"/>
        <v>45820</v>
      </c>
      <c r="K324" s="758">
        <f t="shared" si="110"/>
        <v>45820</v>
      </c>
      <c r="L324" s="332">
        <f t="shared" si="111"/>
        <v>24</v>
      </c>
    </row>
    <row r="325" spans="1:12" s="14" customFormat="1" ht="20.100000000000001" hidden="1" customHeight="1">
      <c r="A325" s="806" t="s">
        <v>687</v>
      </c>
      <c r="B325" s="955" t="s">
        <v>2773</v>
      </c>
      <c r="C325" s="955" t="s">
        <v>3001</v>
      </c>
      <c r="D325" s="955">
        <v>45832</v>
      </c>
      <c r="E325" s="802">
        <f t="shared" si="105"/>
        <v>45841</v>
      </c>
      <c r="F325" s="802">
        <f t="shared" si="106"/>
        <v>45845</v>
      </c>
      <c r="G325" s="802">
        <f t="shared" si="107"/>
        <v>45853</v>
      </c>
      <c r="H325" s="802">
        <f>G325+2</f>
        <v>45855</v>
      </c>
      <c r="J325" s="758">
        <f>J324+7</f>
        <v>45827</v>
      </c>
      <c r="K325" s="758">
        <f>K324+7</f>
        <v>45827</v>
      </c>
      <c r="L325" s="332">
        <f>WEEKNUM(K325)</f>
        <v>25</v>
      </c>
    </row>
    <row r="326" spans="1:12" s="14" customFormat="1" ht="20.100000000000001" hidden="1" customHeight="1">
      <c r="A326" s="806" t="s">
        <v>1994</v>
      </c>
      <c r="B326" s="1026" t="s">
        <v>413</v>
      </c>
      <c r="C326" s="955" t="s">
        <v>3002</v>
      </c>
      <c r="D326" s="800"/>
      <c r="E326" s="853"/>
      <c r="F326" s="853"/>
      <c r="G326" s="853"/>
      <c r="H326" s="853"/>
      <c r="J326" s="758">
        <f>J325+7</f>
        <v>45834</v>
      </c>
      <c r="K326" s="758">
        <f>K325+7</f>
        <v>45834</v>
      </c>
      <c r="L326" s="332">
        <f t="shared" ref="K326:L327" si="116">WEEKNUM(K326)</f>
        <v>26</v>
      </c>
    </row>
    <row r="327" spans="1:12" s="14" customFormat="1" ht="20.100000000000001" hidden="1" customHeight="1">
      <c r="A327" s="806"/>
      <c r="B327" s="1026" t="s">
        <v>413</v>
      </c>
      <c r="C327" s="955" t="s">
        <v>3003</v>
      </c>
      <c r="D327" s="800"/>
      <c r="E327" s="853"/>
      <c r="F327" s="853"/>
      <c r="G327" s="853"/>
      <c r="H327" s="853"/>
      <c r="J327" s="758">
        <f t="shared" ref="J327:K330" si="117">J326+7</f>
        <v>45841</v>
      </c>
      <c r="K327" s="758">
        <f t="shared" si="117"/>
        <v>45841</v>
      </c>
      <c r="L327" s="332">
        <f t="shared" si="116"/>
        <v>27</v>
      </c>
    </row>
    <row r="328" spans="1:12" s="14" customFormat="1" ht="20.100000000000001" hidden="1" customHeight="1">
      <c r="A328" s="1117"/>
      <c r="B328" s="955" t="s">
        <v>2743</v>
      </c>
      <c r="C328" s="955" t="s">
        <v>3004</v>
      </c>
      <c r="D328" s="955">
        <v>45849</v>
      </c>
      <c r="E328" s="802">
        <f t="shared" ref="E328" si="118">D328+9</f>
        <v>45858</v>
      </c>
      <c r="F328" s="802">
        <f t="shared" ref="F328" si="119">E328+4</f>
        <v>45862</v>
      </c>
      <c r="G328" s="802">
        <f t="shared" ref="G328" si="120">F328+8</f>
        <v>45870</v>
      </c>
      <c r="H328" s="802">
        <f t="shared" ref="H328:H331" si="121">G328+2</f>
        <v>45872</v>
      </c>
      <c r="J328" s="758">
        <f t="shared" si="117"/>
        <v>45848</v>
      </c>
      <c r="K328" s="758">
        <f t="shared" si="117"/>
        <v>45848</v>
      </c>
      <c r="L328" s="332">
        <f t="shared" ref="K328:L335" si="122">WEEKNUM(K328)</f>
        <v>28</v>
      </c>
    </row>
    <row r="329" spans="1:12" s="14" customFormat="1" ht="20.100000000000001" hidden="1" customHeight="1">
      <c r="A329" s="806" t="s">
        <v>517</v>
      </c>
      <c r="B329" s="955" t="s">
        <v>2308</v>
      </c>
      <c r="C329" s="955" t="s">
        <v>3005</v>
      </c>
      <c r="D329" s="955">
        <v>45861</v>
      </c>
      <c r="E329" s="802">
        <f t="shared" ref="E329" si="123">D329+9</f>
        <v>45870</v>
      </c>
      <c r="F329" s="802">
        <f t="shared" ref="F329" si="124">E329+4</f>
        <v>45874</v>
      </c>
      <c r="G329" s="802">
        <f t="shared" ref="G329" si="125">F329+8</f>
        <v>45882</v>
      </c>
      <c r="H329" s="802">
        <f t="shared" si="121"/>
        <v>45884</v>
      </c>
      <c r="J329" s="758">
        <f t="shared" si="117"/>
        <v>45855</v>
      </c>
      <c r="K329" s="758">
        <f t="shared" si="117"/>
        <v>45855</v>
      </c>
      <c r="L329" s="332">
        <f t="shared" si="122"/>
        <v>29</v>
      </c>
    </row>
    <row r="330" spans="1:12" s="14" customFormat="1" ht="20.100000000000001" hidden="1" customHeight="1">
      <c r="A330" s="1117"/>
      <c r="B330" s="955" t="s">
        <v>2255</v>
      </c>
      <c r="C330" s="955" t="s">
        <v>3006</v>
      </c>
      <c r="D330" s="955">
        <v>45870</v>
      </c>
      <c r="E330" s="972" t="s">
        <v>389</v>
      </c>
      <c r="F330" s="972" t="s">
        <v>389</v>
      </c>
      <c r="G330" s="802">
        <v>45881</v>
      </c>
      <c r="H330" s="802">
        <f t="shared" si="121"/>
        <v>45883</v>
      </c>
      <c r="J330" s="758">
        <f t="shared" si="117"/>
        <v>45862</v>
      </c>
      <c r="K330" s="758">
        <f t="shared" si="117"/>
        <v>45862</v>
      </c>
      <c r="L330" s="332">
        <f t="shared" si="122"/>
        <v>30</v>
      </c>
    </row>
    <row r="331" spans="1:12" s="14" customFormat="1" ht="20.100000000000001" hidden="1" customHeight="1">
      <c r="A331" s="806" t="s">
        <v>2773</v>
      </c>
      <c r="B331" s="955" t="s">
        <v>2773</v>
      </c>
      <c r="C331" s="955" t="s">
        <v>3007</v>
      </c>
      <c r="D331" s="955">
        <v>45876</v>
      </c>
      <c r="E331" s="802">
        <f t="shared" ref="E331" si="126">D331+9</f>
        <v>45885</v>
      </c>
      <c r="F331" s="802">
        <f t="shared" ref="F331" si="127">E331+4</f>
        <v>45889</v>
      </c>
      <c r="G331" s="802">
        <f t="shared" ref="G331" si="128">F331+8</f>
        <v>45897</v>
      </c>
      <c r="H331" s="802">
        <f t="shared" si="121"/>
        <v>45899</v>
      </c>
      <c r="J331" s="758">
        <f>J330+7</f>
        <v>45869</v>
      </c>
      <c r="K331" s="758">
        <f>K330+7</f>
        <v>45869</v>
      </c>
      <c r="L331" s="332">
        <f t="shared" si="122"/>
        <v>31</v>
      </c>
    </row>
    <row r="332" spans="1:12" s="14" customFormat="1" ht="20.100000000000001" hidden="1" customHeight="1">
      <c r="A332" s="806" t="s">
        <v>1685</v>
      </c>
      <c r="B332" s="955" t="s">
        <v>417</v>
      </c>
      <c r="C332" s="955" t="s">
        <v>3008</v>
      </c>
      <c r="D332" s="955">
        <v>45886</v>
      </c>
      <c r="E332" s="972" t="s">
        <v>389</v>
      </c>
      <c r="F332" s="972" t="s">
        <v>389</v>
      </c>
      <c r="G332" s="802">
        <v>45895</v>
      </c>
      <c r="H332" s="802">
        <f>G332+2</f>
        <v>45897</v>
      </c>
      <c r="J332" s="758">
        <f>J331+7</f>
        <v>45876</v>
      </c>
      <c r="K332" s="758">
        <f>K331+7</f>
        <v>45876</v>
      </c>
      <c r="L332" s="332">
        <f t="shared" si="122"/>
        <v>32</v>
      </c>
    </row>
    <row r="333" spans="1:12" s="14" customFormat="1" ht="20.100000000000001" hidden="1" customHeight="1">
      <c r="A333" s="806" t="s">
        <v>2782</v>
      </c>
      <c r="B333" s="955" t="s">
        <v>1685</v>
      </c>
      <c r="C333" s="955" t="s">
        <v>3009</v>
      </c>
      <c r="D333" s="955">
        <v>45892</v>
      </c>
      <c r="E333" s="802">
        <f t="shared" ref="E333" si="129">D333+9</f>
        <v>45901</v>
      </c>
      <c r="F333" s="802">
        <f t="shared" ref="F333" si="130">E333+4</f>
        <v>45905</v>
      </c>
      <c r="G333" s="802">
        <v>45902</v>
      </c>
      <c r="H333" s="802">
        <f>G333+2</f>
        <v>45904</v>
      </c>
      <c r="J333" s="758">
        <f>J332+7</f>
        <v>45883</v>
      </c>
      <c r="K333" s="758">
        <f>K332+7</f>
        <v>45883</v>
      </c>
      <c r="L333" s="332">
        <f t="shared" si="122"/>
        <v>33</v>
      </c>
    </row>
    <row r="334" spans="1:12" s="14" customFormat="1" ht="20.100000000000001" hidden="1" customHeight="1">
      <c r="A334" s="806" t="s">
        <v>2743</v>
      </c>
      <c r="B334" s="955" t="s">
        <v>2743</v>
      </c>
      <c r="C334" s="955" t="s">
        <v>3010</v>
      </c>
      <c r="D334" s="955">
        <v>45892</v>
      </c>
      <c r="E334" s="972" t="s">
        <v>389</v>
      </c>
      <c r="F334" s="972" t="s">
        <v>389</v>
      </c>
      <c r="G334" s="972" t="s">
        <v>389</v>
      </c>
      <c r="H334" s="972" t="s">
        <v>389</v>
      </c>
      <c r="J334" s="758">
        <f t="shared" ref="J334:K336" si="131">J333+7</f>
        <v>45890</v>
      </c>
      <c r="K334" s="758">
        <f t="shared" si="131"/>
        <v>45890</v>
      </c>
      <c r="L334" s="332">
        <f t="shared" si="122"/>
        <v>34</v>
      </c>
    </row>
    <row r="335" spans="1:12" s="14" customFormat="1" ht="20.100000000000001" hidden="1" customHeight="1">
      <c r="A335" s="806"/>
      <c r="B335" s="955" t="s">
        <v>2308</v>
      </c>
      <c r="C335" s="955" t="s">
        <v>3011</v>
      </c>
      <c r="D335" s="955">
        <v>45901</v>
      </c>
      <c r="E335" s="802">
        <f t="shared" ref="E335:E338" si="132">D335+9</f>
        <v>45910</v>
      </c>
      <c r="F335" s="802">
        <f t="shared" ref="F335:F338" si="133">E335+4</f>
        <v>45914</v>
      </c>
      <c r="G335" s="802">
        <f t="shared" ref="G335:G338" si="134">F335+8</f>
        <v>45922</v>
      </c>
      <c r="H335" s="802">
        <f t="shared" ref="H335:H337" si="135">G335+2</f>
        <v>45924</v>
      </c>
      <c r="J335" s="758">
        <f t="shared" si="131"/>
        <v>45897</v>
      </c>
      <c r="K335" s="758">
        <f t="shared" si="131"/>
        <v>45897</v>
      </c>
      <c r="L335" s="332">
        <f t="shared" si="122"/>
        <v>35</v>
      </c>
    </row>
    <row r="336" spans="1:12" s="14" customFormat="1" ht="20.100000000000001" hidden="1" customHeight="1">
      <c r="A336" s="1117"/>
      <c r="B336" s="955" t="s">
        <v>2255</v>
      </c>
      <c r="C336" s="955" t="s">
        <v>3012</v>
      </c>
      <c r="D336" s="955">
        <v>45911</v>
      </c>
      <c r="E336" s="802">
        <f t="shared" si="132"/>
        <v>45920</v>
      </c>
      <c r="F336" s="802">
        <f t="shared" si="133"/>
        <v>45924</v>
      </c>
      <c r="G336" s="802">
        <f t="shared" si="134"/>
        <v>45932</v>
      </c>
      <c r="H336" s="802">
        <f t="shared" si="135"/>
        <v>45934</v>
      </c>
      <c r="J336" s="758">
        <f t="shared" si="131"/>
        <v>45904</v>
      </c>
      <c r="K336" s="758">
        <f t="shared" si="131"/>
        <v>45904</v>
      </c>
      <c r="L336" s="332">
        <f t="shared" ref="K336:L341" si="136">WEEKNUM(K336)</f>
        <v>36</v>
      </c>
    </row>
    <row r="337" spans="1:18" s="14" customFormat="1" ht="20.100000000000001" hidden="1" customHeight="1">
      <c r="A337" s="806"/>
      <c r="B337" s="955" t="s">
        <v>2773</v>
      </c>
      <c r="C337" s="955" t="s">
        <v>3013</v>
      </c>
      <c r="D337" s="955">
        <v>45922</v>
      </c>
      <c r="E337" s="972" t="s">
        <v>389</v>
      </c>
      <c r="F337" s="972" t="s">
        <v>389</v>
      </c>
      <c r="G337" s="802">
        <v>45930</v>
      </c>
      <c r="H337" s="802">
        <f t="shared" si="135"/>
        <v>45932</v>
      </c>
      <c r="J337" s="758">
        <f>J336+7</f>
        <v>45911</v>
      </c>
      <c r="K337" s="758">
        <f>K336+7</f>
        <v>45911</v>
      </c>
      <c r="L337" s="332">
        <f t="shared" si="136"/>
        <v>37</v>
      </c>
    </row>
    <row r="338" spans="1:18" s="14" customFormat="1" ht="20.100000000000001" hidden="1" customHeight="1">
      <c r="A338" s="806"/>
      <c r="B338" s="955" t="s">
        <v>417</v>
      </c>
      <c r="C338" s="955" t="s">
        <v>3014</v>
      </c>
      <c r="D338" s="955">
        <v>45916</v>
      </c>
      <c r="E338" s="802">
        <f t="shared" si="132"/>
        <v>45925</v>
      </c>
      <c r="F338" s="802">
        <f t="shared" si="133"/>
        <v>45929</v>
      </c>
      <c r="G338" s="802">
        <f t="shared" si="134"/>
        <v>45937</v>
      </c>
      <c r="H338" s="802">
        <f>G338+2</f>
        <v>45939</v>
      </c>
      <c r="J338" s="758">
        <f>J337+7</f>
        <v>45918</v>
      </c>
      <c r="K338" s="758">
        <f>K337+7</f>
        <v>45918</v>
      </c>
      <c r="L338" s="332">
        <f t="shared" si="136"/>
        <v>38</v>
      </c>
    </row>
    <row r="339" spans="1:18" s="14" customFormat="1" ht="20.100000000000001" hidden="1" customHeight="1">
      <c r="A339" s="806" t="s">
        <v>1685</v>
      </c>
      <c r="B339" s="955" t="s">
        <v>2790</v>
      </c>
      <c r="C339" s="955" t="s">
        <v>3015</v>
      </c>
      <c r="D339" s="955">
        <v>45929</v>
      </c>
      <c r="E339" s="802">
        <f t="shared" ref="E339:E344" si="137">D339+9</f>
        <v>45938</v>
      </c>
      <c r="F339" s="802">
        <f t="shared" ref="F339:F344" si="138">E339+4</f>
        <v>45942</v>
      </c>
      <c r="G339" s="802">
        <f t="shared" ref="G339:G344" si="139">F339+8</f>
        <v>45950</v>
      </c>
      <c r="H339" s="802">
        <f>G339+2</f>
        <v>45952</v>
      </c>
      <c r="J339" s="758">
        <f>J338+7</f>
        <v>45925</v>
      </c>
      <c r="K339" s="758">
        <f>K338+7</f>
        <v>45925</v>
      </c>
      <c r="L339" s="332">
        <f t="shared" si="136"/>
        <v>39</v>
      </c>
    </row>
    <row r="340" spans="1:18" s="14" customFormat="1" ht="7.5" hidden="1" customHeight="1">
      <c r="A340" s="806" t="s">
        <v>3016</v>
      </c>
      <c r="B340" s="1026" t="s">
        <v>722</v>
      </c>
      <c r="C340" s="955" t="s">
        <v>3017</v>
      </c>
      <c r="D340" s="955">
        <v>45930</v>
      </c>
      <c r="E340" s="802">
        <f t="shared" si="137"/>
        <v>45939</v>
      </c>
      <c r="F340" s="802">
        <f t="shared" si="138"/>
        <v>45943</v>
      </c>
      <c r="G340" s="802">
        <f t="shared" si="139"/>
        <v>45951</v>
      </c>
      <c r="H340" s="802">
        <f t="shared" ref="H340:H343" si="140">G340+2</f>
        <v>45953</v>
      </c>
      <c r="J340" s="758">
        <f t="shared" ref="J340:K342" si="141">J339+7</f>
        <v>45932</v>
      </c>
      <c r="K340" s="758">
        <f t="shared" si="141"/>
        <v>45932</v>
      </c>
      <c r="L340" s="332">
        <f t="shared" si="136"/>
        <v>40</v>
      </c>
    </row>
    <row r="341" spans="1:18" s="14" customFormat="1" ht="20.100000000000001" customHeight="1">
      <c r="A341" s="806" t="s">
        <v>3018</v>
      </c>
      <c r="B341" s="1126" t="s">
        <v>722</v>
      </c>
      <c r="C341" s="1061" t="s">
        <v>3019</v>
      </c>
      <c r="D341" s="955">
        <v>45942</v>
      </c>
      <c r="E341" s="802">
        <f t="shared" si="137"/>
        <v>45951</v>
      </c>
      <c r="F341" s="802">
        <f t="shared" si="138"/>
        <v>45955</v>
      </c>
      <c r="G341" s="802">
        <f t="shared" si="139"/>
        <v>45963</v>
      </c>
      <c r="H341" s="802">
        <f t="shared" si="140"/>
        <v>45965</v>
      </c>
      <c r="J341" s="758">
        <v>45937</v>
      </c>
      <c r="K341" s="758">
        <f t="shared" si="141"/>
        <v>45939</v>
      </c>
      <c r="L341" s="332">
        <f t="shared" si="136"/>
        <v>41</v>
      </c>
    </row>
    <row r="342" spans="1:18" s="14" customFormat="1" ht="20.100000000000001" customHeight="1">
      <c r="A342" s="1117"/>
      <c r="B342" s="955" t="s">
        <v>2255</v>
      </c>
      <c r="C342" s="1061" t="s">
        <v>3020</v>
      </c>
      <c r="D342" s="955">
        <v>45955</v>
      </c>
      <c r="E342" s="802">
        <f t="shared" si="137"/>
        <v>45964</v>
      </c>
      <c r="F342" s="802">
        <f t="shared" si="138"/>
        <v>45968</v>
      </c>
      <c r="G342" s="802">
        <f t="shared" si="139"/>
        <v>45976</v>
      </c>
      <c r="H342" s="972" t="s">
        <v>389</v>
      </c>
      <c r="J342" s="758">
        <f t="shared" si="141"/>
        <v>45944</v>
      </c>
      <c r="K342" s="758">
        <f t="shared" si="141"/>
        <v>45946</v>
      </c>
      <c r="L342" s="332">
        <f t="shared" ref="K342:L347" si="142">WEEKNUM(K342)</f>
        <v>42</v>
      </c>
    </row>
    <row r="343" spans="1:18" s="14" customFormat="1" ht="20.100000000000001" customHeight="1">
      <c r="A343" s="806" t="s">
        <v>2795</v>
      </c>
      <c r="B343" s="1126" t="s">
        <v>413</v>
      </c>
      <c r="C343" s="1061" t="s">
        <v>3021</v>
      </c>
      <c r="D343" s="800">
        <v>45951</v>
      </c>
      <c r="E343" s="853">
        <f t="shared" si="137"/>
        <v>45960</v>
      </c>
      <c r="F343" s="853">
        <f t="shared" si="138"/>
        <v>45964</v>
      </c>
      <c r="G343" s="853">
        <f t="shared" si="139"/>
        <v>45972</v>
      </c>
      <c r="H343" s="853">
        <f t="shared" si="140"/>
        <v>45974</v>
      </c>
      <c r="J343" s="758">
        <f>J342+7</f>
        <v>45951</v>
      </c>
      <c r="K343" s="758">
        <f>K342+7</f>
        <v>45953</v>
      </c>
      <c r="L343" s="332">
        <f t="shared" si="142"/>
        <v>43</v>
      </c>
    </row>
    <row r="344" spans="1:18" s="14" customFormat="1" ht="20.100000000000001" customHeight="1">
      <c r="A344" s="806" t="s">
        <v>417</v>
      </c>
      <c r="B344" s="955" t="s">
        <v>2773</v>
      </c>
      <c r="C344" s="955" t="s">
        <v>3022</v>
      </c>
      <c r="D344" s="955">
        <v>45961</v>
      </c>
      <c r="E344" s="802">
        <f t="shared" si="137"/>
        <v>45970</v>
      </c>
      <c r="F344" s="802">
        <f t="shared" si="138"/>
        <v>45974</v>
      </c>
      <c r="G344" s="802">
        <f t="shared" si="139"/>
        <v>45982</v>
      </c>
      <c r="H344" s="802">
        <f>G344+2</f>
        <v>45984</v>
      </c>
      <c r="J344" s="758">
        <f>J343+7</f>
        <v>45958</v>
      </c>
      <c r="K344" s="758">
        <f>K343+7</f>
        <v>45960</v>
      </c>
      <c r="L344" s="332">
        <f t="shared" si="142"/>
        <v>44</v>
      </c>
    </row>
    <row r="345" spans="1:18" s="14" customFormat="1" ht="20.100000000000001" customHeight="1">
      <c r="A345" s="806" t="s">
        <v>2357</v>
      </c>
      <c r="B345" s="955" t="s">
        <v>417</v>
      </c>
      <c r="C345" s="955" t="s">
        <v>3023</v>
      </c>
      <c r="D345" s="955">
        <v>45965</v>
      </c>
      <c r="E345" s="802">
        <f t="shared" ref="E345:E348" si="143">D345+9</f>
        <v>45974</v>
      </c>
      <c r="F345" s="802">
        <f t="shared" ref="F345:F348" si="144">E345+4</f>
        <v>45978</v>
      </c>
      <c r="G345" s="802">
        <f t="shared" ref="G345:G348" si="145">F345+8</f>
        <v>45986</v>
      </c>
      <c r="H345" s="802">
        <f>G345+2</f>
        <v>45988</v>
      </c>
      <c r="J345" s="758">
        <f>J344+7</f>
        <v>45965</v>
      </c>
      <c r="K345" s="758">
        <f>K344+7</f>
        <v>45967</v>
      </c>
      <c r="L345" s="332">
        <f t="shared" si="142"/>
        <v>45</v>
      </c>
    </row>
    <row r="346" spans="1:18" s="14" customFormat="1" ht="20.100000000000001" customHeight="1">
      <c r="A346" s="806" t="s">
        <v>2357</v>
      </c>
      <c r="B346" s="1126" t="s">
        <v>722</v>
      </c>
      <c r="C346" s="955" t="s">
        <v>3024</v>
      </c>
      <c r="D346" s="955">
        <v>45972</v>
      </c>
      <c r="E346" s="802">
        <f t="shared" si="143"/>
        <v>45981</v>
      </c>
      <c r="F346" s="802">
        <f t="shared" si="144"/>
        <v>45985</v>
      </c>
      <c r="G346" s="802">
        <f t="shared" si="145"/>
        <v>45993</v>
      </c>
      <c r="H346" s="802">
        <f t="shared" ref="H346:H348" si="146">G346+2</f>
        <v>45995</v>
      </c>
      <c r="J346" s="758">
        <f t="shared" ref="J346:K351" si="147">J345+7</f>
        <v>45972</v>
      </c>
      <c r="K346" s="758">
        <f t="shared" si="147"/>
        <v>45974</v>
      </c>
      <c r="L346" s="332">
        <f t="shared" si="142"/>
        <v>46</v>
      </c>
    </row>
    <row r="347" spans="1:18" s="14" customFormat="1" ht="20.100000000000001" customHeight="1">
      <c r="A347" s="806" t="s">
        <v>3025</v>
      </c>
      <c r="B347" s="1061" t="s">
        <v>680</v>
      </c>
      <c r="C347" s="955" t="s">
        <v>3026</v>
      </c>
      <c r="D347" s="955">
        <v>45979</v>
      </c>
      <c r="E347" s="802">
        <f t="shared" si="143"/>
        <v>45988</v>
      </c>
      <c r="F347" s="802">
        <f t="shared" si="144"/>
        <v>45992</v>
      </c>
      <c r="G347" s="802">
        <f t="shared" si="145"/>
        <v>46000</v>
      </c>
      <c r="H347" s="802">
        <f t="shared" si="146"/>
        <v>46002</v>
      </c>
      <c r="J347" s="758">
        <f t="shared" si="147"/>
        <v>45979</v>
      </c>
      <c r="K347" s="758">
        <f t="shared" si="147"/>
        <v>45981</v>
      </c>
      <c r="L347" s="332">
        <f t="shared" si="142"/>
        <v>47</v>
      </c>
    </row>
    <row r="348" spans="1:18" s="14" customFormat="1" ht="20.100000000000001" customHeight="1">
      <c r="A348" s="806" t="s">
        <v>2803</v>
      </c>
      <c r="B348" s="955" t="s">
        <v>2804</v>
      </c>
      <c r="C348" s="955" t="s">
        <v>3027</v>
      </c>
      <c r="D348" s="955">
        <v>45986</v>
      </c>
      <c r="E348" s="802">
        <f t="shared" si="143"/>
        <v>45995</v>
      </c>
      <c r="F348" s="802">
        <f t="shared" si="144"/>
        <v>45999</v>
      </c>
      <c r="G348" s="802">
        <f t="shared" si="145"/>
        <v>46007</v>
      </c>
      <c r="H348" s="802">
        <f t="shared" si="146"/>
        <v>46009</v>
      </c>
      <c r="J348" s="758">
        <f t="shared" si="147"/>
        <v>45986</v>
      </c>
      <c r="K348" s="758">
        <f t="shared" si="147"/>
        <v>45988</v>
      </c>
      <c r="L348" s="332">
        <f t="shared" ref="K348:L348" si="148">WEEKNUM(K348)</f>
        <v>48</v>
      </c>
    </row>
    <row r="349" spans="1:18" s="14" customFormat="1" ht="20.100000000000001" customHeight="1">
      <c r="A349" s="806" t="s">
        <v>2475</v>
      </c>
      <c r="B349" s="955" t="s">
        <v>3028</v>
      </c>
      <c r="C349" s="955" t="s">
        <v>3029</v>
      </c>
      <c r="D349" s="955">
        <v>45993</v>
      </c>
      <c r="E349" s="802">
        <f t="shared" ref="E349:E351" si="149">D349+9</f>
        <v>46002</v>
      </c>
      <c r="F349" s="802">
        <f t="shared" ref="F349:F351" si="150">E349+4</f>
        <v>46006</v>
      </c>
      <c r="G349" s="802">
        <f t="shared" ref="G349:G351" si="151">F349+8</f>
        <v>46014</v>
      </c>
      <c r="H349" s="802">
        <f t="shared" ref="H349:H351" si="152">G349+2</f>
        <v>46016</v>
      </c>
      <c r="J349" s="758">
        <f t="shared" si="147"/>
        <v>45993</v>
      </c>
      <c r="K349" s="758">
        <f t="shared" si="147"/>
        <v>45995</v>
      </c>
      <c r="L349" s="332">
        <f t="shared" ref="K349:L351" si="153">WEEKNUM(K349)</f>
        <v>49</v>
      </c>
    </row>
    <row r="350" spans="1:18" s="14" customFormat="1" ht="20.100000000000001" customHeight="1">
      <c r="A350" s="806" t="s">
        <v>2795</v>
      </c>
      <c r="B350" s="1061" t="s">
        <v>2475</v>
      </c>
      <c r="C350" s="955" t="s">
        <v>3030</v>
      </c>
      <c r="D350" s="955">
        <v>46000</v>
      </c>
      <c r="E350" s="802">
        <f t="shared" si="149"/>
        <v>46009</v>
      </c>
      <c r="F350" s="802">
        <f t="shared" si="150"/>
        <v>46013</v>
      </c>
      <c r="G350" s="802">
        <f t="shared" si="151"/>
        <v>46021</v>
      </c>
      <c r="H350" s="802">
        <f t="shared" si="152"/>
        <v>46023</v>
      </c>
      <c r="J350" s="758">
        <f t="shared" si="147"/>
        <v>46000</v>
      </c>
      <c r="K350" s="758">
        <f t="shared" si="147"/>
        <v>46002</v>
      </c>
      <c r="L350" s="332">
        <f t="shared" si="153"/>
        <v>50</v>
      </c>
    </row>
    <row r="351" spans="1:18" s="14" customFormat="1" ht="20.100000000000001" customHeight="1">
      <c r="A351" s="806"/>
      <c r="B351" s="955" t="s">
        <v>2809</v>
      </c>
      <c r="C351" s="955" t="s">
        <v>3031</v>
      </c>
      <c r="D351" s="955">
        <v>46007</v>
      </c>
      <c r="E351" s="802">
        <f t="shared" si="149"/>
        <v>46016</v>
      </c>
      <c r="F351" s="802">
        <f t="shared" si="150"/>
        <v>46020</v>
      </c>
      <c r="G351" s="802">
        <f t="shared" si="151"/>
        <v>46028</v>
      </c>
      <c r="H351" s="802">
        <f t="shared" si="152"/>
        <v>46030</v>
      </c>
      <c r="J351" s="758">
        <f t="shared" si="147"/>
        <v>46007</v>
      </c>
      <c r="K351" s="758">
        <f t="shared" si="147"/>
        <v>46009</v>
      </c>
      <c r="L351" s="332">
        <f t="shared" si="153"/>
        <v>51</v>
      </c>
    </row>
    <row r="352" spans="1:18" s="149" customFormat="1" ht="20.100000000000001" customHeight="1">
      <c r="A352" s="1035"/>
      <c r="B352" s="147" t="s">
        <v>545</v>
      </c>
      <c r="C352" s="75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600"/>
      <c r="Q352" s="146"/>
      <c r="R352" s="146"/>
    </row>
    <row r="356" spans="1:15" ht="14.45" thickBot="1"/>
    <row r="357" spans="1:15" s="147" customFormat="1" ht="18.75" customHeight="1">
      <c r="B357" s="896"/>
      <c r="C357" s="897"/>
      <c r="D357" s="898"/>
      <c r="E357" s="899"/>
      <c r="F357" s="900"/>
      <c r="G357" s="901"/>
      <c r="H357" s="902"/>
    </row>
    <row r="358" spans="1:15" s="147" customFormat="1" ht="18.75" customHeight="1">
      <c r="B358" s="778" t="s">
        <v>546</v>
      </c>
      <c r="C358" s="145"/>
      <c r="D358" s="147" t="s">
        <v>547</v>
      </c>
      <c r="G358" s="147" t="s">
        <v>548</v>
      </c>
      <c r="H358" s="779"/>
    </row>
    <row r="359" spans="1:15" s="147" customFormat="1" ht="18.75" customHeight="1">
      <c r="B359" s="780" t="s">
        <v>549</v>
      </c>
      <c r="C359" s="1098" t="s">
        <v>550</v>
      </c>
      <c r="D359" s="133" t="s">
        <v>551</v>
      </c>
      <c r="F359" s="1098" t="s">
        <v>552</v>
      </c>
      <c r="G359" s="145" t="s">
        <v>553</v>
      </c>
      <c r="H359" s="1099" t="s">
        <v>554</v>
      </c>
    </row>
    <row r="360" spans="1:15" s="147" customFormat="1" ht="18.75" customHeight="1">
      <c r="B360" s="780" t="s">
        <v>555</v>
      </c>
      <c r="C360" s="1098" t="s">
        <v>556</v>
      </c>
      <c r="D360" s="133" t="s">
        <v>557</v>
      </c>
      <c r="E360" s="148" t="s">
        <v>558</v>
      </c>
      <c r="F360" s="1100" t="s">
        <v>559</v>
      </c>
      <c r="G360" s="145" t="s">
        <v>560</v>
      </c>
      <c r="H360" s="1099" t="s">
        <v>561</v>
      </c>
    </row>
    <row r="361" spans="1:15" s="147" customFormat="1" ht="18.75" customHeight="1">
      <c r="B361" s="783" t="s">
        <v>562</v>
      </c>
      <c r="C361" s="1101" t="s">
        <v>563</v>
      </c>
      <c r="D361" s="133" t="s">
        <v>564</v>
      </c>
      <c r="E361" s="148" t="s">
        <v>565</v>
      </c>
      <c r="F361" s="1100" t="s">
        <v>566</v>
      </c>
      <c r="G361" s="588" t="s">
        <v>567</v>
      </c>
      <c r="H361" s="1102" t="s">
        <v>568</v>
      </c>
    </row>
    <row r="362" spans="1:15" s="147" customFormat="1" ht="18.75" customHeight="1">
      <c r="B362" s="783" t="s">
        <v>569</v>
      </c>
      <c r="C362" s="1101" t="s">
        <v>570</v>
      </c>
      <c r="D362" s="133" t="s">
        <v>571</v>
      </c>
      <c r="E362" s="148" t="s">
        <v>572</v>
      </c>
      <c r="F362" s="1100" t="s">
        <v>573</v>
      </c>
      <c r="G362" s="588" t="s">
        <v>574</v>
      </c>
      <c r="H362" s="1102" t="s">
        <v>575</v>
      </c>
      <c r="N362" s="149"/>
      <c r="O362" s="149"/>
    </row>
    <row r="363" spans="1:15" s="147" customFormat="1" ht="18.75" customHeight="1">
      <c r="B363" s="783" t="s">
        <v>815</v>
      </c>
      <c r="C363" s="1101" t="s">
        <v>577</v>
      </c>
      <c r="D363" s="133" t="s">
        <v>578</v>
      </c>
      <c r="E363" s="148" t="s">
        <v>579</v>
      </c>
      <c r="F363" s="1100" t="s">
        <v>580</v>
      </c>
      <c r="G363" s="588" t="s">
        <v>581</v>
      </c>
      <c r="H363" s="1102" t="s">
        <v>582</v>
      </c>
      <c r="N363" s="149"/>
      <c r="O363" s="149"/>
    </row>
    <row r="364" spans="1:15" s="147" customFormat="1" ht="18.75" customHeight="1">
      <c r="B364" s="783" t="s">
        <v>583</v>
      </c>
      <c r="C364" s="1101" t="s">
        <v>584</v>
      </c>
      <c r="D364" s="133" t="s">
        <v>585</v>
      </c>
      <c r="E364" s="148" t="s">
        <v>586</v>
      </c>
      <c r="F364" s="1100" t="s">
        <v>587</v>
      </c>
      <c r="G364" s="588" t="s">
        <v>588</v>
      </c>
      <c r="H364" s="1102" t="s">
        <v>589</v>
      </c>
      <c r="N364" s="149"/>
      <c r="O364" s="149"/>
    </row>
    <row r="365" spans="1:15" s="147" customFormat="1" ht="18.75" customHeight="1">
      <c r="B365" s="783" t="s">
        <v>590</v>
      </c>
      <c r="C365" s="1101" t="s">
        <v>591</v>
      </c>
      <c r="D365" s="133" t="s">
        <v>592</v>
      </c>
      <c r="E365" s="148" t="s">
        <v>593</v>
      </c>
      <c r="F365" s="1098" t="s">
        <v>594</v>
      </c>
      <c r="G365" s="588" t="s">
        <v>595</v>
      </c>
      <c r="H365" s="787" t="s">
        <v>596</v>
      </c>
      <c r="N365" s="149"/>
      <c r="O365" s="149"/>
    </row>
    <row r="366" spans="1:15" s="149" customFormat="1" ht="18.75" customHeight="1">
      <c r="A366" s="1033"/>
      <c r="B366" s="783" t="s">
        <v>597</v>
      </c>
      <c r="C366" s="1101" t="s">
        <v>598</v>
      </c>
      <c r="D366" s="133"/>
      <c r="E366" s="145"/>
      <c r="F366" s="588"/>
      <c r="G366" s="147"/>
      <c r="H366" s="788"/>
      <c r="I366" s="145"/>
      <c r="J366" s="145"/>
      <c r="K366" s="145"/>
    </row>
    <row r="367" spans="1:15" s="149" customFormat="1" ht="18.75" customHeight="1" thickBot="1">
      <c r="A367" s="1033"/>
      <c r="B367" s="1103"/>
      <c r="C367" s="791"/>
      <c r="D367" s="791"/>
      <c r="E367" s="791"/>
      <c r="F367" s="791"/>
      <c r="G367" s="791"/>
      <c r="H367" s="1104"/>
      <c r="I367" s="145"/>
      <c r="J367" s="145"/>
      <c r="K367" s="145"/>
    </row>
    <row r="373" spans="1:22" s="266" customFormat="1" ht="55.15" hidden="1">
      <c r="A373" s="873"/>
      <c r="B373" s="369"/>
      <c r="C373" s="1"/>
      <c r="D373" s="395" t="s">
        <v>1656</v>
      </c>
      <c r="E373" s="119" t="s">
        <v>3032</v>
      </c>
      <c r="F373" s="119" t="s">
        <v>3033</v>
      </c>
      <c r="G373" s="119" t="s">
        <v>3034</v>
      </c>
      <c r="H373" s="119" t="s">
        <v>3034</v>
      </c>
      <c r="I373" s="119" t="s">
        <v>3035</v>
      </c>
      <c r="J373" s="119" t="s">
        <v>3036</v>
      </c>
      <c r="K373" s="119" t="s">
        <v>3037</v>
      </c>
      <c r="L373" s="370" t="s">
        <v>3038</v>
      </c>
      <c r="M373" s="370" t="s">
        <v>3039</v>
      </c>
      <c r="N373" s="119" t="s">
        <v>3040</v>
      </c>
      <c r="O373" s="119" t="s">
        <v>3041</v>
      </c>
      <c r="P373" s="119" t="s">
        <v>3042</v>
      </c>
      <c r="Q373" s="370" t="s">
        <v>3043</v>
      </c>
      <c r="R373" s="119" t="s">
        <v>3044</v>
      </c>
      <c r="S373" s="119" t="s">
        <v>3045</v>
      </c>
      <c r="T373" s="119" t="s">
        <v>3046</v>
      </c>
      <c r="U373" s="119" t="s">
        <v>3047</v>
      </c>
      <c r="V373" s="119" t="s">
        <v>3048</v>
      </c>
    </row>
    <row r="374" spans="1:22" s="266" customFormat="1" ht="20.100000000000001" hidden="1" customHeight="1">
      <c r="A374" s="873"/>
      <c r="B374" s="1"/>
      <c r="C374" s="1" t="s">
        <v>3049</v>
      </c>
      <c r="D374" s="402"/>
      <c r="E374" s="402" t="s">
        <v>145</v>
      </c>
      <c r="F374" s="402" t="s">
        <v>223</v>
      </c>
      <c r="G374" s="402" t="s">
        <v>172</v>
      </c>
      <c r="H374" s="402" t="s">
        <v>172</v>
      </c>
      <c r="I374" s="395" t="s">
        <v>303</v>
      </c>
      <c r="J374" s="395" t="s">
        <v>3050</v>
      </c>
      <c r="K374" s="371" t="s">
        <v>3051</v>
      </c>
      <c r="L374" s="370" t="s">
        <v>3051</v>
      </c>
      <c r="M374" s="370" t="s">
        <v>3052</v>
      </c>
      <c r="N374" s="402" t="s">
        <v>269</v>
      </c>
      <c r="O374" s="402" t="s">
        <v>3053</v>
      </c>
      <c r="P374" s="402" t="s">
        <v>3053</v>
      </c>
      <c r="Q374" s="372" t="s">
        <v>3053</v>
      </c>
      <c r="R374" s="372" t="s">
        <v>3054</v>
      </c>
      <c r="S374" s="372" t="s">
        <v>3055</v>
      </c>
      <c r="T374" s="372" t="s">
        <v>3056</v>
      </c>
      <c r="U374" s="372" t="s">
        <v>3057</v>
      </c>
      <c r="V374" s="372" t="s">
        <v>3058</v>
      </c>
    </row>
    <row r="375" spans="1:22" s="266" customFormat="1" ht="20.100000000000001" hidden="1" customHeight="1">
      <c r="A375" s="873"/>
      <c r="B375" s="373" t="s">
        <v>355</v>
      </c>
      <c r="C375" s="373" t="s">
        <v>356</v>
      </c>
      <c r="D375" s="373" t="s">
        <v>1437</v>
      </c>
      <c r="E375" s="373" t="s">
        <v>1437</v>
      </c>
      <c r="F375" s="373" t="s">
        <v>1437</v>
      </c>
      <c r="G375" s="373" t="s">
        <v>1437</v>
      </c>
      <c r="H375" s="373" t="s">
        <v>1437</v>
      </c>
      <c r="I375" s="373" t="s">
        <v>1437</v>
      </c>
      <c r="J375" s="373" t="s">
        <v>1437</v>
      </c>
      <c r="K375" s="373" t="s">
        <v>1437</v>
      </c>
      <c r="L375" s="374" t="s">
        <v>1437</v>
      </c>
      <c r="M375" s="375" t="s">
        <v>1437</v>
      </c>
      <c r="N375" s="373" t="s">
        <v>1437</v>
      </c>
      <c r="O375" s="373" t="s">
        <v>1437</v>
      </c>
      <c r="P375" s="373" t="s">
        <v>1437</v>
      </c>
      <c r="Q375" s="375" t="s">
        <v>1437</v>
      </c>
      <c r="R375" s="375" t="s">
        <v>1437</v>
      </c>
      <c r="S375" s="375" t="s">
        <v>1437</v>
      </c>
      <c r="T375" s="375" t="s">
        <v>1437</v>
      </c>
      <c r="U375" s="375" t="s">
        <v>1437</v>
      </c>
      <c r="V375" s="375" t="s">
        <v>1437</v>
      </c>
    </row>
    <row r="376" spans="1:22" hidden="1">
      <c r="B376" s="136" t="s">
        <v>3059</v>
      </c>
      <c r="C376" s="137" t="s">
        <v>3060</v>
      </c>
      <c r="D376" s="6">
        <v>44288</v>
      </c>
      <c r="E376" s="6">
        <f t="shared" ref="E376:E377" si="154">D376+4</f>
        <v>44292</v>
      </c>
      <c r="F376" s="6">
        <f t="shared" ref="F376:F377" si="155">D376+6</f>
        <v>44294</v>
      </c>
      <c r="G376" s="6">
        <f t="shared" ref="G376:H383" si="156">D376+11</f>
        <v>44299</v>
      </c>
      <c r="H376" s="6">
        <f t="shared" si="156"/>
        <v>44303</v>
      </c>
      <c r="I376" s="376">
        <f t="shared" ref="I376:I377" si="157">G376+15</f>
        <v>44314</v>
      </c>
      <c r="J376" s="6">
        <f t="shared" ref="J376:J382" si="158">D376+24</f>
        <v>44312</v>
      </c>
      <c r="K376" s="6">
        <f t="shared" ref="K376:K382" si="159">D376+21</f>
        <v>44309</v>
      </c>
      <c r="L376" s="6">
        <f t="shared" ref="L376:L382" si="160">D376+21</f>
        <v>44309</v>
      </c>
      <c r="M376" s="6">
        <f t="shared" ref="M376:M382" si="161">D376+38</f>
        <v>44326</v>
      </c>
      <c r="N376" s="6">
        <f t="shared" ref="N376:N382" si="162">D376+5</f>
        <v>44293</v>
      </c>
      <c r="O376" s="6">
        <f t="shared" ref="O376:O382" si="163">D376+21</f>
        <v>44309</v>
      </c>
      <c r="P376" s="6">
        <f t="shared" ref="P376:P382" si="164">D376+21</f>
        <v>44309</v>
      </c>
      <c r="Q376" s="6">
        <f t="shared" ref="Q376:Q382" si="165">D376+21</f>
        <v>44309</v>
      </c>
      <c r="R376" s="6">
        <f t="shared" ref="R376:R382" si="166">D376+20</f>
        <v>44308</v>
      </c>
      <c r="S376" s="6">
        <f t="shared" ref="S376:S382" si="167">D376+25</f>
        <v>44313</v>
      </c>
      <c r="T376" s="6">
        <f t="shared" ref="T376:T382" si="168">D376+22</f>
        <v>44310</v>
      </c>
      <c r="U376" s="6">
        <f t="shared" ref="U376:U382" si="169">D376+19</f>
        <v>44307</v>
      </c>
      <c r="V376" s="6">
        <f t="shared" ref="V376:V382" si="170">D376+18</f>
        <v>44306</v>
      </c>
    </row>
    <row r="377" spans="1:22" hidden="1">
      <c r="A377" s="872" t="s">
        <v>3061</v>
      </c>
      <c r="B377" s="378" t="s">
        <v>722</v>
      </c>
      <c r="C377" s="137" t="s">
        <v>3062</v>
      </c>
      <c r="D377" s="6">
        <f t="shared" ref="D377:D383" si="171">D376+7</f>
        <v>44295</v>
      </c>
      <c r="E377" s="6">
        <f t="shared" si="154"/>
        <v>44299</v>
      </c>
      <c r="F377" s="6">
        <f t="shared" si="155"/>
        <v>44301</v>
      </c>
      <c r="G377" s="6">
        <f t="shared" si="156"/>
        <v>44306</v>
      </c>
      <c r="H377" s="6">
        <f t="shared" si="156"/>
        <v>44310</v>
      </c>
      <c r="I377" s="376">
        <f t="shared" si="157"/>
        <v>44321</v>
      </c>
      <c r="J377" s="6">
        <f t="shared" si="158"/>
        <v>44319</v>
      </c>
      <c r="K377" s="6">
        <f t="shared" si="159"/>
        <v>44316</v>
      </c>
      <c r="L377" s="6">
        <f t="shared" si="160"/>
        <v>44316</v>
      </c>
      <c r="M377" s="6">
        <f t="shared" si="161"/>
        <v>44333</v>
      </c>
      <c r="N377" s="6">
        <f t="shared" si="162"/>
        <v>44300</v>
      </c>
      <c r="O377" s="6">
        <f t="shared" si="163"/>
        <v>44316</v>
      </c>
      <c r="P377" s="6">
        <f t="shared" si="164"/>
        <v>44316</v>
      </c>
      <c r="Q377" s="6">
        <f t="shared" si="165"/>
        <v>44316</v>
      </c>
      <c r="R377" s="6">
        <f t="shared" si="166"/>
        <v>44315</v>
      </c>
      <c r="S377" s="6">
        <f t="shared" si="167"/>
        <v>44320</v>
      </c>
      <c r="T377" s="6">
        <f t="shared" si="168"/>
        <v>44317</v>
      </c>
      <c r="U377" s="6">
        <f t="shared" si="169"/>
        <v>44314</v>
      </c>
      <c r="V377" s="6">
        <f t="shared" si="170"/>
        <v>44313</v>
      </c>
    </row>
    <row r="378" spans="1:22" hidden="1">
      <c r="A378" s="872" t="s">
        <v>3063</v>
      </c>
      <c r="B378" s="378" t="s">
        <v>722</v>
      </c>
      <c r="C378" s="137" t="s">
        <v>3064</v>
      </c>
      <c r="D378" s="6">
        <f t="shared" si="171"/>
        <v>44302</v>
      </c>
      <c r="E378" s="6">
        <f t="shared" ref="E378:E379" si="172">D378+4</f>
        <v>44306</v>
      </c>
      <c r="F378" s="6">
        <f t="shared" ref="F378:F379" si="173">D378+6</f>
        <v>44308</v>
      </c>
      <c r="G378" s="6">
        <f t="shared" si="156"/>
        <v>44313</v>
      </c>
      <c r="H378" s="6">
        <f t="shared" si="156"/>
        <v>44317</v>
      </c>
      <c r="I378" s="376">
        <f t="shared" ref="I378:I379" si="174">G378+15</f>
        <v>44328</v>
      </c>
      <c r="J378" s="6">
        <f t="shared" si="158"/>
        <v>44326</v>
      </c>
      <c r="K378" s="6">
        <f t="shared" si="159"/>
        <v>44323</v>
      </c>
      <c r="L378" s="6">
        <f t="shared" si="160"/>
        <v>44323</v>
      </c>
      <c r="M378" s="6">
        <f t="shared" si="161"/>
        <v>44340</v>
      </c>
      <c r="N378" s="6">
        <f t="shared" si="162"/>
        <v>44307</v>
      </c>
      <c r="O378" s="6">
        <f t="shared" si="163"/>
        <v>44323</v>
      </c>
      <c r="P378" s="6">
        <f t="shared" si="164"/>
        <v>44323</v>
      </c>
      <c r="Q378" s="6">
        <f t="shared" si="165"/>
        <v>44323</v>
      </c>
      <c r="R378" s="6">
        <f t="shared" si="166"/>
        <v>44322</v>
      </c>
      <c r="S378" s="6">
        <f t="shared" si="167"/>
        <v>44327</v>
      </c>
      <c r="T378" s="6">
        <f t="shared" si="168"/>
        <v>44324</v>
      </c>
      <c r="U378" s="6">
        <f t="shared" si="169"/>
        <v>44321</v>
      </c>
      <c r="V378" s="6">
        <f t="shared" si="170"/>
        <v>44320</v>
      </c>
    </row>
    <row r="379" spans="1:22" hidden="1">
      <c r="A379" s="872" t="s">
        <v>3065</v>
      </c>
      <c r="B379" s="378" t="s">
        <v>722</v>
      </c>
      <c r="C379" s="137" t="s">
        <v>3066</v>
      </c>
      <c r="D379" s="6">
        <f t="shared" si="171"/>
        <v>44309</v>
      </c>
      <c r="E379" s="6">
        <f t="shared" si="172"/>
        <v>44313</v>
      </c>
      <c r="F379" s="6">
        <f t="shared" si="173"/>
        <v>44315</v>
      </c>
      <c r="G379" s="6">
        <f t="shared" si="156"/>
        <v>44320</v>
      </c>
      <c r="H379" s="6">
        <f t="shared" si="156"/>
        <v>44324</v>
      </c>
      <c r="I379" s="376">
        <f t="shared" si="174"/>
        <v>44335</v>
      </c>
      <c r="J379" s="6">
        <f t="shared" si="158"/>
        <v>44333</v>
      </c>
      <c r="K379" s="6">
        <f t="shared" si="159"/>
        <v>44330</v>
      </c>
      <c r="L379" s="6">
        <f t="shared" si="160"/>
        <v>44330</v>
      </c>
      <c r="M379" s="6">
        <f t="shared" si="161"/>
        <v>44347</v>
      </c>
      <c r="N379" s="6">
        <f t="shared" si="162"/>
        <v>44314</v>
      </c>
      <c r="O379" s="6">
        <f t="shared" si="163"/>
        <v>44330</v>
      </c>
      <c r="P379" s="6">
        <f t="shared" si="164"/>
        <v>44330</v>
      </c>
      <c r="Q379" s="6">
        <f t="shared" si="165"/>
        <v>44330</v>
      </c>
      <c r="R379" s="6">
        <f t="shared" si="166"/>
        <v>44329</v>
      </c>
      <c r="S379" s="6">
        <f t="shared" si="167"/>
        <v>44334</v>
      </c>
      <c r="T379" s="6">
        <f t="shared" si="168"/>
        <v>44331</v>
      </c>
      <c r="U379" s="6">
        <f t="shared" si="169"/>
        <v>44328</v>
      </c>
      <c r="V379" s="6">
        <f t="shared" si="170"/>
        <v>44327</v>
      </c>
    </row>
    <row r="380" spans="1:22" hidden="1">
      <c r="A380" s="872"/>
      <c r="B380" s="378" t="s">
        <v>722</v>
      </c>
      <c r="C380" s="137" t="s">
        <v>3067</v>
      </c>
      <c r="D380" s="6">
        <f t="shared" si="171"/>
        <v>44316</v>
      </c>
      <c r="E380" s="6">
        <f t="shared" ref="E380" si="175">D380+4</f>
        <v>44320</v>
      </c>
      <c r="F380" s="6">
        <f t="shared" ref="F380" si="176">D380+6</f>
        <v>44322</v>
      </c>
      <c r="G380" s="6">
        <f t="shared" si="156"/>
        <v>44327</v>
      </c>
      <c r="H380" s="6">
        <f t="shared" si="156"/>
        <v>44331</v>
      </c>
      <c r="I380" s="376">
        <f t="shared" ref="I380" si="177">G380+15</f>
        <v>44342</v>
      </c>
      <c r="J380" s="6">
        <f t="shared" si="158"/>
        <v>44340</v>
      </c>
      <c r="K380" s="6">
        <f t="shared" si="159"/>
        <v>44337</v>
      </c>
      <c r="L380" s="6">
        <f t="shared" si="160"/>
        <v>44337</v>
      </c>
      <c r="M380" s="6">
        <f t="shared" si="161"/>
        <v>44354</v>
      </c>
      <c r="N380" s="6">
        <f t="shared" si="162"/>
        <v>44321</v>
      </c>
      <c r="O380" s="6">
        <f t="shared" si="163"/>
        <v>44337</v>
      </c>
      <c r="P380" s="6">
        <f t="shared" si="164"/>
        <v>44337</v>
      </c>
      <c r="Q380" s="6">
        <f t="shared" si="165"/>
        <v>44337</v>
      </c>
      <c r="R380" s="6">
        <f t="shared" si="166"/>
        <v>44336</v>
      </c>
      <c r="S380" s="6">
        <f t="shared" si="167"/>
        <v>44341</v>
      </c>
      <c r="T380" s="6">
        <f t="shared" si="168"/>
        <v>44338</v>
      </c>
      <c r="U380" s="6">
        <f t="shared" si="169"/>
        <v>44335</v>
      </c>
      <c r="V380" s="6">
        <f t="shared" si="170"/>
        <v>44334</v>
      </c>
    </row>
    <row r="381" spans="1:22" hidden="1">
      <c r="A381" s="872"/>
      <c r="B381" s="380" t="s">
        <v>722</v>
      </c>
      <c r="C381" s="359" t="s">
        <v>3068</v>
      </c>
      <c r="D381" s="6">
        <f>D380+7</f>
        <v>44323</v>
      </c>
      <c r="E381" s="360">
        <f>D381+4</f>
        <v>44327</v>
      </c>
      <c r="F381" s="360">
        <f t="shared" ref="F381:F382" si="178">D381+6</f>
        <v>44329</v>
      </c>
      <c r="G381" s="360">
        <f t="shared" si="156"/>
        <v>44334</v>
      </c>
      <c r="H381" s="360">
        <f t="shared" si="156"/>
        <v>44338</v>
      </c>
      <c r="I381" s="377">
        <f t="shared" ref="I381:I382" si="179">G381+15</f>
        <v>44349</v>
      </c>
      <c r="J381" s="360">
        <f t="shared" si="158"/>
        <v>44347</v>
      </c>
      <c r="K381" s="360">
        <f t="shared" si="159"/>
        <v>44344</v>
      </c>
      <c r="L381" s="360">
        <f t="shared" si="160"/>
        <v>44344</v>
      </c>
      <c r="M381" s="360">
        <f t="shared" si="161"/>
        <v>44361</v>
      </c>
      <c r="N381" s="360">
        <f t="shared" si="162"/>
        <v>44328</v>
      </c>
      <c r="O381" s="360">
        <f t="shared" si="163"/>
        <v>44344</v>
      </c>
      <c r="P381" s="360">
        <f t="shared" si="164"/>
        <v>44344</v>
      </c>
      <c r="Q381" s="360">
        <f t="shared" si="165"/>
        <v>44344</v>
      </c>
      <c r="R381" s="360">
        <f t="shared" si="166"/>
        <v>44343</v>
      </c>
      <c r="S381" s="360">
        <f t="shared" si="167"/>
        <v>44348</v>
      </c>
      <c r="T381" s="360">
        <f t="shared" si="168"/>
        <v>44345</v>
      </c>
      <c r="U381" s="360">
        <f t="shared" si="169"/>
        <v>44342</v>
      </c>
      <c r="V381" s="360">
        <f t="shared" si="170"/>
        <v>44341</v>
      </c>
    </row>
    <row r="382" spans="1:22" hidden="1">
      <c r="A382" s="872" t="s">
        <v>3069</v>
      </c>
      <c r="B382" s="380" t="s">
        <v>722</v>
      </c>
      <c r="C382" s="359" t="s">
        <v>3070</v>
      </c>
      <c r="D382" s="360">
        <f t="shared" si="171"/>
        <v>44330</v>
      </c>
      <c r="E382" s="360">
        <f t="shared" ref="E382" si="180">D382+4</f>
        <v>44334</v>
      </c>
      <c r="F382" s="360">
        <f t="shared" si="178"/>
        <v>44336</v>
      </c>
      <c r="G382" s="360">
        <f t="shared" si="156"/>
        <v>44341</v>
      </c>
      <c r="H382" s="360">
        <f t="shared" si="156"/>
        <v>44345</v>
      </c>
      <c r="I382" s="377">
        <f t="shared" si="179"/>
        <v>44356</v>
      </c>
      <c r="J382" s="360">
        <f t="shared" si="158"/>
        <v>44354</v>
      </c>
      <c r="K382" s="360">
        <f t="shared" si="159"/>
        <v>44351</v>
      </c>
      <c r="L382" s="360">
        <f t="shared" si="160"/>
        <v>44351</v>
      </c>
      <c r="M382" s="360">
        <f t="shared" si="161"/>
        <v>44368</v>
      </c>
      <c r="N382" s="360">
        <f t="shared" si="162"/>
        <v>44335</v>
      </c>
      <c r="O382" s="360">
        <f t="shared" si="163"/>
        <v>44351</v>
      </c>
      <c r="P382" s="360">
        <f t="shared" si="164"/>
        <v>44351</v>
      </c>
      <c r="Q382" s="360">
        <f t="shared" si="165"/>
        <v>44351</v>
      </c>
      <c r="R382" s="360">
        <f t="shared" si="166"/>
        <v>44350</v>
      </c>
      <c r="S382" s="360">
        <f t="shared" si="167"/>
        <v>44355</v>
      </c>
      <c r="T382" s="360">
        <f t="shared" si="168"/>
        <v>44352</v>
      </c>
      <c r="U382" s="360">
        <f t="shared" si="169"/>
        <v>44349</v>
      </c>
      <c r="V382" s="360">
        <f t="shared" si="170"/>
        <v>44348</v>
      </c>
    </row>
    <row r="383" spans="1:22" hidden="1">
      <c r="A383" s="872"/>
      <c r="B383" s="380" t="s">
        <v>722</v>
      </c>
      <c r="C383" s="359" t="s">
        <v>3071</v>
      </c>
      <c r="D383" s="360">
        <f t="shared" si="171"/>
        <v>44337</v>
      </c>
      <c r="E383" s="360">
        <f t="shared" ref="E383" si="181">D383+4</f>
        <v>44341</v>
      </c>
      <c r="F383" s="360">
        <f t="shared" ref="F383" si="182">D383+6</f>
        <v>44343</v>
      </c>
      <c r="G383" s="360">
        <f t="shared" si="156"/>
        <v>44348</v>
      </c>
      <c r="H383" s="360">
        <f t="shared" si="156"/>
        <v>44352</v>
      </c>
      <c r="I383" s="377">
        <f t="shared" ref="I383" si="183">G383+15</f>
        <v>44363</v>
      </c>
      <c r="J383" s="360">
        <f t="shared" ref="J383" si="184">D383+24</f>
        <v>44361</v>
      </c>
      <c r="K383" s="360">
        <f t="shared" ref="K383" si="185">D383+21</f>
        <v>44358</v>
      </c>
      <c r="L383" s="360">
        <f t="shared" ref="L383" si="186">D383+21</f>
        <v>44358</v>
      </c>
      <c r="M383" s="360">
        <f t="shared" ref="M383" si="187">D383+38</f>
        <v>44375</v>
      </c>
      <c r="N383" s="360">
        <f t="shared" ref="N383" si="188">D383+5</f>
        <v>44342</v>
      </c>
      <c r="O383" s="360">
        <f t="shared" ref="O383" si="189">D383+21</f>
        <v>44358</v>
      </c>
      <c r="P383" s="360">
        <f t="shared" ref="P383" si="190">D383+21</f>
        <v>44358</v>
      </c>
      <c r="Q383" s="360">
        <f t="shared" ref="Q383" si="191">D383+21</f>
        <v>44358</v>
      </c>
      <c r="R383" s="360">
        <f t="shared" ref="R383" si="192">D383+20</f>
        <v>44357</v>
      </c>
      <c r="S383" s="360">
        <f t="shared" ref="S383" si="193">D383+25</f>
        <v>44362</v>
      </c>
      <c r="T383" s="360">
        <f t="shared" ref="T383" si="194">D383+22</f>
        <v>44359</v>
      </c>
      <c r="U383" s="360">
        <f t="shared" ref="U383" si="195">D383+19</f>
        <v>44356</v>
      </c>
      <c r="V383" s="360">
        <f t="shared" ref="V383" si="196">D383+18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6">
    <mergeCell ref="B309:C309"/>
    <mergeCell ref="D309:D310"/>
    <mergeCell ref="B214:C214"/>
    <mergeCell ref="D214:D215"/>
    <mergeCell ref="B150:C150"/>
    <mergeCell ref="D150:D151"/>
    <mergeCell ref="B212:G212"/>
    <mergeCell ref="E167:F167"/>
    <mergeCell ref="B2:F2"/>
    <mergeCell ref="B4:F4"/>
    <mergeCell ref="E111:F111"/>
    <mergeCell ref="D103:D104"/>
    <mergeCell ref="B103:C103"/>
    <mergeCell ref="B9:C9"/>
    <mergeCell ref="D9:D10"/>
    <mergeCell ref="B7:E7"/>
  </mergeCells>
  <phoneticPr fontId="81" type="noConversion"/>
  <hyperlinks>
    <hyperlink ref="H2" location="HOME!Print_Area" display="HOME" xr:uid="{232B94FA-4545-4586-BDE5-308C4F4E46BC}"/>
    <hyperlink ref="H359" r:id="rId14" xr:uid="{D3CD8FAD-DC56-416A-94D5-05FC6349D55F}"/>
    <hyperlink ref="C359" r:id="rId15" xr:uid="{4190CC0D-30D7-472B-818D-FB0BE07D4583}"/>
    <hyperlink ref="H364" r:id="rId16" xr:uid="{11D5213D-DE6B-4C81-AE25-22DDB882BC82}"/>
    <hyperlink ref="H363" r:id="rId17" xr:uid="{6B5B5E3D-1701-4DF9-8D0A-DC0CE61FC0CF}"/>
    <hyperlink ref="C362" r:id="rId18" xr:uid="{A016CE15-3504-46C9-839B-313BB871F2FE}"/>
    <hyperlink ref="C360" r:id="rId19" xr:uid="{A1492DD6-3287-4268-BECA-637088FA1911}"/>
    <hyperlink ref="C366" r:id="rId20" xr:uid="{944D4502-3A8F-48EF-93A6-13826111C406}"/>
    <hyperlink ref="H362" r:id="rId21" xr:uid="{A0E0BFC0-E67A-419E-A1E8-71CD93D716DA}"/>
    <hyperlink ref="H365" r:id="rId22" xr:uid="{DB09E8E2-A391-45FD-B130-3FED8F687CF3}"/>
    <hyperlink ref="F359" r:id="rId23" xr:uid="{A730A6A2-8CC2-4E47-BEEE-BD306277D7AE}"/>
    <hyperlink ref="F364" r:id="rId24" xr:uid="{7EEE61EB-174A-44DD-BA0B-1E04AA8FF79A}"/>
    <hyperlink ref="F360" r:id="rId25" xr:uid="{AD6CEDED-78C4-4E5F-AC68-CF1B6950C784}"/>
    <hyperlink ref="F361" r:id="rId26" xr:uid="{8A5BC5AA-4440-4478-81E0-93E2123BE5E7}"/>
    <hyperlink ref="F362" r:id="rId27" xr:uid="{DBD1EE0A-709C-4C88-A693-2A8BD8E001ED}"/>
    <hyperlink ref="F363" r:id="rId28" xr:uid="{FF89E283-A17E-44B8-9FE7-F6F5B2A42B4D}"/>
    <hyperlink ref="H360" r:id="rId29" xr:uid="{E74316A4-7436-4C9F-B810-BD5DA498B499}"/>
    <hyperlink ref="H361" r:id="rId30" xr:uid="{2A9F6233-3CD6-4C52-BF64-18428DBB1FDE}"/>
    <hyperlink ref="F365" r:id="rId31" xr:uid="{D9874E04-626C-4CC5-AF92-39FDA2EDD98A}"/>
    <hyperlink ref="C361" r:id="rId32" xr:uid="{E45C6217-FC66-4CA9-95A0-9D66B3EB723F}"/>
    <hyperlink ref="C363" r:id="rId33" xr:uid="{D5362A28-AB56-42E1-A607-3E88FEC43D64}"/>
    <hyperlink ref="C364" r:id="rId34" xr:uid="{E0399037-7E64-43AA-AC20-D2BB3BE5BA9E}"/>
    <hyperlink ref="C365" r:id="rId35" xr:uid="{C68F1AAB-D792-4ACB-A327-8BC97BCD587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93:F293" evalError="1"/>
    <ignoredError sqref="E141:E142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>
      <c r="A2" s="312"/>
      <c r="B2" s="8" t="s">
        <v>1429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>
      <c r="A3" s="312"/>
      <c r="B3" s="123"/>
      <c r="C3" s="122"/>
      <c r="D3" s="122"/>
      <c r="E3" s="122"/>
      <c r="F3" s="122"/>
      <c r="G3" s="122"/>
      <c r="H3" s="122"/>
      <c r="I3" s="604" t="s">
        <v>350</v>
      </c>
    </row>
    <row r="4" spans="1:13" s="146" customFormat="1" ht="18" customHeight="1">
      <c r="A4" s="346"/>
      <c r="B4" s="463" t="s">
        <v>3072</v>
      </c>
      <c r="C4" s="440"/>
      <c r="D4" s="439"/>
      <c r="E4" s="439"/>
      <c r="F4" s="439"/>
      <c r="G4" s="155"/>
      <c r="H4" s="145"/>
      <c r="I4" s="399"/>
      <c r="J4" s="145"/>
      <c r="K4" s="145"/>
      <c r="L4" s="145"/>
      <c r="M4" s="145"/>
    </row>
    <row r="5" spans="1:13" s="146" customFormat="1" ht="18" customHeight="1">
      <c r="A5" s="346"/>
      <c r="B5" s="441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>
      <c r="A6" s="346"/>
      <c r="B6" s="386" t="s">
        <v>1939</v>
      </c>
      <c r="C6" s="151" t="s">
        <v>3073</v>
      </c>
      <c r="D6" s="332" t="s">
        <v>1656</v>
      </c>
      <c r="E6" s="163" t="s">
        <v>2812</v>
      </c>
      <c r="F6" s="332" t="s">
        <v>294</v>
      </c>
      <c r="G6" s="438" t="s">
        <v>3074</v>
      </c>
      <c r="H6" s="434"/>
      <c r="I6" s="394"/>
      <c r="J6" s="169"/>
      <c r="K6" s="169"/>
      <c r="L6" s="394"/>
      <c r="M6" s="394"/>
    </row>
    <row r="7" spans="1:13" s="146" customFormat="1" ht="18" customHeight="1">
      <c r="A7" s="346"/>
      <c r="B7" s="152" t="s">
        <v>355</v>
      </c>
      <c r="C7" s="152" t="s">
        <v>356</v>
      </c>
      <c r="D7" s="332"/>
      <c r="E7" s="332" t="s">
        <v>166</v>
      </c>
      <c r="F7" s="332" t="s">
        <v>145</v>
      </c>
      <c r="G7" s="217"/>
      <c r="H7" s="483"/>
      <c r="I7" s="170"/>
      <c r="J7" s="170"/>
      <c r="K7" s="169"/>
      <c r="L7" s="169"/>
      <c r="M7" s="169"/>
    </row>
    <row r="8" spans="1:13" s="146" customFormat="1" ht="18" hidden="1" customHeight="1">
      <c r="A8" s="387"/>
      <c r="B8" s="356" t="s">
        <v>3075</v>
      </c>
      <c r="C8" s="353" t="s">
        <v>3076</v>
      </c>
      <c r="D8" s="353">
        <v>44490</v>
      </c>
      <c r="E8" s="429">
        <f t="shared" ref="E8:E13" si="0">D8+2</f>
        <v>44492</v>
      </c>
      <c r="F8" s="353">
        <f t="shared" ref="F8:F13" si="1">D8+4</f>
        <v>44494</v>
      </c>
      <c r="G8" s="417">
        <v>44491</v>
      </c>
      <c r="H8" s="437"/>
      <c r="I8" s="164"/>
      <c r="J8" s="155"/>
      <c r="K8" s="155"/>
      <c r="L8" s="155"/>
      <c r="M8" s="155"/>
    </row>
    <row r="9" spans="1:13" s="146" customFormat="1" ht="18" hidden="1" customHeight="1">
      <c r="A9" s="387"/>
      <c r="B9" s="356" t="s">
        <v>3075</v>
      </c>
      <c r="C9" s="353" t="s">
        <v>3077</v>
      </c>
      <c r="D9" s="353">
        <f t="shared" ref="D9:D29" si="2">D8+7</f>
        <v>44497</v>
      </c>
      <c r="E9" s="429">
        <f t="shared" si="0"/>
        <v>44499</v>
      </c>
      <c r="F9" s="353">
        <f t="shared" si="1"/>
        <v>44501</v>
      </c>
      <c r="G9" s="417">
        <v>44498</v>
      </c>
      <c r="H9" s="437"/>
      <c r="I9" s="164"/>
      <c r="J9" s="155"/>
      <c r="K9" s="155"/>
      <c r="L9" s="155"/>
      <c r="M9" s="155"/>
    </row>
    <row r="10" spans="1:13" s="146" customFormat="1" ht="18" hidden="1" customHeight="1">
      <c r="A10" s="387"/>
      <c r="B10" s="356" t="s">
        <v>3078</v>
      </c>
      <c r="C10" s="353" t="s">
        <v>3079</v>
      </c>
      <c r="D10" s="353">
        <v>44512</v>
      </c>
      <c r="E10" s="353">
        <f t="shared" ref="E10" si="3">D10+2</f>
        <v>44514</v>
      </c>
      <c r="F10" s="353">
        <f t="shared" ref="F10" si="4">D10+4</f>
        <v>44516</v>
      </c>
      <c r="G10" s="417">
        <v>44513</v>
      </c>
      <c r="H10" s="437"/>
      <c r="I10" s="164"/>
      <c r="J10" s="155"/>
      <c r="K10" s="155"/>
      <c r="L10" s="155"/>
      <c r="M10" s="155"/>
    </row>
    <row r="11" spans="1:13" s="146" customFormat="1" ht="18" hidden="1" customHeight="1">
      <c r="A11" s="387"/>
      <c r="B11" s="356" t="s">
        <v>3075</v>
      </c>
      <c r="C11" s="353" t="s">
        <v>3080</v>
      </c>
      <c r="D11" s="353">
        <v>44518</v>
      </c>
      <c r="E11" s="353">
        <f t="shared" si="0"/>
        <v>44520</v>
      </c>
      <c r="F11" s="353">
        <f t="shared" si="1"/>
        <v>44522</v>
      </c>
      <c r="G11" s="417">
        <v>44519</v>
      </c>
      <c r="H11" s="437">
        <v>44523</v>
      </c>
      <c r="K11" s="145"/>
      <c r="L11" s="145"/>
      <c r="M11" s="145"/>
    </row>
    <row r="12" spans="1:13" s="146" customFormat="1" ht="18" hidden="1" customHeight="1">
      <c r="A12" s="387"/>
      <c r="B12" s="356" t="s">
        <v>3081</v>
      </c>
      <c r="C12" s="353" t="s">
        <v>3082</v>
      </c>
      <c r="D12" s="353">
        <f t="shared" si="2"/>
        <v>44525</v>
      </c>
      <c r="E12" s="353">
        <f t="shared" si="0"/>
        <v>44527</v>
      </c>
      <c r="F12" s="353">
        <f t="shared" si="1"/>
        <v>44529</v>
      </c>
      <c r="G12" s="417">
        <v>44526</v>
      </c>
      <c r="H12" s="437">
        <v>44528</v>
      </c>
      <c r="K12" s="145"/>
      <c r="L12" s="145"/>
      <c r="M12" s="145"/>
    </row>
    <row r="13" spans="1:13" s="146" customFormat="1" ht="18" hidden="1" customHeight="1">
      <c r="A13" s="387"/>
      <c r="B13" s="356" t="s">
        <v>413</v>
      </c>
      <c r="C13" s="429" t="s">
        <v>3083</v>
      </c>
      <c r="D13" s="429">
        <f t="shared" si="2"/>
        <v>44532</v>
      </c>
      <c r="E13" s="429">
        <f t="shared" si="0"/>
        <v>44534</v>
      </c>
      <c r="F13" s="429">
        <f t="shared" si="1"/>
        <v>44536</v>
      </c>
      <c r="G13" s="443">
        <v>44533</v>
      </c>
      <c r="H13" s="437"/>
      <c r="K13" s="145"/>
      <c r="L13" s="145"/>
      <c r="M13" s="145"/>
    </row>
    <row r="14" spans="1:13" s="146" customFormat="1" ht="18" hidden="1" customHeight="1">
      <c r="A14" s="387"/>
      <c r="B14" s="356" t="s">
        <v>3081</v>
      </c>
      <c r="C14" s="353" t="s">
        <v>3084</v>
      </c>
      <c r="D14" s="353">
        <f t="shared" si="2"/>
        <v>44539</v>
      </c>
      <c r="E14" s="353">
        <f t="shared" ref="E14" si="5">D14+2</f>
        <v>44541</v>
      </c>
      <c r="F14" s="353">
        <f t="shared" ref="F14" si="6">D14+4</f>
        <v>44543</v>
      </c>
      <c r="G14" s="417">
        <v>44540</v>
      </c>
      <c r="H14" s="437"/>
      <c r="K14" s="145"/>
      <c r="L14" s="145"/>
      <c r="M14" s="145"/>
    </row>
    <row r="15" spans="1:13" s="146" customFormat="1" ht="18" hidden="1" customHeight="1">
      <c r="A15" s="387"/>
      <c r="B15" s="356" t="s">
        <v>3081</v>
      </c>
      <c r="C15" s="353" t="s">
        <v>3085</v>
      </c>
      <c r="D15" s="353">
        <f t="shared" si="2"/>
        <v>44546</v>
      </c>
      <c r="E15" s="353">
        <f t="shared" ref="E15:E16" si="7">D15+2</f>
        <v>44548</v>
      </c>
      <c r="F15" s="353">
        <f t="shared" ref="F15:F16" si="8">D15+4</f>
        <v>44550</v>
      </c>
      <c r="G15" s="417">
        <v>44547</v>
      </c>
      <c r="H15" s="417"/>
      <c r="K15" s="145"/>
      <c r="L15" s="145"/>
      <c r="M15" s="145"/>
    </row>
    <row r="16" spans="1:13" s="146" customFormat="1" ht="18" hidden="1" customHeight="1">
      <c r="A16" s="387"/>
      <c r="B16" s="356" t="s">
        <v>3081</v>
      </c>
      <c r="C16" s="353" t="s">
        <v>3086</v>
      </c>
      <c r="D16" s="353">
        <f t="shared" si="2"/>
        <v>44553</v>
      </c>
      <c r="E16" s="353">
        <f t="shared" si="7"/>
        <v>44555</v>
      </c>
      <c r="F16" s="353">
        <f t="shared" si="8"/>
        <v>44557</v>
      </c>
      <c r="G16" s="417">
        <v>44554</v>
      </c>
      <c r="H16" s="417"/>
      <c r="K16" s="145"/>
      <c r="L16" s="145"/>
      <c r="M16" s="145"/>
    </row>
    <row r="17" spans="1:13" s="146" customFormat="1" ht="18" hidden="1" customHeight="1">
      <c r="A17" s="387"/>
      <c r="B17" s="489" t="s">
        <v>413</v>
      </c>
      <c r="C17" s="353" t="s">
        <v>3087</v>
      </c>
      <c r="D17" s="479">
        <f t="shared" si="2"/>
        <v>44560</v>
      </c>
      <c r="E17" s="479">
        <f t="shared" ref="E17" si="9">D17+2</f>
        <v>44562</v>
      </c>
      <c r="F17" s="479">
        <f t="shared" ref="F17" si="10">D17+4</f>
        <v>44564</v>
      </c>
      <c r="G17" s="417">
        <v>44561</v>
      </c>
      <c r="H17" s="417"/>
      <c r="K17" s="145"/>
      <c r="L17" s="145"/>
      <c r="M17" s="145"/>
    </row>
    <row r="18" spans="1:13" s="146" customFormat="1" ht="18" hidden="1" customHeight="1">
      <c r="A18" s="387" t="s">
        <v>1441</v>
      </c>
      <c r="B18" s="356" t="s">
        <v>3088</v>
      </c>
      <c r="C18" s="353" t="s">
        <v>3089</v>
      </c>
      <c r="D18" s="353">
        <f t="shared" si="2"/>
        <v>44567</v>
      </c>
      <c r="E18" s="479">
        <f t="shared" ref="E18" si="11">D18+2</f>
        <v>44569</v>
      </c>
      <c r="F18" s="353">
        <f t="shared" ref="F18" si="12">D18+4</f>
        <v>44571</v>
      </c>
      <c r="G18" s="417">
        <v>44568</v>
      </c>
      <c r="H18" s="417"/>
      <c r="K18" s="145"/>
      <c r="L18" s="145"/>
      <c r="M18" s="145"/>
    </row>
    <row r="19" spans="1:13" s="146" customFormat="1" ht="18" hidden="1" customHeight="1">
      <c r="A19" s="387" t="s">
        <v>1441</v>
      </c>
      <c r="B19" s="356" t="s">
        <v>3088</v>
      </c>
      <c r="C19" s="353" t="s">
        <v>3090</v>
      </c>
      <c r="D19" s="353">
        <f t="shared" si="2"/>
        <v>44574</v>
      </c>
      <c r="E19" s="353">
        <f t="shared" ref="E19:E21" si="13">D19+2</f>
        <v>44576</v>
      </c>
      <c r="F19" s="353">
        <f t="shared" ref="F19:F21" si="14">D19+4</f>
        <v>44578</v>
      </c>
      <c r="G19" s="417">
        <v>44575</v>
      </c>
      <c r="H19" s="417"/>
      <c r="K19" s="145"/>
      <c r="L19" s="145"/>
      <c r="M19" s="145"/>
    </row>
    <row r="20" spans="1:13" s="146" customFormat="1" ht="18" hidden="1" customHeight="1">
      <c r="A20" s="387" t="s">
        <v>1441</v>
      </c>
      <c r="B20" s="356" t="s">
        <v>3088</v>
      </c>
      <c r="C20" s="353" t="s">
        <v>3091</v>
      </c>
      <c r="D20" s="353">
        <f t="shared" si="2"/>
        <v>44581</v>
      </c>
      <c r="E20" s="353">
        <f t="shared" si="13"/>
        <v>44583</v>
      </c>
      <c r="F20" s="353">
        <f t="shared" si="14"/>
        <v>44585</v>
      </c>
      <c r="G20" s="417">
        <v>44582</v>
      </c>
      <c r="H20" s="417"/>
      <c r="K20" s="145"/>
      <c r="L20" s="145"/>
      <c r="M20" s="145"/>
    </row>
    <row r="21" spans="1:13" s="146" customFormat="1" ht="18" hidden="1" customHeight="1">
      <c r="A21" s="387" t="s">
        <v>1441</v>
      </c>
      <c r="B21" s="356" t="s">
        <v>3088</v>
      </c>
      <c r="C21" s="353" t="s">
        <v>3092</v>
      </c>
      <c r="D21" s="353">
        <f t="shared" si="2"/>
        <v>44588</v>
      </c>
      <c r="E21" s="353">
        <f t="shared" si="13"/>
        <v>44590</v>
      </c>
      <c r="F21" s="353">
        <f t="shared" si="14"/>
        <v>44592</v>
      </c>
      <c r="G21" s="417">
        <v>44589</v>
      </c>
      <c r="H21" s="417"/>
      <c r="K21" s="145"/>
      <c r="L21" s="145"/>
      <c r="M21" s="145"/>
    </row>
    <row r="22" spans="1:13" s="146" customFormat="1" ht="18" hidden="1" customHeight="1">
      <c r="A22" s="387"/>
      <c r="B22" s="356" t="s">
        <v>3088</v>
      </c>
      <c r="C22" s="353" t="s">
        <v>3093</v>
      </c>
      <c r="D22" s="353">
        <f t="shared" si="2"/>
        <v>44595</v>
      </c>
      <c r="E22" s="353">
        <f t="shared" ref="E22" si="15">D22+2</f>
        <v>44597</v>
      </c>
      <c r="F22" s="353">
        <f t="shared" ref="F22" si="16">D22+4</f>
        <v>44599</v>
      </c>
      <c r="G22" s="417">
        <f t="shared" ref="G22:G29" si="17">G21+7</f>
        <v>44596</v>
      </c>
      <c r="H22" s="417"/>
      <c r="K22" s="145"/>
      <c r="L22" s="145"/>
      <c r="M22" s="145"/>
    </row>
    <row r="23" spans="1:13" s="146" customFormat="1" ht="18" hidden="1" customHeight="1">
      <c r="A23" s="387"/>
      <c r="B23" s="356" t="s">
        <v>3088</v>
      </c>
      <c r="C23" s="353" t="s">
        <v>3094</v>
      </c>
      <c r="D23" s="353">
        <f t="shared" si="2"/>
        <v>44602</v>
      </c>
      <c r="E23" s="353">
        <f t="shared" ref="E23" si="18">D23+2</f>
        <v>44604</v>
      </c>
      <c r="F23" s="353">
        <f t="shared" ref="F23" si="19">D23+4</f>
        <v>44606</v>
      </c>
      <c r="G23" s="417">
        <f t="shared" si="17"/>
        <v>44603</v>
      </c>
      <c r="H23" s="417"/>
      <c r="K23" s="145"/>
      <c r="L23" s="145"/>
      <c r="M23" s="145"/>
    </row>
    <row r="24" spans="1:13" s="146" customFormat="1" ht="18" hidden="1" customHeight="1">
      <c r="A24" s="387"/>
      <c r="B24" s="356" t="s">
        <v>3088</v>
      </c>
      <c r="C24" s="353" t="s">
        <v>3095</v>
      </c>
      <c r="D24" s="353">
        <f t="shared" si="2"/>
        <v>44609</v>
      </c>
      <c r="E24" s="353">
        <f t="shared" ref="E24" si="20">D24+2</f>
        <v>44611</v>
      </c>
      <c r="F24" s="353">
        <f t="shared" ref="F24" si="21">D24+4</f>
        <v>44613</v>
      </c>
      <c r="G24" s="417">
        <f t="shared" si="17"/>
        <v>44610</v>
      </c>
      <c r="H24" s="417"/>
      <c r="K24" s="145"/>
      <c r="L24" s="145"/>
      <c r="M24" s="145"/>
    </row>
    <row r="25" spans="1:13" s="146" customFormat="1" ht="18" hidden="1" customHeight="1">
      <c r="A25" s="387"/>
      <c r="B25" s="356" t="s">
        <v>3088</v>
      </c>
      <c r="C25" s="353" t="s">
        <v>3096</v>
      </c>
      <c r="D25" s="353">
        <f t="shared" si="2"/>
        <v>44616</v>
      </c>
      <c r="E25" s="353">
        <f t="shared" ref="E25" si="22">D25+2</f>
        <v>44618</v>
      </c>
      <c r="F25" s="353">
        <f t="shared" ref="F25" si="23">D25+4</f>
        <v>44620</v>
      </c>
      <c r="G25" s="417">
        <f t="shared" si="17"/>
        <v>44617</v>
      </c>
      <c r="H25" s="417"/>
      <c r="K25" s="145"/>
      <c r="L25" s="145"/>
      <c r="M25" s="145"/>
    </row>
    <row r="26" spans="1:13" s="146" customFormat="1" ht="18" hidden="1" customHeight="1">
      <c r="A26" s="387"/>
      <c r="B26" s="356" t="s">
        <v>3088</v>
      </c>
      <c r="C26" s="353" t="s">
        <v>3097</v>
      </c>
      <c r="D26" s="353">
        <f t="shared" si="2"/>
        <v>44623</v>
      </c>
      <c r="E26" s="353">
        <f t="shared" ref="E26" si="24">D26+2</f>
        <v>44625</v>
      </c>
      <c r="F26" s="353">
        <f t="shared" ref="F26" si="25">D26+4</f>
        <v>44627</v>
      </c>
      <c r="G26" s="417">
        <f t="shared" si="17"/>
        <v>44624</v>
      </c>
      <c r="H26" s="417"/>
      <c r="K26" s="145"/>
      <c r="L26" s="145"/>
      <c r="M26" s="145"/>
    </row>
    <row r="27" spans="1:13" s="146" customFormat="1" ht="18" hidden="1" customHeight="1">
      <c r="A27" s="387"/>
      <c r="B27" s="356" t="s">
        <v>3088</v>
      </c>
      <c r="C27" s="353" t="s">
        <v>3098</v>
      </c>
      <c r="D27" s="353">
        <f t="shared" si="2"/>
        <v>44630</v>
      </c>
      <c r="E27" s="353">
        <f t="shared" ref="E27" si="26">D27+2</f>
        <v>44632</v>
      </c>
      <c r="F27" s="353">
        <f t="shared" ref="F27" si="27">D27+4</f>
        <v>44634</v>
      </c>
      <c r="G27" s="417">
        <f t="shared" si="17"/>
        <v>44631</v>
      </c>
      <c r="H27" s="417"/>
      <c r="K27" s="145"/>
      <c r="L27" s="145"/>
      <c r="M27" s="145"/>
    </row>
    <row r="28" spans="1:13" s="146" customFormat="1" ht="18" hidden="1" customHeight="1">
      <c r="A28" s="387"/>
      <c r="B28" s="356" t="s">
        <v>3088</v>
      </c>
      <c r="C28" s="353" t="s">
        <v>3099</v>
      </c>
      <c r="D28" s="353">
        <f t="shared" si="2"/>
        <v>44637</v>
      </c>
      <c r="E28" s="353">
        <f t="shared" ref="E28" si="28">D28+2</f>
        <v>44639</v>
      </c>
      <c r="F28" s="353">
        <f t="shared" ref="F28" si="29">D28+4</f>
        <v>44641</v>
      </c>
      <c r="G28" s="417">
        <f t="shared" si="17"/>
        <v>44638</v>
      </c>
      <c r="H28" s="417"/>
      <c r="K28" s="145"/>
      <c r="L28" s="145"/>
      <c r="M28" s="145"/>
    </row>
    <row r="29" spans="1:13" s="146" customFormat="1" ht="18" hidden="1" customHeight="1">
      <c r="A29" s="387"/>
      <c r="B29" s="356" t="s">
        <v>3088</v>
      </c>
      <c r="C29" s="353" t="s">
        <v>3100</v>
      </c>
      <c r="D29" s="353">
        <f t="shared" si="2"/>
        <v>44644</v>
      </c>
      <c r="E29" s="353">
        <f t="shared" ref="E29" si="30">D29+2</f>
        <v>44646</v>
      </c>
      <c r="F29" s="353">
        <f t="shared" ref="F29" si="31">D29+4</f>
        <v>44648</v>
      </c>
      <c r="G29" s="417">
        <f t="shared" si="17"/>
        <v>44645</v>
      </c>
      <c r="H29" s="417"/>
      <c r="K29" s="145"/>
      <c r="L29" s="145"/>
      <c r="M29" s="145"/>
    </row>
    <row r="30" spans="1:13" s="146" customFormat="1" ht="18" hidden="1" customHeight="1">
      <c r="A30" s="387"/>
      <c r="B30" s="356" t="s">
        <v>3101</v>
      </c>
      <c r="C30" s="353" t="s">
        <v>3102</v>
      </c>
      <c r="D30" s="353">
        <v>44763</v>
      </c>
      <c r="E30" s="353">
        <f t="shared" ref="E30" si="32">D30+2</f>
        <v>44765</v>
      </c>
      <c r="F30" s="353">
        <f t="shared" ref="F30" si="33">D30+4</f>
        <v>44767</v>
      </c>
      <c r="G30" s="417">
        <v>44764</v>
      </c>
      <c r="H30" s="417"/>
      <c r="K30" s="145"/>
      <c r="L30" s="145"/>
      <c r="M30" s="145"/>
    </row>
    <row r="31" spans="1:13" s="146" customFormat="1" ht="18" hidden="1" customHeight="1">
      <c r="A31" s="387"/>
      <c r="B31" s="356" t="s">
        <v>3101</v>
      </c>
      <c r="C31" s="353" t="s">
        <v>3103</v>
      </c>
      <c r="D31" s="353">
        <f t="shared" ref="D31:D62" si="34">D30+7</f>
        <v>44770</v>
      </c>
      <c r="E31" s="353">
        <f t="shared" ref="E31" si="35">D31+2</f>
        <v>44772</v>
      </c>
      <c r="F31" s="353">
        <f t="shared" ref="F31" si="36">D31+4</f>
        <v>44774</v>
      </c>
      <c r="G31" s="417">
        <f t="shared" ref="G31:G62" si="37">G30+7</f>
        <v>44771</v>
      </c>
      <c r="H31" s="417"/>
      <c r="K31" s="145"/>
      <c r="L31" s="145"/>
      <c r="M31" s="145"/>
    </row>
    <row r="32" spans="1:13" s="146" customFormat="1" ht="18" hidden="1" customHeight="1">
      <c r="A32" s="387"/>
      <c r="B32" s="356" t="s">
        <v>3101</v>
      </c>
      <c r="C32" s="353" t="s">
        <v>3104</v>
      </c>
      <c r="D32" s="353">
        <f t="shared" si="34"/>
        <v>44777</v>
      </c>
      <c r="E32" s="353">
        <f t="shared" ref="E32" si="38">D32+2</f>
        <v>44779</v>
      </c>
      <c r="F32" s="353">
        <f t="shared" ref="F32" si="39">D32+4</f>
        <v>44781</v>
      </c>
      <c r="G32" s="417">
        <f t="shared" si="37"/>
        <v>44778</v>
      </c>
      <c r="H32" s="417"/>
      <c r="K32" s="145"/>
      <c r="L32" s="145"/>
      <c r="M32" s="145"/>
    </row>
    <row r="33" spans="1:13" s="146" customFormat="1" ht="18" hidden="1" customHeight="1">
      <c r="A33" s="387"/>
      <c r="B33" s="356" t="s">
        <v>3101</v>
      </c>
      <c r="C33" s="353" t="s">
        <v>3105</v>
      </c>
      <c r="D33" s="353">
        <f t="shared" si="34"/>
        <v>44784</v>
      </c>
      <c r="E33" s="479">
        <f t="shared" ref="E33" si="40">D33+2</f>
        <v>44786</v>
      </c>
      <c r="F33" s="353">
        <f t="shared" ref="F33" si="41">D33+4</f>
        <v>44788</v>
      </c>
      <c r="G33" s="417">
        <f t="shared" si="37"/>
        <v>44785</v>
      </c>
      <c r="H33" s="417"/>
      <c r="K33" s="145"/>
      <c r="L33" s="145"/>
      <c r="M33" s="145"/>
    </row>
    <row r="34" spans="1:13" s="146" customFormat="1" ht="18" hidden="1" customHeight="1">
      <c r="A34" s="387"/>
      <c r="B34" s="356" t="s">
        <v>3101</v>
      </c>
      <c r="C34" s="353" t="s">
        <v>3106</v>
      </c>
      <c r="D34" s="353">
        <f t="shared" si="34"/>
        <v>44791</v>
      </c>
      <c r="E34" s="353">
        <f t="shared" ref="E34" si="42">D34+2</f>
        <v>44793</v>
      </c>
      <c r="F34" s="353">
        <f t="shared" ref="F34" si="43">D34+4</f>
        <v>44795</v>
      </c>
      <c r="G34" s="417">
        <f t="shared" si="37"/>
        <v>44792</v>
      </c>
      <c r="H34" s="417"/>
      <c r="K34" s="145"/>
      <c r="L34" s="145"/>
      <c r="M34" s="145"/>
    </row>
    <row r="35" spans="1:13" s="146" customFormat="1" ht="18" hidden="1" customHeight="1">
      <c r="A35" s="387"/>
      <c r="B35" s="356" t="s">
        <v>3101</v>
      </c>
      <c r="C35" s="353" t="s">
        <v>3107</v>
      </c>
      <c r="D35" s="353">
        <f t="shared" si="34"/>
        <v>44798</v>
      </c>
      <c r="E35" s="353">
        <f t="shared" ref="E35" si="44">D35+2</f>
        <v>44800</v>
      </c>
      <c r="F35" s="353">
        <f t="shared" ref="F35" si="45">D35+4</f>
        <v>44802</v>
      </c>
      <c r="G35" s="417">
        <f t="shared" si="37"/>
        <v>44799</v>
      </c>
      <c r="H35" s="417"/>
      <c r="K35" s="145"/>
      <c r="L35" s="145"/>
      <c r="M35" s="145"/>
    </row>
    <row r="36" spans="1:13" s="146" customFormat="1" ht="18" hidden="1" customHeight="1">
      <c r="A36" s="387"/>
      <c r="B36" s="356" t="s">
        <v>3101</v>
      </c>
      <c r="C36" s="353" t="s">
        <v>3108</v>
      </c>
      <c r="D36" s="353">
        <f t="shared" si="34"/>
        <v>44805</v>
      </c>
      <c r="E36" s="353">
        <f t="shared" ref="E36" si="46">D36+2</f>
        <v>44807</v>
      </c>
      <c r="F36" s="353">
        <f t="shared" ref="F36" si="47">D36+4</f>
        <v>44809</v>
      </c>
      <c r="G36" s="417">
        <f t="shared" si="37"/>
        <v>44806</v>
      </c>
      <c r="H36" s="417"/>
      <c r="K36" s="145"/>
      <c r="L36" s="145"/>
      <c r="M36" s="145"/>
    </row>
    <row r="37" spans="1:13" s="146" customFormat="1" ht="18" hidden="1" customHeight="1">
      <c r="A37" s="387" t="s">
        <v>3109</v>
      </c>
      <c r="B37" s="356" t="s">
        <v>879</v>
      </c>
      <c r="C37" s="353" t="s">
        <v>3110</v>
      </c>
      <c r="D37" s="353">
        <f t="shared" si="34"/>
        <v>44812</v>
      </c>
      <c r="E37" s="353">
        <f t="shared" ref="E37" si="48">D37+2</f>
        <v>44814</v>
      </c>
      <c r="F37" s="353">
        <f t="shared" ref="F37" si="49">D37+4</f>
        <v>44816</v>
      </c>
      <c r="G37" s="417">
        <f t="shared" si="37"/>
        <v>44813</v>
      </c>
      <c r="H37" s="417"/>
      <c r="K37" s="145"/>
      <c r="L37" s="145"/>
      <c r="M37" s="145"/>
    </row>
    <row r="38" spans="1:13" s="146" customFormat="1" ht="18" hidden="1" customHeight="1">
      <c r="A38" s="387"/>
      <c r="B38" s="356" t="s">
        <v>879</v>
      </c>
      <c r="C38" s="353" t="s">
        <v>3111</v>
      </c>
      <c r="D38" s="353">
        <f t="shared" si="34"/>
        <v>44819</v>
      </c>
      <c r="E38" s="353">
        <f t="shared" ref="E38" si="50">D38+2</f>
        <v>44821</v>
      </c>
      <c r="F38" s="353">
        <f t="shared" ref="F38" si="51">D38+4</f>
        <v>44823</v>
      </c>
      <c r="G38" s="417">
        <f t="shared" si="37"/>
        <v>44820</v>
      </c>
      <c r="H38" s="417"/>
      <c r="K38" s="145"/>
      <c r="L38" s="145"/>
      <c r="M38" s="145"/>
    </row>
    <row r="39" spans="1:13" s="146" customFormat="1" ht="18" hidden="1" customHeight="1">
      <c r="A39" s="387"/>
      <c r="B39" s="356" t="s">
        <v>879</v>
      </c>
      <c r="C39" s="353" t="s">
        <v>3112</v>
      </c>
      <c r="D39" s="353">
        <f t="shared" si="34"/>
        <v>44826</v>
      </c>
      <c r="E39" s="353">
        <f t="shared" ref="E39" si="52">D39+2</f>
        <v>44828</v>
      </c>
      <c r="F39" s="353">
        <f t="shared" ref="F39" si="53">D39+4</f>
        <v>44830</v>
      </c>
      <c r="G39" s="417">
        <f t="shared" si="37"/>
        <v>44827</v>
      </c>
      <c r="H39" s="417"/>
      <c r="K39" s="145"/>
      <c r="L39" s="145"/>
      <c r="M39" s="145"/>
    </row>
    <row r="40" spans="1:13" s="146" customFormat="1" ht="18" hidden="1" customHeight="1">
      <c r="A40" s="387"/>
      <c r="B40" s="356" t="s">
        <v>879</v>
      </c>
      <c r="C40" s="353" t="s">
        <v>3113</v>
      </c>
      <c r="D40" s="353">
        <f t="shared" si="34"/>
        <v>44833</v>
      </c>
      <c r="E40" s="353">
        <f t="shared" ref="E40" si="54">D40+2</f>
        <v>44835</v>
      </c>
      <c r="F40" s="353">
        <f t="shared" ref="F40" si="55">D40+4</f>
        <v>44837</v>
      </c>
      <c r="G40" s="417">
        <f t="shared" si="37"/>
        <v>44834</v>
      </c>
      <c r="H40" s="417"/>
      <c r="K40" s="145"/>
      <c r="L40" s="145"/>
      <c r="M40" s="145"/>
    </row>
    <row r="41" spans="1:13" s="146" customFormat="1" ht="18" hidden="1" customHeight="1">
      <c r="A41" s="387"/>
      <c r="B41" s="356" t="s">
        <v>879</v>
      </c>
      <c r="C41" s="353" t="s">
        <v>3114</v>
      </c>
      <c r="D41" s="353">
        <f t="shared" si="34"/>
        <v>44840</v>
      </c>
      <c r="E41" s="353">
        <f t="shared" ref="E41" si="56">D41+2</f>
        <v>44842</v>
      </c>
      <c r="F41" s="353">
        <f t="shared" ref="F41" si="57">D41+4</f>
        <v>44844</v>
      </c>
      <c r="G41" s="417">
        <f t="shared" si="37"/>
        <v>44841</v>
      </c>
      <c r="H41" s="417"/>
      <c r="K41" s="145"/>
      <c r="L41" s="145"/>
      <c r="M41" s="145"/>
    </row>
    <row r="42" spans="1:13" s="146" customFormat="1" ht="18" hidden="1" customHeight="1">
      <c r="A42" s="387"/>
      <c r="B42" s="356" t="s">
        <v>879</v>
      </c>
      <c r="C42" s="353" t="s">
        <v>3115</v>
      </c>
      <c r="D42" s="353">
        <f t="shared" si="34"/>
        <v>44847</v>
      </c>
      <c r="E42" s="353">
        <f t="shared" ref="E42" si="58">D42+2</f>
        <v>44849</v>
      </c>
      <c r="F42" s="353">
        <f t="shared" ref="F42" si="59">D42+4</f>
        <v>44851</v>
      </c>
      <c r="G42" s="417">
        <f t="shared" si="37"/>
        <v>44848</v>
      </c>
      <c r="H42" s="417"/>
      <c r="K42" s="145"/>
      <c r="L42" s="145"/>
      <c r="M42" s="145"/>
    </row>
    <row r="43" spans="1:13" s="146" customFormat="1" ht="18" hidden="1" customHeight="1">
      <c r="A43" s="387"/>
      <c r="B43" s="356" t="s">
        <v>879</v>
      </c>
      <c r="C43" s="353" t="s">
        <v>3116</v>
      </c>
      <c r="D43" s="353">
        <f t="shared" si="34"/>
        <v>44854</v>
      </c>
      <c r="E43" s="353">
        <f t="shared" ref="E43" si="60">D43+2</f>
        <v>44856</v>
      </c>
      <c r="F43" s="353">
        <f t="shared" ref="F43" si="61">D43+4</f>
        <v>44858</v>
      </c>
      <c r="G43" s="417">
        <f t="shared" si="37"/>
        <v>44855</v>
      </c>
      <c r="H43" s="417"/>
      <c r="K43" s="145"/>
      <c r="L43" s="145"/>
      <c r="M43" s="145"/>
    </row>
    <row r="44" spans="1:13" s="146" customFormat="1" ht="18" hidden="1" customHeight="1">
      <c r="A44" s="387"/>
      <c r="B44" s="356" t="s">
        <v>879</v>
      </c>
      <c r="C44" s="353" t="s">
        <v>3117</v>
      </c>
      <c r="D44" s="353">
        <f t="shared" si="34"/>
        <v>44861</v>
      </c>
      <c r="E44" s="353">
        <f t="shared" ref="E44" si="62">D44+2</f>
        <v>44863</v>
      </c>
      <c r="F44" s="353">
        <f t="shared" ref="F44" si="63">D44+4</f>
        <v>44865</v>
      </c>
      <c r="G44" s="417">
        <f t="shared" si="37"/>
        <v>44862</v>
      </c>
      <c r="H44" s="417"/>
      <c r="K44" s="145"/>
      <c r="L44" s="145"/>
      <c r="M44" s="145"/>
    </row>
    <row r="45" spans="1:13" s="146" customFormat="1" ht="18" hidden="1" customHeight="1">
      <c r="A45" s="387"/>
      <c r="B45" s="356" t="s">
        <v>879</v>
      </c>
      <c r="C45" s="353" t="s">
        <v>3118</v>
      </c>
      <c r="D45" s="353">
        <f t="shared" si="34"/>
        <v>44868</v>
      </c>
      <c r="E45" s="353">
        <f t="shared" ref="E45" si="64">D45+2</f>
        <v>44870</v>
      </c>
      <c r="F45" s="353">
        <f t="shared" ref="F45" si="65">D45+4</f>
        <v>44872</v>
      </c>
      <c r="G45" s="417">
        <f t="shared" si="37"/>
        <v>44869</v>
      </c>
      <c r="H45" s="417"/>
      <c r="K45" s="145"/>
      <c r="L45" s="145"/>
      <c r="M45" s="145"/>
    </row>
    <row r="46" spans="1:13" s="146" customFormat="1" ht="18" hidden="1" customHeight="1">
      <c r="A46" s="387"/>
      <c r="B46" s="356" t="s">
        <v>879</v>
      </c>
      <c r="C46" s="353" t="s">
        <v>3119</v>
      </c>
      <c r="D46" s="353">
        <f t="shared" si="34"/>
        <v>44875</v>
      </c>
      <c r="E46" s="353">
        <f t="shared" ref="E46" si="66">D46+2</f>
        <v>44877</v>
      </c>
      <c r="F46" s="353">
        <f t="shared" ref="F46" si="67">D46+4</f>
        <v>44879</v>
      </c>
      <c r="G46" s="417">
        <f t="shared" si="37"/>
        <v>44876</v>
      </c>
      <c r="H46" s="417"/>
      <c r="K46" s="145"/>
      <c r="L46" s="145"/>
      <c r="M46" s="145"/>
    </row>
    <row r="47" spans="1:13" s="146" customFormat="1" ht="18" hidden="1" customHeight="1">
      <c r="A47" s="387"/>
      <c r="B47" s="356" t="s">
        <v>879</v>
      </c>
      <c r="C47" s="353" t="s">
        <v>3120</v>
      </c>
      <c r="D47" s="353">
        <f t="shared" si="34"/>
        <v>44882</v>
      </c>
      <c r="E47" s="353">
        <f t="shared" ref="E47" si="68">D47+2</f>
        <v>44884</v>
      </c>
      <c r="F47" s="353">
        <f t="shared" ref="F47" si="69">D47+4</f>
        <v>44886</v>
      </c>
      <c r="G47" s="417">
        <f t="shared" si="37"/>
        <v>44883</v>
      </c>
      <c r="H47" s="417"/>
      <c r="K47" s="145"/>
      <c r="L47" s="145"/>
      <c r="M47" s="145"/>
    </row>
    <row r="48" spans="1:13" s="146" customFormat="1" ht="18" hidden="1" customHeight="1">
      <c r="A48" s="387"/>
      <c r="B48" s="356" t="s">
        <v>879</v>
      </c>
      <c r="C48" s="353" t="s">
        <v>3121</v>
      </c>
      <c r="D48" s="353">
        <f t="shared" si="34"/>
        <v>44889</v>
      </c>
      <c r="E48" s="353">
        <f t="shared" ref="E48" si="70">D48+2</f>
        <v>44891</v>
      </c>
      <c r="F48" s="353">
        <f t="shared" ref="F48" si="71">D48+4</f>
        <v>44893</v>
      </c>
      <c r="G48" s="417">
        <f t="shared" si="37"/>
        <v>44890</v>
      </c>
      <c r="H48" s="417"/>
      <c r="K48" s="145"/>
      <c r="L48" s="145"/>
      <c r="M48" s="145"/>
    </row>
    <row r="49" spans="1:13" s="146" customFormat="1" ht="18" hidden="1" customHeight="1">
      <c r="A49" s="387" t="s">
        <v>3122</v>
      </c>
      <c r="B49" s="356" t="s">
        <v>683</v>
      </c>
      <c r="C49" s="353" t="s">
        <v>3123</v>
      </c>
      <c r="D49" s="353">
        <f t="shared" si="34"/>
        <v>44896</v>
      </c>
      <c r="E49" s="479">
        <f t="shared" ref="E49" si="72">D49+2</f>
        <v>44898</v>
      </c>
      <c r="F49" s="353">
        <f t="shared" ref="F49" si="73">D49+4</f>
        <v>44900</v>
      </c>
      <c r="G49" s="417">
        <f t="shared" si="37"/>
        <v>44897</v>
      </c>
      <c r="H49" s="417"/>
      <c r="K49" s="145"/>
      <c r="L49" s="145"/>
      <c r="M49" s="145"/>
    </row>
    <row r="50" spans="1:13" s="146" customFormat="1" ht="18" hidden="1" customHeight="1">
      <c r="A50" s="387" t="s">
        <v>3124</v>
      </c>
      <c r="B50" s="153" t="s">
        <v>683</v>
      </c>
      <c r="C50" s="320" t="s">
        <v>3125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17">
        <f t="shared" si="37"/>
        <v>44904</v>
      </c>
      <c r="H50" s="417"/>
      <c r="K50" s="145"/>
      <c r="L50" s="145"/>
      <c r="M50" s="145"/>
    </row>
    <row r="51" spans="1:13" s="146" customFormat="1" ht="18" hidden="1" customHeight="1">
      <c r="A51" s="387" t="s">
        <v>3126</v>
      </c>
      <c r="B51" s="577" t="s">
        <v>3127</v>
      </c>
      <c r="C51" s="320" t="s">
        <v>3128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17">
        <f t="shared" si="37"/>
        <v>44911</v>
      </c>
      <c r="H51" s="417"/>
      <c r="K51" s="145"/>
      <c r="L51" s="145"/>
      <c r="M51" s="145"/>
    </row>
    <row r="52" spans="1:13" s="146" customFormat="1" ht="18" hidden="1" customHeight="1">
      <c r="A52" s="387" t="s">
        <v>3126</v>
      </c>
      <c r="B52" s="153" t="s">
        <v>601</v>
      </c>
      <c r="C52" s="320" t="s">
        <v>3129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17">
        <f t="shared" si="37"/>
        <v>44918</v>
      </c>
      <c r="H52" s="417"/>
      <c r="K52" s="145"/>
      <c r="L52" s="145"/>
      <c r="M52" s="145"/>
    </row>
    <row r="53" spans="1:13" s="146" customFormat="1" ht="18" hidden="1" customHeight="1">
      <c r="A53" s="387" t="s">
        <v>3130</v>
      </c>
      <c r="B53" s="153" t="s">
        <v>363</v>
      </c>
      <c r="C53" s="320" t="s">
        <v>3131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17">
        <f t="shared" si="37"/>
        <v>44925</v>
      </c>
      <c r="H53" s="417"/>
      <c r="K53" s="145"/>
      <c r="L53" s="145"/>
      <c r="M53" s="145"/>
    </row>
    <row r="54" spans="1:13" s="146" customFormat="1" ht="18" hidden="1" customHeight="1">
      <c r="A54" s="387" t="s">
        <v>3130</v>
      </c>
      <c r="B54" s="153" t="s">
        <v>363</v>
      </c>
      <c r="C54" s="320" t="s">
        <v>3132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17">
        <f t="shared" si="37"/>
        <v>44932</v>
      </c>
      <c r="H54" s="417"/>
      <c r="K54" s="145"/>
      <c r="L54" s="145"/>
      <c r="M54" s="145"/>
    </row>
    <row r="55" spans="1:13" s="146" customFormat="1" ht="18" hidden="1" customHeight="1">
      <c r="A55" s="387" t="s">
        <v>3130</v>
      </c>
      <c r="B55" s="153" t="s">
        <v>363</v>
      </c>
      <c r="C55" s="320" t="s">
        <v>3133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17">
        <f t="shared" si="37"/>
        <v>44939</v>
      </c>
      <c r="H55" s="417"/>
      <c r="K55" s="145"/>
      <c r="L55" s="145"/>
      <c r="M55" s="145"/>
    </row>
    <row r="56" spans="1:13" s="146" customFormat="1" ht="18" hidden="1" customHeight="1">
      <c r="A56" s="387" t="s">
        <v>3130</v>
      </c>
      <c r="B56" s="153" t="s">
        <v>363</v>
      </c>
      <c r="C56" s="320" t="s">
        <v>3134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17">
        <f t="shared" si="37"/>
        <v>44946</v>
      </c>
      <c r="H56" s="417"/>
      <c r="K56" s="145"/>
      <c r="L56" s="145"/>
      <c r="M56" s="145"/>
    </row>
    <row r="57" spans="1:13" s="146" customFormat="1" ht="18" hidden="1" customHeight="1">
      <c r="A57" s="387" t="s">
        <v>3130</v>
      </c>
      <c r="B57" s="153" t="s">
        <v>363</v>
      </c>
      <c r="C57" s="320" t="s">
        <v>3135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17">
        <f t="shared" si="37"/>
        <v>44953</v>
      </c>
      <c r="H57" s="417"/>
      <c r="K57" s="145"/>
      <c r="L57" s="145"/>
      <c r="M57" s="145"/>
    </row>
    <row r="58" spans="1:13" s="146" customFormat="1" ht="18" hidden="1" customHeight="1">
      <c r="A58" s="387" t="s">
        <v>3130</v>
      </c>
      <c r="B58" s="153" t="s">
        <v>363</v>
      </c>
      <c r="C58" s="320" t="s">
        <v>3136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17">
        <f t="shared" si="37"/>
        <v>44960</v>
      </c>
      <c r="H58" s="417"/>
      <c r="K58" s="145"/>
      <c r="L58" s="145"/>
      <c r="M58" s="145"/>
    </row>
    <row r="59" spans="1:13" s="146" customFormat="1" ht="18" hidden="1" customHeight="1">
      <c r="A59" s="387" t="s">
        <v>3130</v>
      </c>
      <c r="B59" s="153" t="s">
        <v>363</v>
      </c>
      <c r="C59" s="320" t="s">
        <v>3137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17">
        <f t="shared" si="37"/>
        <v>44967</v>
      </c>
      <c r="H59" s="417"/>
      <c r="K59" s="145"/>
      <c r="L59" s="145"/>
      <c r="M59" s="145"/>
    </row>
    <row r="60" spans="1:13" s="146" customFormat="1" ht="18" hidden="1" customHeight="1">
      <c r="A60" s="387" t="s">
        <v>3130</v>
      </c>
      <c r="B60" s="153" t="s">
        <v>363</v>
      </c>
      <c r="C60" s="320" t="s">
        <v>3138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17">
        <f t="shared" si="37"/>
        <v>44974</v>
      </c>
      <c r="H60" s="417"/>
      <c r="K60" s="145"/>
      <c r="L60" s="145"/>
      <c r="M60" s="145"/>
    </row>
    <row r="61" spans="1:13" s="146" customFormat="1" ht="18" hidden="1" customHeight="1">
      <c r="A61" s="387"/>
      <c r="B61" s="153" t="s">
        <v>363</v>
      </c>
      <c r="C61" s="320" t="s">
        <v>3139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17">
        <f t="shared" si="37"/>
        <v>44981</v>
      </c>
      <c r="H61" s="417"/>
      <c r="K61" s="145"/>
      <c r="L61" s="145"/>
      <c r="M61" s="145"/>
    </row>
    <row r="62" spans="1:13" s="146" customFormat="1" ht="18" hidden="1" customHeight="1">
      <c r="A62" s="387"/>
      <c r="B62" s="153" t="s">
        <v>363</v>
      </c>
      <c r="C62" s="320" t="s">
        <v>3140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17">
        <f t="shared" si="37"/>
        <v>44988</v>
      </c>
      <c r="H62" s="417"/>
      <c r="K62" s="145"/>
      <c r="L62" s="145"/>
      <c r="M62" s="145"/>
    </row>
    <row r="63" spans="1:13" s="146" customFormat="1" ht="18" hidden="1" customHeight="1">
      <c r="A63" s="346"/>
      <c r="B63" s="153" t="s">
        <v>363</v>
      </c>
      <c r="C63" s="320" t="s">
        <v>3141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1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>
      <c r="A64" s="346"/>
      <c r="B64" s="153" t="s">
        <v>363</v>
      </c>
      <c r="C64" s="320" t="s">
        <v>3142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1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>
      <c r="A65" s="346"/>
      <c r="B65" s="153" t="s">
        <v>363</v>
      </c>
      <c r="C65" s="320" t="s">
        <v>3143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1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>
      <c r="A66" s="346"/>
      <c r="B66" s="153" t="s">
        <v>363</v>
      </c>
      <c r="C66" s="320" t="s">
        <v>3144</v>
      </c>
      <c r="D66" s="320">
        <f t="shared" si="100"/>
        <v>45015</v>
      </c>
      <c r="E66" s="479">
        <f t="shared" si="101"/>
        <v>45017</v>
      </c>
      <c r="F66" s="320">
        <f t="shared" si="102"/>
        <v>45019</v>
      </c>
      <c r="G66" s="41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>
      <c r="A67" s="346" t="s">
        <v>3145</v>
      </c>
      <c r="B67" s="427" t="s">
        <v>1722</v>
      </c>
      <c r="C67" s="353" t="s">
        <v>3146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1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>
      <c r="A68" s="346" t="s">
        <v>3145</v>
      </c>
      <c r="B68" s="153" t="s">
        <v>680</v>
      </c>
      <c r="C68" s="320" t="s">
        <v>3147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1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>
      <c r="A69" s="346" t="s">
        <v>3145</v>
      </c>
      <c r="B69" s="153" t="s">
        <v>680</v>
      </c>
      <c r="C69" s="320" t="s">
        <v>3148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1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>
      <c r="A70" s="346" t="s">
        <v>3145</v>
      </c>
      <c r="B70" s="153" t="s">
        <v>680</v>
      </c>
      <c r="C70" s="320" t="s">
        <v>3149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1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>
      <c r="A71" s="346" t="s">
        <v>3145</v>
      </c>
      <c r="B71" s="153" t="s">
        <v>680</v>
      </c>
      <c r="C71" s="320" t="s">
        <v>3150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1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>
      <c r="A72" s="346" t="s">
        <v>3145</v>
      </c>
      <c r="B72" s="153" t="s">
        <v>680</v>
      </c>
      <c r="C72" s="320" t="s">
        <v>3151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1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>
      <c r="A73" s="346" t="s">
        <v>3152</v>
      </c>
      <c r="B73" s="153" t="s">
        <v>3153</v>
      </c>
      <c r="C73" s="320" t="s">
        <v>3154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1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>
      <c r="A74" s="346" t="s">
        <v>3152</v>
      </c>
      <c r="B74" s="153" t="s">
        <v>3153</v>
      </c>
      <c r="C74" s="320" t="s">
        <v>3155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1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>
      <c r="A75" s="346" t="s">
        <v>3152</v>
      </c>
      <c r="B75" s="153" t="s">
        <v>3153</v>
      </c>
      <c r="C75" s="320" t="s">
        <v>3156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1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>
      <c r="A76" s="346" t="s">
        <v>3145</v>
      </c>
      <c r="B76" s="153" t="s">
        <v>680</v>
      </c>
      <c r="C76" s="320" t="s">
        <v>3157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1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>
      <c r="A77" s="346" t="s">
        <v>3145</v>
      </c>
      <c r="B77" s="153" t="s">
        <v>680</v>
      </c>
      <c r="C77" s="320" t="s">
        <v>3158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1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>
      <c r="A78" s="346"/>
      <c r="B78" s="153" t="s">
        <v>680</v>
      </c>
      <c r="C78" s="320" t="s">
        <v>3159</v>
      </c>
      <c r="D78" s="320">
        <f t="shared" si="100"/>
        <v>45099</v>
      </c>
      <c r="E78" s="320">
        <f t="shared" ref="E78" si="104">D78+2</f>
        <v>45101</v>
      </c>
      <c r="F78" s="479">
        <f t="shared" ref="F78" si="105">D78+4</f>
        <v>45103</v>
      </c>
      <c r="G78" s="41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>
      <c r="A79" s="346"/>
      <c r="B79" s="422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>
      <c r="A80" s="622"/>
      <c r="B80" s="623" t="s">
        <v>3160</v>
      </c>
      <c r="C80" s="624"/>
      <c r="D80" s="625"/>
      <c r="E80" s="625"/>
      <c r="F80" s="625"/>
      <c r="G80" s="626"/>
      <c r="H80" s="145"/>
      <c r="I80" s="622"/>
      <c r="J80" s="418"/>
      <c r="K80" s="155"/>
      <c r="L80" s="155"/>
      <c r="M80" s="155"/>
    </row>
    <row r="81" spans="1:13" s="146" customFormat="1" ht="18" hidden="1" customHeight="1">
      <c r="A81" s="346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>
      <c r="A82" s="346"/>
      <c r="B82" s="386" t="s">
        <v>1932</v>
      </c>
      <c r="C82" s="151" t="s">
        <v>1547</v>
      </c>
      <c r="D82" s="332" t="s">
        <v>1656</v>
      </c>
      <c r="E82" s="163" t="s">
        <v>2812</v>
      </c>
      <c r="F82" s="332" t="s">
        <v>3161</v>
      </c>
      <c r="G82" s="332" t="s">
        <v>277</v>
      </c>
      <c r="H82" s="460" t="s">
        <v>1</v>
      </c>
      <c r="I82" s="460" t="s">
        <v>2</v>
      </c>
      <c r="J82" s="169"/>
      <c r="K82" s="169"/>
      <c r="L82" s="394"/>
      <c r="M82" s="394"/>
    </row>
    <row r="83" spans="1:13" s="146" customFormat="1" ht="18" hidden="1" customHeight="1">
      <c r="A83" s="346"/>
      <c r="B83" s="152" t="s">
        <v>355</v>
      </c>
      <c r="C83" s="152" t="s">
        <v>356</v>
      </c>
      <c r="D83" s="332" t="s">
        <v>1437</v>
      </c>
      <c r="E83" s="332" t="s">
        <v>3162</v>
      </c>
      <c r="F83" s="332" t="s">
        <v>252</v>
      </c>
      <c r="G83" s="332" t="s">
        <v>145</v>
      </c>
      <c r="H83" s="461"/>
      <c r="I83" s="461"/>
      <c r="J83" s="170"/>
      <c r="K83" s="169"/>
      <c r="L83" s="169"/>
      <c r="M83" s="169"/>
    </row>
    <row r="84" spans="1:13" s="146" customFormat="1" ht="15.6" hidden="1" customHeight="1">
      <c r="A84" s="387" t="s">
        <v>3163</v>
      </c>
      <c r="B84" s="442" t="s">
        <v>3164</v>
      </c>
      <c r="C84" s="322" t="s">
        <v>3165</v>
      </c>
      <c r="D84" s="322">
        <v>44498</v>
      </c>
      <c r="E84" s="408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2">
        <v>44494</v>
      </c>
      <c r="I84" s="462">
        <v>44494</v>
      </c>
      <c r="J84" s="155"/>
      <c r="K84" s="155"/>
      <c r="L84" s="155"/>
      <c r="M84" s="155"/>
    </row>
    <row r="85" spans="1:13" s="146" customFormat="1" ht="13.9" hidden="1" customHeight="1">
      <c r="A85" s="387"/>
      <c r="B85" s="442" t="s">
        <v>1683</v>
      </c>
      <c r="C85" s="322" t="s">
        <v>3166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2">
        <f t="shared" ref="H85:I85" si="109">H84+7</f>
        <v>44501</v>
      </c>
      <c r="I85" s="462">
        <f t="shared" si="109"/>
        <v>44501</v>
      </c>
      <c r="J85" s="155"/>
      <c r="K85" s="155"/>
      <c r="L85" s="155"/>
      <c r="M85" s="155"/>
    </row>
    <row r="86" spans="1:13" s="146" customFormat="1" ht="18" hidden="1" customHeight="1">
      <c r="A86" s="387"/>
      <c r="B86" s="442" t="s">
        <v>3167</v>
      </c>
      <c r="C86" s="322" t="s">
        <v>3168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2">
        <f t="shared" ref="H86:I86" si="110">H85+7</f>
        <v>44508</v>
      </c>
      <c r="I86" s="462">
        <f t="shared" si="110"/>
        <v>44508</v>
      </c>
      <c r="J86" s="155"/>
      <c r="K86" s="155"/>
      <c r="L86" s="155"/>
      <c r="M86" s="155"/>
    </row>
    <row r="87" spans="1:13" s="146" customFormat="1" ht="18" hidden="1" customHeight="1">
      <c r="A87" s="387"/>
      <c r="B87" s="442" t="s">
        <v>1439</v>
      </c>
      <c r="C87" s="322" t="s">
        <v>3168</v>
      </c>
      <c r="D87" s="322">
        <v>44507</v>
      </c>
      <c r="E87" s="429">
        <f t="shared" ref="E87" si="111">D87+1</f>
        <v>44508</v>
      </c>
      <c r="F87" s="322">
        <f t="shared" ref="F87" si="112">D87+3</f>
        <v>44510</v>
      </c>
      <c r="G87" s="429">
        <f t="shared" ref="G87" si="113">D87+4</f>
        <v>44511</v>
      </c>
      <c r="H87" s="462">
        <v>44508</v>
      </c>
      <c r="I87" s="462">
        <v>44508</v>
      </c>
      <c r="J87" s="155"/>
      <c r="K87" s="155"/>
      <c r="L87" s="155"/>
      <c r="M87" s="155"/>
    </row>
    <row r="88" spans="1:13" s="146" customFormat="1" ht="18" hidden="1" customHeight="1">
      <c r="A88" s="387"/>
      <c r="B88" s="442" t="s">
        <v>1683</v>
      </c>
      <c r="C88" s="322" t="s">
        <v>3169</v>
      </c>
      <c r="D88" s="322">
        <v>44517</v>
      </c>
      <c r="E88" s="429">
        <f t="shared" si="106"/>
        <v>44518</v>
      </c>
      <c r="F88" s="322">
        <f t="shared" si="107"/>
        <v>44520</v>
      </c>
      <c r="G88" s="322">
        <f t="shared" si="108"/>
        <v>44521</v>
      </c>
      <c r="H88" s="462">
        <f t="shared" ref="H88:I88" si="114">H86+7</f>
        <v>44515</v>
      </c>
      <c r="I88" s="462">
        <f t="shared" si="114"/>
        <v>44515</v>
      </c>
      <c r="J88" s="155"/>
      <c r="K88" s="155"/>
      <c r="L88" s="155"/>
      <c r="M88" s="155"/>
    </row>
    <row r="89" spans="1:13" s="146" customFormat="1" ht="18" hidden="1" customHeight="1">
      <c r="A89" s="387"/>
      <c r="B89" s="442" t="s">
        <v>3170</v>
      </c>
      <c r="C89" s="322" t="s">
        <v>3171</v>
      </c>
      <c r="D89" s="322">
        <v>44522</v>
      </c>
      <c r="E89" s="429">
        <f t="shared" si="106"/>
        <v>44523</v>
      </c>
      <c r="F89" s="322">
        <f t="shared" si="107"/>
        <v>44525</v>
      </c>
      <c r="G89" s="322">
        <f t="shared" si="108"/>
        <v>44526</v>
      </c>
      <c r="H89" s="462">
        <f t="shared" ref="H89:I89" si="115">H88+7</f>
        <v>44522</v>
      </c>
      <c r="I89" s="462">
        <f t="shared" si="115"/>
        <v>44522</v>
      </c>
      <c r="J89" s="155"/>
      <c r="K89" s="155"/>
      <c r="L89" s="155"/>
      <c r="M89" s="155"/>
    </row>
    <row r="90" spans="1:13" s="146" customFormat="1" ht="15.6" hidden="1" customHeight="1">
      <c r="A90" s="387"/>
      <c r="B90" s="442" t="s">
        <v>1683</v>
      </c>
      <c r="C90" s="322" t="s">
        <v>3172</v>
      </c>
      <c r="D90" s="322">
        <v>44531</v>
      </c>
      <c r="E90" s="429">
        <f t="shared" si="106"/>
        <v>44532</v>
      </c>
      <c r="F90" s="322">
        <f t="shared" si="107"/>
        <v>44534</v>
      </c>
      <c r="G90" s="322">
        <f t="shared" si="108"/>
        <v>44535</v>
      </c>
      <c r="H90" s="462">
        <f t="shared" ref="H90:I90" si="116">H89+7</f>
        <v>44529</v>
      </c>
      <c r="I90" s="462">
        <f t="shared" si="116"/>
        <v>44529</v>
      </c>
      <c r="J90" s="155"/>
      <c r="K90" s="155"/>
      <c r="L90" s="155"/>
      <c r="M90" s="155"/>
    </row>
    <row r="91" spans="1:13" s="146" customFormat="1" ht="15.6" hidden="1" customHeight="1">
      <c r="A91" s="387"/>
      <c r="B91" s="442" t="s">
        <v>3170</v>
      </c>
      <c r="C91" s="322" t="s">
        <v>3173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2">
        <v>44536</v>
      </c>
      <c r="I91" s="462">
        <v>44536</v>
      </c>
      <c r="J91" s="155"/>
      <c r="K91" s="155"/>
      <c r="L91" s="155"/>
      <c r="M91" s="155"/>
    </row>
    <row r="92" spans="1:13" s="146" customFormat="1" ht="15.6" hidden="1" customHeight="1">
      <c r="A92" s="387"/>
      <c r="B92" s="442" t="s">
        <v>2804</v>
      </c>
      <c r="C92" s="322" t="s">
        <v>3174</v>
      </c>
      <c r="D92" s="322">
        <v>44549</v>
      </c>
      <c r="E92" s="429">
        <f t="shared" si="117"/>
        <v>44550</v>
      </c>
      <c r="F92" s="322">
        <f t="shared" si="118"/>
        <v>44552</v>
      </c>
      <c r="G92" s="322">
        <f t="shared" si="119"/>
        <v>44553</v>
      </c>
      <c r="H92" s="462">
        <f t="shared" ref="H92:I98" si="120">H91+7</f>
        <v>44543</v>
      </c>
      <c r="I92" s="462">
        <f t="shared" si="120"/>
        <v>44543</v>
      </c>
      <c r="J92" s="155"/>
      <c r="K92" s="155"/>
      <c r="L92" s="155"/>
      <c r="M92" s="155"/>
    </row>
    <row r="93" spans="1:13" s="146" customFormat="1" ht="15.6" hidden="1" customHeight="1">
      <c r="A93" s="387"/>
      <c r="B93" s="442" t="s">
        <v>3170</v>
      </c>
      <c r="C93" s="322" t="s">
        <v>3175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2">
        <f t="shared" si="120"/>
        <v>44550</v>
      </c>
      <c r="I93" s="462">
        <f t="shared" si="120"/>
        <v>44550</v>
      </c>
      <c r="J93" s="155"/>
      <c r="K93" s="155"/>
      <c r="L93" s="155"/>
      <c r="M93" s="155"/>
    </row>
    <row r="94" spans="1:13" s="146" customFormat="1" ht="18" hidden="1" customHeight="1">
      <c r="A94" s="387"/>
      <c r="B94" s="442" t="s">
        <v>2804</v>
      </c>
      <c r="C94" s="322" t="s">
        <v>3176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2">
        <f t="shared" si="120"/>
        <v>44557</v>
      </c>
      <c r="I94" s="462">
        <f t="shared" si="120"/>
        <v>44557</v>
      </c>
      <c r="J94" s="170"/>
      <c r="K94" s="169"/>
      <c r="L94" s="169"/>
      <c r="M94" s="169"/>
    </row>
    <row r="95" spans="1:13" s="146" customFormat="1" ht="18" hidden="1" customHeight="1">
      <c r="A95" s="387"/>
      <c r="B95" s="442" t="s">
        <v>3170</v>
      </c>
      <c r="C95" s="322" t="s">
        <v>3177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2">
        <f t="shared" si="120"/>
        <v>44564</v>
      </c>
      <c r="I95" s="462">
        <f t="shared" si="120"/>
        <v>44564</v>
      </c>
      <c r="J95" s="170"/>
      <c r="K95" s="169"/>
      <c r="L95" s="169"/>
      <c r="M95" s="169"/>
    </row>
    <row r="96" spans="1:13" s="146" customFormat="1" ht="18" hidden="1" customHeight="1">
      <c r="A96" s="387"/>
      <c r="B96" s="442" t="s">
        <v>2804</v>
      </c>
      <c r="C96" s="322" t="s">
        <v>3178</v>
      </c>
      <c r="D96" s="322">
        <v>44577</v>
      </c>
      <c r="E96" s="479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2">
        <f t="shared" si="120"/>
        <v>44571</v>
      </c>
      <c r="I96" s="462">
        <f t="shared" si="120"/>
        <v>44571</v>
      </c>
      <c r="J96" s="170"/>
      <c r="K96" s="169"/>
      <c r="L96" s="169"/>
      <c r="M96" s="169"/>
    </row>
    <row r="97" spans="1:13" s="146" customFormat="1" ht="18" hidden="1" customHeight="1">
      <c r="A97" s="387"/>
      <c r="B97" s="442" t="s">
        <v>3170</v>
      </c>
      <c r="C97" s="322" t="s">
        <v>3179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2">
        <f t="shared" si="120"/>
        <v>44578</v>
      </c>
      <c r="I97" s="462">
        <f t="shared" si="120"/>
        <v>44578</v>
      </c>
      <c r="J97" s="170"/>
      <c r="K97" s="169"/>
      <c r="L97" s="169"/>
      <c r="M97" s="169"/>
    </row>
    <row r="98" spans="1:13" s="146" customFormat="1" ht="18" hidden="1" customHeight="1">
      <c r="A98" s="387"/>
      <c r="B98" s="442" t="s">
        <v>2804</v>
      </c>
      <c r="C98" s="322" t="s">
        <v>3180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2">
        <f t="shared" si="120"/>
        <v>44585</v>
      </c>
      <c r="I98" s="462">
        <f t="shared" si="120"/>
        <v>44585</v>
      </c>
      <c r="J98" s="170"/>
      <c r="K98" s="169"/>
      <c r="L98" s="169"/>
      <c r="M98" s="169"/>
    </row>
    <row r="99" spans="1:13" s="146" customFormat="1" ht="18" hidden="1" customHeight="1">
      <c r="A99" s="387" t="s">
        <v>3163</v>
      </c>
      <c r="B99" s="442" t="s">
        <v>1472</v>
      </c>
      <c r="C99" s="322" t="s">
        <v>3181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79">
        <f t="shared" ref="G99:G100" si="133">D99+4</f>
        <v>44597</v>
      </c>
      <c r="H99" s="462"/>
      <c r="I99" s="462"/>
      <c r="J99" s="155"/>
      <c r="K99" s="155"/>
      <c r="L99" s="155"/>
      <c r="M99" s="155"/>
    </row>
    <row r="100" spans="1:13" s="146" customFormat="1" ht="18" hidden="1" customHeight="1">
      <c r="A100" s="387"/>
      <c r="B100" s="442" t="s">
        <v>3170</v>
      </c>
      <c r="C100" s="322" t="s">
        <v>3181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2">
        <v>44592</v>
      </c>
      <c r="I100" s="462">
        <v>44592</v>
      </c>
      <c r="J100" s="155"/>
      <c r="K100" s="155"/>
      <c r="L100" s="155"/>
      <c r="M100" s="155"/>
    </row>
    <row r="101" spans="1:13" s="146" customFormat="1" ht="18" hidden="1" customHeight="1">
      <c r="A101" s="387"/>
      <c r="B101" s="442" t="s">
        <v>2804</v>
      </c>
      <c r="C101" s="322" t="s">
        <v>3182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2">
        <f>H100+7</f>
        <v>44599</v>
      </c>
      <c r="I101" s="462">
        <f>I100+7</f>
        <v>44599</v>
      </c>
      <c r="J101" s="155"/>
      <c r="K101" s="155"/>
      <c r="L101" s="155"/>
      <c r="M101" s="155"/>
    </row>
    <row r="102" spans="1:13" s="146" customFormat="1" ht="18" hidden="1" customHeight="1">
      <c r="A102" s="387" t="s">
        <v>3163</v>
      </c>
      <c r="B102" s="442" t="s">
        <v>1439</v>
      </c>
      <c r="C102" s="322" t="s">
        <v>3183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2">
        <f t="shared" ref="H102:I106" si="140">H101+7</f>
        <v>44606</v>
      </c>
      <c r="I102" s="462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>
      <c r="A103" s="387"/>
      <c r="B103" s="442" t="s">
        <v>2804</v>
      </c>
      <c r="C103" s="322" t="s">
        <v>3184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2">
        <f t="shared" si="140"/>
        <v>44613</v>
      </c>
      <c r="I103" s="462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>
      <c r="A104" s="387" t="s">
        <v>3163</v>
      </c>
      <c r="B104" s="442" t="s">
        <v>1439</v>
      </c>
      <c r="C104" s="322" t="s">
        <v>3185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2">
        <f t="shared" si="140"/>
        <v>44620</v>
      </c>
      <c r="I104" s="462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>
      <c r="A105" s="387"/>
      <c r="B105" s="442" t="s">
        <v>2804</v>
      </c>
      <c r="C105" s="322" t="s">
        <v>3186</v>
      </c>
      <c r="D105" s="322">
        <f>D104+7</f>
        <v>44626</v>
      </c>
      <c r="E105" s="479">
        <f t="shared" ref="E105" si="147">D105+1</f>
        <v>44627</v>
      </c>
      <c r="F105" s="322">
        <f t="shared" ref="F105" si="148">D105+3</f>
        <v>44629</v>
      </c>
      <c r="G105" s="479">
        <f t="shared" ref="G105" si="149">D105+4</f>
        <v>44630</v>
      </c>
      <c r="H105" s="462">
        <f t="shared" si="140"/>
        <v>44627</v>
      </c>
      <c r="I105" s="462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>
      <c r="A106" s="387"/>
      <c r="B106" s="442" t="s">
        <v>1439</v>
      </c>
      <c r="C106" s="322" t="s">
        <v>3187</v>
      </c>
      <c r="D106" s="322">
        <f>D105+7</f>
        <v>44633</v>
      </c>
      <c r="E106" s="479">
        <f t="shared" ref="E106" si="150">D106+1</f>
        <v>44634</v>
      </c>
      <c r="F106" s="322">
        <f t="shared" ref="F106" si="151">D106+3</f>
        <v>44636</v>
      </c>
      <c r="G106" s="479">
        <f t="shared" ref="G106" si="152">D106+4</f>
        <v>44637</v>
      </c>
      <c r="H106" s="462">
        <f t="shared" si="140"/>
        <v>44634</v>
      </c>
      <c r="I106" s="462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>
      <c r="A107" s="387"/>
      <c r="B107" s="442" t="s">
        <v>3170</v>
      </c>
      <c r="C107" s="322" t="s">
        <v>3187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2">
        <v>44634</v>
      </c>
      <c r="I107" s="462">
        <v>44634</v>
      </c>
      <c r="J107" s="155"/>
      <c r="K107" s="155"/>
      <c r="L107" s="155"/>
      <c r="M107" s="155"/>
    </row>
    <row r="108" spans="1:13" s="146" customFormat="1" ht="18" hidden="1" customHeight="1">
      <c r="A108" s="387"/>
      <c r="B108" s="442" t="s">
        <v>2804</v>
      </c>
      <c r="C108" s="322" t="s">
        <v>3188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2">
        <f>H106+7</f>
        <v>44641</v>
      </c>
      <c r="I108" s="462">
        <f>I106+7</f>
        <v>44641</v>
      </c>
      <c r="J108" s="155"/>
      <c r="K108" s="155"/>
      <c r="L108" s="155"/>
      <c r="M108" s="155"/>
    </row>
    <row r="109" spans="1:13" s="146" customFormat="1" ht="18" hidden="1" customHeight="1">
      <c r="A109" s="387"/>
      <c r="B109" s="442" t="s">
        <v>3170</v>
      </c>
      <c r="C109" s="322" t="s">
        <v>3188</v>
      </c>
      <c r="D109" s="322">
        <f>D107+7</f>
        <v>44640</v>
      </c>
      <c r="E109" s="429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2">
        <f>H107+7</f>
        <v>44641</v>
      </c>
      <c r="I109" s="462">
        <f>I107+7</f>
        <v>44641</v>
      </c>
      <c r="J109" s="155"/>
      <c r="K109" s="155"/>
      <c r="L109" s="155"/>
      <c r="M109" s="155"/>
    </row>
    <row r="110" spans="1:13" s="146" customFormat="1" ht="18" hidden="1" customHeight="1">
      <c r="A110" s="387"/>
      <c r="B110" s="539"/>
      <c r="C110" s="540"/>
      <c r="D110" s="540"/>
      <c r="E110" s="540"/>
      <c r="F110" s="540"/>
      <c r="G110" s="540"/>
      <c r="H110" s="462"/>
      <c r="I110" s="462"/>
      <c r="J110" s="155"/>
      <c r="K110" s="155"/>
      <c r="L110" s="155"/>
      <c r="M110" s="155"/>
    </row>
    <row r="111" spans="1:13" s="146" customFormat="1" ht="18" hidden="1" customHeight="1">
      <c r="A111" s="387"/>
      <c r="B111" s="442" t="s">
        <v>3088</v>
      </c>
      <c r="C111" s="322" t="s">
        <v>3189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2">
        <v>44648</v>
      </c>
      <c r="I111" s="462">
        <v>44648</v>
      </c>
      <c r="J111" s="155"/>
      <c r="K111" s="155"/>
      <c r="L111" s="155"/>
      <c r="M111" s="155"/>
    </row>
    <row r="112" spans="1:13" s="146" customFormat="1" ht="18" hidden="1" customHeight="1">
      <c r="A112" s="387"/>
      <c r="B112" s="442" t="s">
        <v>2804</v>
      </c>
      <c r="C112" s="322" t="s">
        <v>3190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79">
        <f t="shared" ref="G112" si="167">D112+4</f>
        <v>44658</v>
      </c>
      <c r="H112" s="462">
        <f t="shared" ref="H112:I127" si="168">H111+7</f>
        <v>44655</v>
      </c>
      <c r="I112" s="462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>
      <c r="A113" s="387" t="s">
        <v>3191</v>
      </c>
      <c r="B113" s="442" t="s">
        <v>1472</v>
      </c>
      <c r="C113" s="322" t="s">
        <v>3192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2">
        <f t="shared" si="168"/>
        <v>44662</v>
      </c>
      <c r="I113" s="462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>
      <c r="A114" s="387"/>
      <c r="B114" s="442" t="s">
        <v>2804</v>
      </c>
      <c r="C114" s="322" t="s">
        <v>3192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2">
        <f t="shared" si="168"/>
        <v>44669</v>
      </c>
      <c r="I114" s="462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>
      <c r="A115" s="387"/>
      <c r="B115" s="442" t="s">
        <v>2804</v>
      </c>
      <c r="C115" s="322" t="s">
        <v>3193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2">
        <f>H113+7</f>
        <v>44669</v>
      </c>
      <c r="I115" s="462">
        <f>I113+7</f>
        <v>44669</v>
      </c>
      <c r="J115" s="155"/>
      <c r="K115" s="155"/>
      <c r="L115" s="155"/>
      <c r="M115" s="155"/>
    </row>
    <row r="116" spans="1:13" s="146" customFormat="1" ht="18" hidden="1" customHeight="1">
      <c r="A116" s="387" t="s">
        <v>3194</v>
      </c>
      <c r="B116" s="442" t="s">
        <v>2804</v>
      </c>
      <c r="C116" s="322" t="s">
        <v>3195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2">
        <f t="shared" si="168"/>
        <v>44676</v>
      </c>
      <c r="I116" s="462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>
      <c r="A117" s="387"/>
      <c r="B117" s="442" t="s">
        <v>2804</v>
      </c>
      <c r="C117" s="322" t="s">
        <v>3196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2">
        <v>44690</v>
      </c>
      <c r="I117" s="462">
        <v>44690</v>
      </c>
      <c r="J117" s="155"/>
      <c r="K117" s="155"/>
      <c r="L117" s="155"/>
      <c r="M117" s="155"/>
    </row>
    <row r="118" spans="1:13" s="146" customFormat="1" ht="18" hidden="1" customHeight="1">
      <c r="A118" s="387"/>
      <c r="B118" s="442" t="s">
        <v>2804</v>
      </c>
      <c r="C118" s="322" t="s">
        <v>3197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2">
        <f t="shared" si="168"/>
        <v>44697</v>
      </c>
      <c r="I118" s="462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>
      <c r="A119" s="387"/>
      <c r="B119" s="442" t="s">
        <v>2936</v>
      </c>
      <c r="C119" s="322" t="s">
        <v>3197</v>
      </c>
      <c r="D119" s="322">
        <v>44696</v>
      </c>
      <c r="E119" s="479">
        <f>D119+1</f>
        <v>44697</v>
      </c>
      <c r="F119" s="322">
        <f>D119+3</f>
        <v>44699</v>
      </c>
      <c r="G119" s="479">
        <f>D119+4</f>
        <v>44700</v>
      </c>
      <c r="H119" s="462"/>
      <c r="I119" s="462"/>
      <c r="J119" s="155"/>
      <c r="K119" s="155"/>
      <c r="L119" s="155"/>
      <c r="M119" s="155"/>
    </row>
    <row r="120" spans="1:13" s="146" customFormat="1" ht="18" hidden="1" customHeight="1">
      <c r="A120" s="387"/>
      <c r="B120" s="442" t="s">
        <v>2804</v>
      </c>
      <c r="C120" s="322" t="s">
        <v>3198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2">
        <f>H118+7</f>
        <v>44704</v>
      </c>
      <c r="I120" s="462">
        <f>I118+7</f>
        <v>44704</v>
      </c>
      <c r="J120" s="155"/>
      <c r="K120" s="155"/>
      <c r="L120" s="155"/>
      <c r="M120" s="155"/>
    </row>
    <row r="121" spans="1:13" s="146" customFormat="1" ht="18" hidden="1" customHeight="1">
      <c r="A121" s="387"/>
      <c r="B121" s="442" t="s">
        <v>2804</v>
      </c>
      <c r="C121" s="322" t="s">
        <v>3199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2">
        <f t="shared" si="168"/>
        <v>44711</v>
      </c>
      <c r="I121" s="462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>
      <c r="A122" s="387"/>
      <c r="B122" s="442" t="s">
        <v>2804</v>
      </c>
      <c r="C122" s="322" t="s">
        <v>3200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2">
        <f t="shared" si="168"/>
        <v>44718</v>
      </c>
      <c r="I122" s="462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>
      <c r="A123" s="387"/>
      <c r="B123" s="442" t="s">
        <v>2804</v>
      </c>
      <c r="C123" s="322" t="s">
        <v>3201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2">
        <v>44724</v>
      </c>
      <c r="I123" s="462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>
      <c r="A124" s="387" t="s">
        <v>3202</v>
      </c>
      <c r="B124" s="442" t="s">
        <v>2860</v>
      </c>
      <c r="C124" s="322" t="s">
        <v>3203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2">
        <f t="shared" si="168"/>
        <v>44731</v>
      </c>
      <c r="I124" s="462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>
      <c r="A125" s="387"/>
      <c r="B125" s="442" t="s">
        <v>2804</v>
      </c>
      <c r="C125" s="322" t="s">
        <v>3204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2">
        <f t="shared" si="168"/>
        <v>44738</v>
      </c>
      <c r="I125" s="462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>
      <c r="A126" s="387" t="s">
        <v>3205</v>
      </c>
      <c r="B126" s="153" t="s">
        <v>2804</v>
      </c>
      <c r="C126" s="320" t="s">
        <v>3206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2">
        <f t="shared" si="168"/>
        <v>44745</v>
      </c>
      <c r="I126" s="462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>
      <c r="A127" s="387"/>
      <c r="B127" s="153" t="s">
        <v>2804</v>
      </c>
      <c r="C127" s="320" t="s">
        <v>3207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2">
        <f t="shared" si="168"/>
        <v>44752</v>
      </c>
      <c r="I127" s="462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>
      <c r="A128" s="387"/>
      <c r="B128" s="426" t="s">
        <v>3208</v>
      </c>
      <c r="C128" s="328" t="s">
        <v>3207</v>
      </c>
      <c r="D128" s="320">
        <v>44752</v>
      </c>
      <c r="E128" s="429">
        <f t="shared" ref="E128" si="209">D128+1</f>
        <v>44753</v>
      </c>
      <c r="F128" s="322">
        <f t="shared" ref="F128" si="210">D128+3</f>
        <v>44755</v>
      </c>
      <c r="G128" s="429">
        <f t="shared" ref="G128" si="211">D128+4</f>
        <v>44756</v>
      </c>
      <c r="H128" s="462">
        <v>44752</v>
      </c>
      <c r="I128" s="462">
        <v>44753</v>
      </c>
      <c r="J128" s="162"/>
      <c r="K128" s="155"/>
      <c r="L128" s="155"/>
      <c r="M128" s="155"/>
    </row>
    <row r="129" spans="1:13" s="146" customFormat="1" ht="18" hidden="1" customHeight="1">
      <c r="A129" s="387"/>
      <c r="B129" s="426" t="s">
        <v>3209</v>
      </c>
      <c r="C129" s="328" t="s">
        <v>3207</v>
      </c>
      <c r="D129" s="320">
        <v>44752</v>
      </c>
      <c r="E129" s="429">
        <f t="shared" ref="E129" si="212">D129+1</f>
        <v>44753</v>
      </c>
      <c r="F129" s="322">
        <f t="shared" ref="F129" si="213">D129+3</f>
        <v>44755</v>
      </c>
      <c r="G129" s="429">
        <f t="shared" ref="G129" si="214">D129+4</f>
        <v>44756</v>
      </c>
      <c r="H129" s="462">
        <v>44752</v>
      </c>
      <c r="I129" s="462">
        <v>44753</v>
      </c>
      <c r="J129" s="162"/>
      <c r="K129" s="155"/>
      <c r="L129" s="155"/>
      <c r="M129" s="155"/>
    </row>
    <row r="130" spans="1:13" s="146" customFormat="1" ht="18" hidden="1" customHeight="1">
      <c r="A130" s="387"/>
      <c r="B130" s="153" t="s">
        <v>3210</v>
      </c>
      <c r="C130" s="320" t="s">
        <v>3211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2">
        <v>44760</v>
      </c>
      <c r="I130" s="462">
        <v>44761</v>
      </c>
      <c r="J130" s="162"/>
      <c r="K130" s="155"/>
      <c r="L130" s="155"/>
      <c r="M130" s="155"/>
    </row>
    <row r="131" spans="1:13" s="146" customFormat="1" ht="18" hidden="1" customHeight="1">
      <c r="A131" s="387" t="s">
        <v>3212</v>
      </c>
      <c r="B131" s="589" t="s">
        <v>1719</v>
      </c>
      <c r="C131" s="320" t="s">
        <v>3213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2">
        <v>44766</v>
      </c>
      <c r="I131" s="462">
        <v>44767</v>
      </c>
      <c r="J131" s="155"/>
      <c r="K131" s="155"/>
      <c r="L131" s="155"/>
      <c r="M131" s="155"/>
    </row>
    <row r="132" spans="1:13" s="146" customFormat="1" ht="18" hidden="1" customHeight="1">
      <c r="A132" s="387"/>
      <c r="B132" s="588" t="s">
        <v>2804</v>
      </c>
      <c r="C132" s="320" t="s">
        <v>3214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2">
        <f>H131+7</f>
        <v>44773</v>
      </c>
      <c r="I132" s="462">
        <f>I131+7</f>
        <v>44774</v>
      </c>
      <c r="J132" s="155"/>
      <c r="K132" s="155"/>
      <c r="L132" s="155"/>
      <c r="M132" s="155"/>
    </row>
    <row r="133" spans="1:13" s="146" customFormat="1" ht="18" hidden="1" customHeight="1">
      <c r="A133" s="387" t="s">
        <v>3212</v>
      </c>
      <c r="B133" s="216" t="s">
        <v>615</v>
      </c>
      <c r="C133" s="320" t="s">
        <v>3215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79">
        <f t="shared" ref="G133" si="224">D133+4</f>
        <v>44785</v>
      </c>
      <c r="H133" s="462">
        <f t="shared" ref="H133:H168" si="225">H132+7</f>
        <v>44780</v>
      </c>
      <c r="I133" s="462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>
      <c r="A134" s="387"/>
      <c r="B134" s="153" t="s">
        <v>2804</v>
      </c>
      <c r="C134" s="320" t="s">
        <v>3216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79">
        <f t="shared" ref="G134" si="229">D134+4</f>
        <v>44787</v>
      </c>
      <c r="H134" s="462">
        <f t="shared" si="225"/>
        <v>44787</v>
      </c>
      <c r="I134" s="462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>
      <c r="A135" s="387"/>
      <c r="B135" s="153" t="s">
        <v>2804</v>
      </c>
      <c r="C135" s="320" t="s">
        <v>3217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79">
        <f t="shared" ref="G135" si="232">D135+4</f>
        <v>44796</v>
      </c>
      <c r="H135" s="462">
        <f t="shared" si="225"/>
        <v>44794</v>
      </c>
      <c r="I135" s="462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>
      <c r="A136" s="387" t="s">
        <v>3212</v>
      </c>
      <c r="B136" s="153" t="s">
        <v>426</v>
      </c>
      <c r="C136" s="320" t="s">
        <v>3218</v>
      </c>
      <c r="D136" s="479">
        <v>44801</v>
      </c>
      <c r="E136" s="479">
        <f t="shared" ref="E136" si="233">D136+1</f>
        <v>44802</v>
      </c>
      <c r="F136" s="479">
        <f t="shared" ref="F136" si="234">D136+3</f>
        <v>44804</v>
      </c>
      <c r="G136" s="479">
        <f t="shared" ref="G136" si="235">D136+4</f>
        <v>44805</v>
      </c>
      <c r="H136" s="462">
        <f t="shared" si="225"/>
        <v>44801</v>
      </c>
      <c r="I136" s="462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>
      <c r="A137" s="387"/>
      <c r="B137" s="426" t="s">
        <v>413</v>
      </c>
      <c r="C137" s="320" t="s">
        <v>3219</v>
      </c>
      <c r="D137" s="479">
        <f t="shared" si="187"/>
        <v>44808</v>
      </c>
      <c r="E137" s="479">
        <f t="shared" ref="E137" si="236">D137+1</f>
        <v>44809</v>
      </c>
      <c r="F137" s="479">
        <f t="shared" ref="F137" si="237">D137+3</f>
        <v>44811</v>
      </c>
      <c r="G137" s="479">
        <f t="shared" ref="G137" si="238">D137+4</f>
        <v>44812</v>
      </c>
      <c r="H137" s="462">
        <f t="shared" si="225"/>
        <v>44808</v>
      </c>
      <c r="I137" s="462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>
      <c r="A138" s="387"/>
      <c r="B138" s="123" t="s">
        <v>3220</v>
      </c>
      <c r="C138" s="155"/>
      <c r="D138" s="155"/>
      <c r="E138" s="439"/>
      <c r="F138" s="439"/>
      <c r="G138" s="595"/>
      <c r="H138" s="462">
        <f t="shared" si="225"/>
        <v>44815</v>
      </c>
      <c r="I138" s="462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>
      <c r="A139" s="387"/>
      <c r="B139" s="164"/>
      <c r="C139" s="155"/>
      <c r="D139" s="155"/>
      <c r="E139" s="155"/>
      <c r="F139" s="155"/>
      <c r="G139" s="595"/>
      <c r="H139" s="462">
        <f t="shared" si="225"/>
        <v>44822</v>
      </c>
      <c r="I139" s="462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>
      <c r="A140" s="387"/>
      <c r="B140" s="386" t="s">
        <v>3221</v>
      </c>
      <c r="C140" s="169" t="s">
        <v>3222</v>
      </c>
      <c r="D140" s="332" t="s">
        <v>1656</v>
      </c>
      <c r="E140" s="163" t="s">
        <v>2812</v>
      </c>
      <c r="F140" s="163" t="s">
        <v>204</v>
      </c>
      <c r="G140" s="596" t="s">
        <v>3223</v>
      </c>
      <c r="H140" s="462">
        <f t="shared" si="225"/>
        <v>44829</v>
      </c>
      <c r="I140" s="462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>
      <c r="A141" s="387"/>
      <c r="B141" s="152" t="s">
        <v>355</v>
      </c>
      <c r="C141" s="152" t="s">
        <v>356</v>
      </c>
      <c r="D141" s="332" t="s">
        <v>1437</v>
      </c>
      <c r="E141" s="332" t="s">
        <v>3162</v>
      </c>
      <c r="F141" s="332" t="s">
        <v>252</v>
      </c>
      <c r="G141" s="597" t="s">
        <v>269</v>
      </c>
      <c r="H141" s="462">
        <f t="shared" si="225"/>
        <v>44836</v>
      </c>
      <c r="I141" s="462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>
      <c r="A142" s="387"/>
      <c r="B142" s="153" t="s">
        <v>1683</v>
      </c>
      <c r="C142" s="320" t="s">
        <v>3165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79">
        <f t="shared" ref="G142:G147" si="241">D142+5</f>
        <v>44498</v>
      </c>
      <c r="H142" s="462">
        <f t="shared" si="225"/>
        <v>44843</v>
      </c>
      <c r="I142" s="462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>
      <c r="A143" s="387"/>
      <c r="B143" s="153" t="s">
        <v>3170</v>
      </c>
      <c r="C143" s="320" t="s">
        <v>3166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79">
        <f t="shared" si="241"/>
        <v>44505</v>
      </c>
      <c r="H143" s="462">
        <f t="shared" si="225"/>
        <v>44850</v>
      </c>
      <c r="I143" s="462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>
      <c r="A144" s="387"/>
      <c r="B144" s="153" t="s">
        <v>1683</v>
      </c>
      <c r="C144" s="320" t="s">
        <v>3168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79">
        <f t="shared" si="241"/>
        <v>44517</v>
      </c>
      <c r="H144" s="462">
        <f t="shared" si="225"/>
        <v>44857</v>
      </c>
      <c r="I144" s="462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>
      <c r="A145" s="387"/>
      <c r="B145" s="153" t="s">
        <v>3167</v>
      </c>
      <c r="C145" s="320" t="s">
        <v>3169</v>
      </c>
      <c r="D145" s="586">
        <v>44521</v>
      </c>
      <c r="E145" s="474">
        <f t="shared" si="239"/>
        <v>44522</v>
      </c>
      <c r="F145" s="474">
        <f t="shared" si="240"/>
        <v>44524</v>
      </c>
      <c r="G145" s="598">
        <f t="shared" si="241"/>
        <v>44526</v>
      </c>
      <c r="H145" s="462">
        <f t="shared" si="225"/>
        <v>44864</v>
      </c>
      <c r="I145" s="462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>
      <c r="A146" s="387"/>
      <c r="B146" s="153" t="s">
        <v>1683</v>
      </c>
      <c r="C146" s="320" t="s">
        <v>3171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79">
        <f t="shared" si="241"/>
        <v>44526</v>
      </c>
      <c r="H146" s="462">
        <f t="shared" si="225"/>
        <v>44871</v>
      </c>
      <c r="I146" s="462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>
      <c r="A147" s="387"/>
      <c r="B147" s="153" t="s">
        <v>3170</v>
      </c>
      <c r="C147" s="320" t="s">
        <v>3172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79">
        <f t="shared" si="241"/>
        <v>44538</v>
      </c>
      <c r="H147" s="462">
        <f t="shared" si="225"/>
        <v>44878</v>
      </c>
      <c r="I147" s="462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>
      <c r="A148" s="387"/>
      <c r="B148" s="153" t="s">
        <v>1683</v>
      </c>
      <c r="C148" s="320" t="s">
        <v>3173</v>
      </c>
      <c r="D148" s="320">
        <v>44540</v>
      </c>
      <c r="E148" s="457">
        <f t="shared" ref="E148:E149" si="242">D148+1</f>
        <v>44541</v>
      </c>
      <c r="F148" s="457">
        <f t="shared" ref="F148:F149" si="243">D148+3</f>
        <v>44543</v>
      </c>
      <c r="G148" s="479">
        <f t="shared" ref="G148:G149" si="244">D148+5</f>
        <v>44545</v>
      </c>
      <c r="H148" s="462">
        <f t="shared" si="225"/>
        <v>44885</v>
      </c>
      <c r="I148" s="462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>
      <c r="A149" s="387"/>
      <c r="B149" s="153" t="s">
        <v>3170</v>
      </c>
      <c r="C149" s="320" t="s">
        <v>3174</v>
      </c>
      <c r="D149" s="320">
        <v>44546</v>
      </c>
      <c r="E149" s="479">
        <f t="shared" si="242"/>
        <v>44547</v>
      </c>
      <c r="F149" s="479">
        <f t="shared" si="243"/>
        <v>44549</v>
      </c>
      <c r="G149" s="479">
        <f t="shared" si="244"/>
        <v>44551</v>
      </c>
      <c r="H149" s="462">
        <f t="shared" si="225"/>
        <v>44892</v>
      </c>
      <c r="I149" s="462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>
      <c r="A150" s="387" t="s">
        <v>3212</v>
      </c>
      <c r="B150" s="153" t="s">
        <v>3224</v>
      </c>
      <c r="C150" s="320" t="s">
        <v>3175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79">
        <f t="shared" ref="G150" si="247">D150+5</f>
        <v>44554</v>
      </c>
      <c r="H150" s="462">
        <f t="shared" si="225"/>
        <v>44899</v>
      </c>
      <c r="I150" s="462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>
      <c r="A151" s="387"/>
      <c r="B151" s="153" t="s">
        <v>3170</v>
      </c>
      <c r="C151" s="320" t="s">
        <v>3176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79">
        <f t="shared" ref="G151" si="250">D151+5</f>
        <v>44564</v>
      </c>
      <c r="H151" s="462">
        <f t="shared" si="225"/>
        <v>44906</v>
      </c>
      <c r="I151" s="462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>
      <c r="A152" s="387"/>
      <c r="B152" s="153" t="s">
        <v>1683</v>
      </c>
      <c r="C152" s="320" t="s">
        <v>3177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79">
        <f t="shared" ref="G152:G156" si="253">D152+5</f>
        <v>44575</v>
      </c>
      <c r="H152" s="462">
        <f t="shared" si="225"/>
        <v>44913</v>
      </c>
      <c r="I152" s="462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>
      <c r="A153" s="387"/>
      <c r="B153" s="153" t="s">
        <v>3225</v>
      </c>
      <c r="C153" s="320" t="s">
        <v>3177</v>
      </c>
      <c r="D153" s="320">
        <v>44569</v>
      </c>
      <c r="E153" s="322">
        <f t="shared" ref="E153" si="254">D153+1</f>
        <v>44570</v>
      </c>
      <c r="F153" s="429">
        <f t="shared" ref="F153" si="255">D153+3</f>
        <v>44572</v>
      </c>
      <c r="G153" s="479">
        <f t="shared" ref="G153" si="256">D153+5</f>
        <v>44574</v>
      </c>
      <c r="H153" s="462">
        <f t="shared" si="225"/>
        <v>44920</v>
      </c>
      <c r="I153" s="462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>
      <c r="A154" s="387" t="s">
        <v>3163</v>
      </c>
      <c r="B154" s="153" t="s">
        <v>3225</v>
      </c>
      <c r="C154" s="320" t="s">
        <v>3178</v>
      </c>
      <c r="D154" s="320">
        <v>44577</v>
      </c>
      <c r="E154" s="322">
        <f t="shared" si="251"/>
        <v>44578</v>
      </c>
      <c r="F154" s="479">
        <f t="shared" si="252"/>
        <v>44580</v>
      </c>
      <c r="G154" s="479">
        <f t="shared" si="253"/>
        <v>44582</v>
      </c>
      <c r="H154" s="462">
        <f t="shared" si="225"/>
        <v>44927</v>
      </c>
      <c r="I154" s="462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>
      <c r="A155" s="387"/>
      <c r="B155" s="153" t="s">
        <v>3225</v>
      </c>
      <c r="C155" s="320" t="s">
        <v>3179</v>
      </c>
      <c r="D155" s="320">
        <v>44584</v>
      </c>
      <c r="E155" s="322">
        <f t="shared" si="251"/>
        <v>44585</v>
      </c>
      <c r="F155" s="479">
        <f t="shared" si="252"/>
        <v>44587</v>
      </c>
      <c r="G155" s="479">
        <f t="shared" si="253"/>
        <v>44589</v>
      </c>
      <c r="H155" s="462">
        <f t="shared" si="225"/>
        <v>44934</v>
      </c>
      <c r="I155" s="462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>
      <c r="A156" s="387" t="s">
        <v>3226</v>
      </c>
      <c r="B156" s="153" t="s">
        <v>3224</v>
      </c>
      <c r="C156" s="320" t="s">
        <v>3179</v>
      </c>
      <c r="D156" s="320">
        <v>44588</v>
      </c>
      <c r="E156" s="429">
        <f t="shared" si="251"/>
        <v>44589</v>
      </c>
      <c r="F156" s="429">
        <f t="shared" si="252"/>
        <v>44591</v>
      </c>
      <c r="G156" s="479">
        <f t="shared" si="253"/>
        <v>44593</v>
      </c>
      <c r="H156" s="462">
        <f t="shared" si="225"/>
        <v>44941</v>
      </c>
      <c r="I156" s="462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>
      <c r="A157" s="387" t="s">
        <v>3227</v>
      </c>
      <c r="B157" s="153" t="s">
        <v>3224</v>
      </c>
      <c r="C157" s="320" t="s">
        <v>3180</v>
      </c>
      <c r="D157" s="320">
        <v>44591</v>
      </c>
      <c r="E157" s="322">
        <f t="shared" ref="E157" si="257">D157+1</f>
        <v>44592</v>
      </c>
      <c r="F157" s="479">
        <f t="shared" ref="F157" si="258">D157+3</f>
        <v>44594</v>
      </c>
      <c r="G157" s="479">
        <f t="shared" ref="G157" si="259">D157+5</f>
        <v>44596</v>
      </c>
      <c r="H157" s="462">
        <f t="shared" si="225"/>
        <v>44948</v>
      </c>
      <c r="I157" s="462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>
      <c r="A158" s="387"/>
      <c r="B158" s="153" t="s">
        <v>3170</v>
      </c>
      <c r="C158" s="320" t="s">
        <v>3180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79">
        <f t="shared" ref="G158" si="262">D158+5</f>
        <v>44589</v>
      </c>
      <c r="H158" s="462">
        <f t="shared" si="225"/>
        <v>44955</v>
      </c>
      <c r="I158" s="462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>
      <c r="A159" s="387"/>
      <c r="B159" s="153" t="s">
        <v>1683</v>
      </c>
      <c r="C159" s="320" t="s">
        <v>3181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79">
        <f t="shared" ref="G159" si="265">D159+5</f>
        <v>44596</v>
      </c>
      <c r="H159" s="462">
        <f t="shared" si="225"/>
        <v>44962</v>
      </c>
      <c r="I159" s="462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>
      <c r="A160" s="387"/>
      <c r="B160" s="153" t="s">
        <v>3170</v>
      </c>
      <c r="C160" s="320" t="s">
        <v>3182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79">
        <f t="shared" ref="G160:G163" si="268">D160+5</f>
        <v>44603</v>
      </c>
      <c r="H160" s="462">
        <f t="shared" si="225"/>
        <v>44969</v>
      </c>
      <c r="I160" s="462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>
      <c r="A161" s="387"/>
      <c r="B161" s="153" t="s">
        <v>1683</v>
      </c>
      <c r="C161" s="320" t="s">
        <v>3183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79">
        <f t="shared" si="268"/>
        <v>44610</v>
      </c>
      <c r="H161" s="462">
        <f t="shared" si="225"/>
        <v>44976</v>
      </c>
      <c r="I161" s="462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>
      <c r="A162" s="387" t="s">
        <v>3163</v>
      </c>
      <c r="B162" s="153" t="s">
        <v>1439</v>
      </c>
      <c r="C162" s="320" t="s">
        <v>3184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79">
        <f t="shared" si="268"/>
        <v>44617</v>
      </c>
      <c r="H162" s="462">
        <f t="shared" si="225"/>
        <v>44983</v>
      </c>
      <c r="I162" s="462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>
      <c r="A163" s="387"/>
      <c r="B163" s="153" t="s">
        <v>1683</v>
      </c>
      <c r="C163" s="320" t="s">
        <v>3185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79">
        <f t="shared" si="268"/>
        <v>44624</v>
      </c>
      <c r="H163" s="462">
        <f t="shared" si="225"/>
        <v>44990</v>
      </c>
      <c r="I163" s="462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>
      <c r="A164" s="387"/>
      <c r="B164" s="153" t="s">
        <v>1439</v>
      </c>
      <c r="C164" s="320" t="s">
        <v>3186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79">
        <f t="shared" ref="G164" si="271">D164+5</f>
        <v>44631</v>
      </c>
      <c r="H164" s="462">
        <f t="shared" si="225"/>
        <v>44997</v>
      </c>
      <c r="I164" s="462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>
      <c r="A165" s="387"/>
      <c r="B165" s="153" t="s">
        <v>1683</v>
      </c>
      <c r="C165" s="320" t="s">
        <v>3187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79">
        <f t="shared" ref="G165:G167" si="274">D165+5</f>
        <v>44638</v>
      </c>
      <c r="H165" s="462">
        <f t="shared" si="225"/>
        <v>45004</v>
      </c>
      <c r="I165" s="462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>
      <c r="A166" s="387" t="s">
        <v>1448</v>
      </c>
      <c r="B166" s="547" t="s">
        <v>413</v>
      </c>
      <c r="C166" s="320" t="s">
        <v>3188</v>
      </c>
      <c r="D166" s="320">
        <f>D165+7</f>
        <v>44640</v>
      </c>
      <c r="E166" s="429">
        <f t="shared" si="272"/>
        <v>44641</v>
      </c>
      <c r="F166" s="429">
        <f t="shared" si="273"/>
        <v>44643</v>
      </c>
      <c r="G166" s="479">
        <f t="shared" si="274"/>
        <v>44645</v>
      </c>
      <c r="H166" s="462">
        <f t="shared" si="225"/>
        <v>45011</v>
      </c>
      <c r="I166" s="462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>
      <c r="A167" s="387"/>
      <c r="B167" s="153" t="s">
        <v>1683</v>
      </c>
      <c r="C167" s="320" t="s">
        <v>3189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79">
        <f t="shared" si="274"/>
        <v>44652</v>
      </c>
      <c r="H167" s="462">
        <f t="shared" si="225"/>
        <v>45018</v>
      </c>
      <c r="I167" s="462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>
      <c r="A168" s="387" t="s">
        <v>1448</v>
      </c>
      <c r="B168" s="153" t="s">
        <v>3228</v>
      </c>
      <c r="C168" s="320" t="s">
        <v>3190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79">
        <f t="shared" ref="G168" si="277">D168+5</f>
        <v>44659</v>
      </c>
      <c r="H168" s="462">
        <f t="shared" si="225"/>
        <v>45025</v>
      </c>
      <c r="I168" s="462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>
      <c r="A169" s="387" t="s">
        <v>3212</v>
      </c>
      <c r="B169" s="153" t="s">
        <v>3101</v>
      </c>
      <c r="C169" s="320" t="s">
        <v>3229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79">
        <f t="shared" ref="G169" si="278">D169+4</f>
        <v>44819</v>
      </c>
      <c r="H169" s="462">
        <v>44815</v>
      </c>
      <c r="I169" s="462">
        <v>44816</v>
      </c>
      <c r="J169" s="162"/>
      <c r="K169" s="145"/>
      <c r="L169" s="145"/>
      <c r="M169" s="159"/>
    </row>
    <row r="170" spans="1:13" s="146" customFormat="1" ht="18" hidden="1" customHeight="1">
      <c r="A170" s="387"/>
      <c r="B170" s="153" t="s">
        <v>2804</v>
      </c>
      <c r="C170" s="320" t="s">
        <v>3230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79">
        <f t="shared" ref="G170" si="282">D170+4</f>
        <v>44826</v>
      </c>
      <c r="H170" s="462">
        <v>44822</v>
      </c>
      <c r="I170" s="462">
        <v>44823</v>
      </c>
      <c r="J170" s="162"/>
      <c r="K170" s="145"/>
      <c r="L170" s="145"/>
      <c r="M170" s="159"/>
    </row>
    <row r="171" spans="1:13" s="146" customFormat="1" ht="18" hidden="1" customHeight="1">
      <c r="A171" s="387"/>
      <c r="B171" s="153" t="s">
        <v>2804</v>
      </c>
      <c r="C171" s="320" t="s">
        <v>3231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79">
        <f t="shared" ref="G171" si="285">D171+4</f>
        <v>44834</v>
      </c>
      <c r="H171" s="462">
        <v>44829</v>
      </c>
      <c r="I171" s="462">
        <v>44830</v>
      </c>
      <c r="J171" s="162"/>
      <c r="K171" s="145"/>
      <c r="L171" s="145"/>
      <c r="M171" s="159"/>
    </row>
    <row r="172" spans="1:13" s="146" customFormat="1" ht="18" hidden="1" customHeight="1">
      <c r="A172" s="387"/>
      <c r="B172" s="153" t="s">
        <v>2804</v>
      </c>
      <c r="C172" s="320" t="s">
        <v>3232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79">
        <f t="shared" ref="G172" si="288">D172+4</f>
        <v>44841</v>
      </c>
      <c r="H172" s="462">
        <v>44836</v>
      </c>
      <c r="I172" s="462">
        <v>44837</v>
      </c>
      <c r="J172" s="162"/>
      <c r="K172" s="145"/>
      <c r="L172" s="145"/>
      <c r="M172" s="159"/>
    </row>
    <row r="173" spans="1:13" s="146" customFormat="1" ht="18" hidden="1" customHeight="1">
      <c r="A173" s="387"/>
      <c r="B173" s="153" t="s">
        <v>2804</v>
      </c>
      <c r="C173" s="320" t="s">
        <v>3233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79">
        <f t="shared" ref="G173" si="291">D173+4</f>
        <v>44848</v>
      </c>
      <c r="H173" s="462">
        <f t="shared" ref="H173:I177" si="292">H172+7</f>
        <v>44843</v>
      </c>
      <c r="I173" s="462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>
      <c r="A174" s="387"/>
      <c r="B174" s="153" t="s">
        <v>2804</v>
      </c>
      <c r="C174" s="320" t="s">
        <v>3234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79">
        <f t="shared" ref="G174" si="295">D174+4</f>
        <v>44856</v>
      </c>
      <c r="H174" s="462">
        <f t="shared" si="292"/>
        <v>44850</v>
      </c>
      <c r="I174" s="462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>
      <c r="A175" s="387"/>
      <c r="B175" s="153" t="s">
        <v>2804</v>
      </c>
      <c r="C175" s="320" t="s">
        <v>3235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79">
        <f t="shared" ref="G175" si="298">D175+4</f>
        <v>44862</v>
      </c>
      <c r="H175" s="462">
        <f t="shared" si="292"/>
        <v>44857</v>
      </c>
      <c r="I175" s="462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>
      <c r="A176" s="387" t="s">
        <v>3212</v>
      </c>
      <c r="B176" s="550" t="s">
        <v>601</v>
      </c>
      <c r="C176" s="320" t="s">
        <v>3236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79">
        <f t="shared" ref="G176" si="301">D176+4</f>
        <v>44868</v>
      </c>
      <c r="H176" s="462">
        <f t="shared" si="292"/>
        <v>44864</v>
      </c>
      <c r="I176" s="462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>
      <c r="A177" s="387" t="s">
        <v>3212</v>
      </c>
      <c r="B177" s="550" t="s">
        <v>601</v>
      </c>
      <c r="C177" s="320" t="s">
        <v>3237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79">
        <f t="shared" ref="G177" si="304">D177+4</f>
        <v>44875</v>
      </c>
      <c r="H177" s="462">
        <f t="shared" si="292"/>
        <v>44871</v>
      </c>
      <c r="I177" s="462">
        <f t="shared" si="292"/>
        <v>44872</v>
      </c>
      <c r="J177" s="162"/>
      <c r="K177" s="145"/>
      <c r="L177" s="145"/>
      <c r="M177" s="159"/>
    </row>
    <row r="178" spans="1:13" s="146" customFormat="1" ht="18" customHeight="1">
      <c r="A178" s="387"/>
      <c r="B178" s="422" t="s">
        <v>545</v>
      </c>
      <c r="C178" s="155"/>
      <c r="D178" s="155"/>
      <c r="E178" s="155"/>
      <c r="F178" s="155"/>
      <c r="G178" s="155"/>
      <c r="H178" s="462"/>
      <c r="I178" s="462"/>
      <c r="J178" s="145"/>
      <c r="K178" s="145"/>
      <c r="L178" s="145"/>
      <c r="M178" s="159"/>
    </row>
    <row r="179" spans="1:13" s="146" customFormat="1" ht="18" customHeight="1">
      <c r="A179" s="387"/>
      <c r="B179" s="164"/>
      <c r="C179" s="155"/>
      <c r="D179" s="155"/>
      <c r="E179" s="155"/>
      <c r="F179" s="155"/>
      <c r="G179" s="155"/>
      <c r="H179" s="462"/>
      <c r="I179" s="462"/>
      <c r="J179" s="145"/>
      <c r="K179" s="145"/>
      <c r="L179" s="145"/>
      <c r="M179" s="159"/>
    </row>
    <row r="180" spans="1:13" s="146" customFormat="1" ht="18" customHeight="1">
      <c r="A180" s="387"/>
      <c r="B180" s="164"/>
      <c r="C180" s="155"/>
      <c r="D180" s="155"/>
      <c r="E180" s="155"/>
      <c r="F180" s="155"/>
      <c r="G180" s="155"/>
      <c r="H180" s="462"/>
      <c r="I180" s="462"/>
      <c r="J180" s="145"/>
      <c r="K180" s="145"/>
      <c r="L180" s="145"/>
      <c r="M180" s="159"/>
    </row>
    <row r="181" spans="1:13" s="146" customFormat="1" ht="18" customHeight="1">
      <c r="A181" s="387"/>
      <c r="B181" s="164"/>
      <c r="C181" s="155"/>
      <c r="D181" s="155"/>
      <c r="E181" s="155"/>
      <c r="F181" s="155"/>
      <c r="G181" s="155"/>
      <c r="H181" s="417"/>
      <c r="I181" s="399"/>
      <c r="J181" s="145"/>
      <c r="K181" s="145"/>
      <c r="L181" s="145"/>
      <c r="M181" s="159"/>
    </row>
    <row r="182" spans="1:13" s="146" customFormat="1" ht="18" customHeight="1">
      <c r="A182" s="387"/>
      <c r="B182" s="464" t="s">
        <v>3238</v>
      </c>
      <c r="C182" s="439"/>
      <c r="D182" s="439"/>
      <c r="E182" s="439"/>
      <c r="F182" s="439"/>
      <c r="G182" s="155"/>
      <c r="H182" s="417"/>
      <c r="I182" s="399"/>
      <c r="J182" s="145"/>
      <c r="K182" s="145"/>
      <c r="L182" s="145"/>
      <c r="M182" s="159"/>
    </row>
    <row r="183" spans="1:13" s="146" customFormat="1" ht="18" customHeight="1">
      <c r="A183" s="387"/>
      <c r="B183" s="164"/>
      <c r="C183" s="155"/>
      <c r="D183" s="155"/>
      <c r="E183" s="155"/>
      <c r="F183" s="155"/>
      <c r="G183" s="155"/>
      <c r="H183" s="417"/>
      <c r="I183" s="399"/>
      <c r="J183" s="145"/>
      <c r="K183" s="145"/>
      <c r="L183" s="145"/>
      <c r="M183" s="159"/>
    </row>
    <row r="184" spans="1:13" s="146" customFormat="1" ht="36.75" customHeight="1">
      <c r="A184" s="387"/>
      <c r="B184" s="386" t="s">
        <v>3239</v>
      </c>
      <c r="C184" s="151" t="s">
        <v>1431</v>
      </c>
      <c r="D184" s="332" t="s">
        <v>1656</v>
      </c>
      <c r="E184" s="163" t="s">
        <v>2812</v>
      </c>
      <c r="F184" s="332" t="s">
        <v>308</v>
      </c>
      <c r="G184" s="438" t="s">
        <v>2</v>
      </c>
      <c r="H184" s="434"/>
      <c r="I184" s="170"/>
      <c r="J184" s="170"/>
      <c r="K184" s="169"/>
      <c r="L184" s="169"/>
      <c r="M184" s="169"/>
    </row>
    <row r="185" spans="1:13" s="146" customFormat="1" ht="18" customHeight="1">
      <c r="A185" s="387"/>
      <c r="B185" s="152" t="s">
        <v>355</v>
      </c>
      <c r="C185" s="152" t="s">
        <v>356</v>
      </c>
      <c r="D185" s="332"/>
      <c r="E185" s="332" t="s">
        <v>3162</v>
      </c>
      <c r="F185" s="332" t="s">
        <v>145</v>
      </c>
      <c r="G185" s="417"/>
      <c r="H185" s="437"/>
      <c r="I185" s="164"/>
      <c r="J185" s="155"/>
      <c r="K185" s="155"/>
      <c r="L185" s="155"/>
      <c r="M185" s="155"/>
    </row>
    <row r="186" spans="1:13" s="146" customFormat="1" ht="18" hidden="1" customHeight="1">
      <c r="A186" s="387"/>
      <c r="B186" s="320" t="s">
        <v>1753</v>
      </c>
      <c r="C186" s="320" t="s">
        <v>3240</v>
      </c>
      <c r="D186" s="320">
        <v>44494</v>
      </c>
      <c r="E186" s="320">
        <f>D186+1</f>
        <v>44495</v>
      </c>
      <c r="F186" s="320">
        <f>D186+4</f>
        <v>44498</v>
      </c>
      <c r="G186" s="417">
        <v>44495</v>
      </c>
      <c r="H186" s="437"/>
      <c r="I186" s="164"/>
      <c r="J186" s="155"/>
      <c r="K186" s="155"/>
      <c r="L186" s="155"/>
      <c r="M186" s="155"/>
    </row>
    <row r="187" spans="1:13" s="146" customFormat="1" ht="18" hidden="1" customHeight="1">
      <c r="A187" s="387"/>
      <c r="B187" s="320" t="s">
        <v>1753</v>
      </c>
      <c r="C187" s="320" t="s">
        <v>3241</v>
      </c>
      <c r="D187" s="320">
        <v>44508</v>
      </c>
      <c r="E187" s="320">
        <f>D187+1</f>
        <v>44509</v>
      </c>
      <c r="F187" s="320">
        <f>D187+4</f>
        <v>44512</v>
      </c>
      <c r="G187" s="417">
        <v>44509</v>
      </c>
      <c r="H187" s="437"/>
      <c r="I187" s="164"/>
      <c r="J187" s="155"/>
      <c r="K187" s="155"/>
      <c r="L187" s="155"/>
      <c r="M187" s="155"/>
    </row>
    <row r="188" spans="1:13" s="146" customFormat="1" ht="18" hidden="1" customHeight="1">
      <c r="A188" s="387"/>
      <c r="B188" s="320" t="s">
        <v>1753</v>
      </c>
      <c r="C188" s="320" t="s">
        <v>3242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17">
        <v>44516</v>
      </c>
      <c r="H188" s="437"/>
      <c r="I188" s="164"/>
      <c r="J188" s="155"/>
      <c r="K188" s="155"/>
      <c r="L188" s="155"/>
      <c r="M188" s="155"/>
    </row>
    <row r="189" spans="1:13" s="146" customFormat="1" ht="18" hidden="1" customHeight="1">
      <c r="A189" s="387"/>
      <c r="B189" s="320" t="s">
        <v>1753</v>
      </c>
      <c r="C189" s="320" t="s">
        <v>3243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17">
        <v>44523</v>
      </c>
      <c r="H189" s="437"/>
      <c r="I189" s="164"/>
      <c r="J189" s="155"/>
      <c r="K189" s="155"/>
      <c r="L189" s="155"/>
      <c r="M189" s="155"/>
    </row>
    <row r="190" spans="1:13" s="146" customFormat="1" ht="18" hidden="1" customHeight="1">
      <c r="A190" s="387"/>
      <c r="B190" s="482" t="s">
        <v>413</v>
      </c>
      <c r="C190" s="320" t="s">
        <v>3244</v>
      </c>
      <c r="D190" s="479">
        <f t="shared" si="305"/>
        <v>44529</v>
      </c>
      <c r="E190" s="479">
        <f t="shared" si="306"/>
        <v>44530</v>
      </c>
      <c r="F190" s="479">
        <f t="shared" si="307"/>
        <v>44533</v>
      </c>
      <c r="G190" s="484">
        <v>44530</v>
      </c>
      <c r="H190" s="437"/>
      <c r="I190" s="164"/>
      <c r="J190" s="155"/>
      <c r="K190" s="155"/>
      <c r="L190" s="155"/>
      <c r="M190" s="155"/>
    </row>
    <row r="191" spans="1:13" s="146" customFormat="1" ht="18" hidden="1" customHeight="1">
      <c r="A191" s="387"/>
      <c r="B191" s="482" t="s">
        <v>3245</v>
      </c>
      <c r="C191" s="320" t="s">
        <v>3246</v>
      </c>
      <c r="D191" s="479">
        <f t="shared" si="305"/>
        <v>44536</v>
      </c>
      <c r="E191" s="320">
        <f t="shared" si="306"/>
        <v>44537</v>
      </c>
      <c r="F191" s="320">
        <f t="shared" si="307"/>
        <v>44540</v>
      </c>
      <c r="G191" s="417">
        <v>44537</v>
      </c>
      <c r="H191" s="437"/>
      <c r="I191" s="164"/>
      <c r="J191" s="155"/>
      <c r="K191" s="155"/>
      <c r="L191" s="155"/>
      <c r="M191" s="155"/>
    </row>
    <row r="192" spans="1:13" s="146" customFormat="1" ht="18" hidden="1" customHeight="1">
      <c r="A192" s="387"/>
      <c r="B192" s="320" t="s">
        <v>1753</v>
      </c>
      <c r="C192" s="320" t="s">
        <v>3247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17">
        <v>44544</v>
      </c>
      <c r="H192" s="437"/>
      <c r="I192" s="164"/>
      <c r="J192" s="155"/>
      <c r="K192" s="155"/>
      <c r="L192" s="155"/>
      <c r="M192" s="155"/>
    </row>
    <row r="193" spans="1:13" s="146" customFormat="1" ht="18" hidden="1" customHeight="1">
      <c r="A193" s="387"/>
      <c r="B193" s="482" t="s">
        <v>413</v>
      </c>
      <c r="C193" s="479" t="s">
        <v>3248</v>
      </c>
      <c r="D193" s="479">
        <v>44553</v>
      </c>
      <c r="E193" s="479">
        <f t="shared" si="306"/>
        <v>44551</v>
      </c>
      <c r="F193" s="479">
        <f t="shared" si="307"/>
        <v>44554</v>
      </c>
      <c r="G193" s="484">
        <v>44551</v>
      </c>
      <c r="H193" s="437"/>
      <c r="I193" s="164"/>
      <c r="J193" s="155"/>
      <c r="K193" s="155"/>
      <c r="L193" s="155"/>
      <c r="M193" s="155"/>
    </row>
    <row r="194" spans="1:13" s="146" customFormat="1" ht="18" hidden="1" customHeight="1">
      <c r="A194" s="387"/>
      <c r="B194" s="320" t="s">
        <v>1753</v>
      </c>
      <c r="C194" s="320" t="s">
        <v>3249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17">
        <v>44558</v>
      </c>
      <c r="H194" s="437"/>
      <c r="I194" s="164"/>
      <c r="J194" s="155"/>
      <c r="K194" s="155"/>
      <c r="L194" s="155"/>
      <c r="M194" s="155"/>
    </row>
    <row r="195" spans="1:13" s="146" customFormat="1" ht="18" hidden="1" customHeight="1">
      <c r="A195" s="387"/>
      <c r="B195" s="320" t="s">
        <v>1753</v>
      </c>
      <c r="C195" s="320" t="s">
        <v>3250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17">
        <v>44565</v>
      </c>
      <c r="H195" s="437"/>
      <c r="I195" s="164"/>
      <c r="J195" s="155"/>
      <c r="K195" s="155"/>
      <c r="L195" s="155"/>
      <c r="M195" s="155"/>
    </row>
    <row r="196" spans="1:13" s="146" customFormat="1" ht="18" hidden="1" customHeight="1">
      <c r="A196" s="387"/>
      <c r="B196" s="320" t="s">
        <v>1753</v>
      </c>
      <c r="C196" s="320" t="s">
        <v>3251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17">
        <v>44572</v>
      </c>
      <c r="H196" s="437"/>
      <c r="I196" s="164"/>
      <c r="J196" s="155"/>
      <c r="K196" s="155"/>
      <c r="L196" s="155"/>
      <c r="M196" s="155"/>
    </row>
    <row r="197" spans="1:13" s="146" customFormat="1" ht="18" hidden="1" customHeight="1">
      <c r="A197" s="387"/>
      <c r="B197" s="320" t="s">
        <v>1753</v>
      </c>
      <c r="C197" s="320" t="s">
        <v>3252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17">
        <v>44579</v>
      </c>
      <c r="H197" s="437"/>
      <c r="I197" s="164"/>
      <c r="J197" s="155"/>
      <c r="K197" s="155"/>
      <c r="L197" s="155"/>
      <c r="M197" s="155"/>
    </row>
    <row r="198" spans="1:13" s="146" customFormat="1" ht="18" hidden="1" customHeight="1">
      <c r="A198" s="387"/>
      <c r="B198" s="320" t="s">
        <v>1753</v>
      </c>
      <c r="C198" s="320" t="s">
        <v>3253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17">
        <v>44586</v>
      </c>
      <c r="H198" s="437"/>
      <c r="I198" s="164"/>
      <c r="J198" s="155"/>
      <c r="K198" s="155"/>
      <c r="L198" s="155"/>
      <c r="M198" s="155"/>
    </row>
    <row r="199" spans="1:13" s="146" customFormat="1" ht="18" hidden="1" customHeight="1">
      <c r="A199" s="387" t="s">
        <v>2932</v>
      </c>
      <c r="B199" s="532" t="s">
        <v>3254</v>
      </c>
      <c r="C199" s="320" t="s">
        <v>3255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17">
        <v>44593</v>
      </c>
      <c r="H199" s="437"/>
      <c r="I199" s="164"/>
      <c r="J199" s="155"/>
      <c r="K199" s="155"/>
      <c r="L199" s="155"/>
      <c r="M199" s="155"/>
    </row>
    <row r="200" spans="1:13" s="146" customFormat="1" ht="18" hidden="1" customHeight="1">
      <c r="A200" s="387"/>
      <c r="B200" s="320" t="s">
        <v>1753</v>
      </c>
      <c r="C200" s="320" t="s">
        <v>3256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17">
        <f t="shared" ref="G200:G208" si="308">G199+7</f>
        <v>44600</v>
      </c>
      <c r="H200" s="437"/>
      <c r="I200" s="164"/>
      <c r="J200" s="155"/>
      <c r="K200" s="155"/>
      <c r="L200" s="155"/>
      <c r="M200" s="155"/>
    </row>
    <row r="201" spans="1:13" s="146" customFormat="1" ht="18" hidden="1" customHeight="1">
      <c r="A201" s="387"/>
      <c r="B201" s="320" t="s">
        <v>1753</v>
      </c>
      <c r="C201" s="320" t="s">
        <v>3257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17">
        <f t="shared" si="308"/>
        <v>44607</v>
      </c>
      <c r="H201" s="437"/>
      <c r="I201" s="164"/>
      <c r="J201" s="155"/>
      <c r="K201" s="155"/>
      <c r="L201" s="155"/>
      <c r="M201" s="155"/>
    </row>
    <row r="202" spans="1:13" s="146" customFormat="1" ht="18" hidden="1" customHeight="1">
      <c r="A202" s="387"/>
      <c r="B202" s="320" t="s">
        <v>1753</v>
      </c>
      <c r="C202" s="320" t="s">
        <v>3258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17">
        <f t="shared" si="308"/>
        <v>44614</v>
      </c>
      <c r="H202" s="437"/>
      <c r="I202" s="441"/>
      <c r="J202" s="155"/>
      <c r="K202" s="155"/>
      <c r="L202" s="155"/>
      <c r="M202" s="155"/>
    </row>
    <row r="203" spans="1:13" s="146" customFormat="1" ht="18" hidden="1" customHeight="1">
      <c r="A203" s="387"/>
      <c r="B203" s="320" t="s">
        <v>1753</v>
      </c>
      <c r="C203" s="320" t="s">
        <v>3259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17">
        <f t="shared" si="308"/>
        <v>44621</v>
      </c>
      <c r="H203" s="437"/>
      <c r="I203" s="164"/>
      <c r="J203" s="155"/>
      <c r="K203" s="155"/>
      <c r="L203" s="155"/>
      <c r="M203" s="155"/>
    </row>
    <row r="204" spans="1:13" s="146" customFormat="1" ht="18" hidden="1" customHeight="1">
      <c r="A204" s="387"/>
      <c r="B204" s="320" t="s">
        <v>1753</v>
      </c>
      <c r="C204" s="320" t="s">
        <v>3260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17">
        <f t="shared" si="308"/>
        <v>44628</v>
      </c>
      <c r="H204" s="437"/>
      <c r="I204" s="164"/>
      <c r="J204" s="155"/>
      <c r="K204" s="155"/>
      <c r="L204" s="155"/>
      <c r="M204" s="155"/>
    </row>
    <row r="205" spans="1:13" s="146" customFormat="1" ht="18" hidden="1" customHeight="1">
      <c r="A205" s="387"/>
      <c r="B205" s="320" t="s">
        <v>1753</v>
      </c>
      <c r="C205" s="320" t="s">
        <v>3261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17">
        <f t="shared" si="308"/>
        <v>44635</v>
      </c>
      <c r="H205" s="437"/>
      <c r="I205" s="164"/>
      <c r="J205" s="155"/>
      <c r="K205" s="155"/>
      <c r="L205" s="155"/>
      <c r="M205" s="155"/>
    </row>
    <row r="206" spans="1:13" s="146" customFormat="1" ht="18" hidden="1" customHeight="1">
      <c r="A206" s="387"/>
      <c r="B206" s="320" t="s">
        <v>1753</v>
      </c>
      <c r="C206" s="320" t="s">
        <v>3262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17">
        <f t="shared" si="308"/>
        <v>44642</v>
      </c>
      <c r="H206" s="437"/>
      <c r="I206" s="164"/>
      <c r="J206" s="155"/>
      <c r="K206" s="155"/>
      <c r="L206" s="155"/>
      <c r="M206" s="155"/>
    </row>
    <row r="207" spans="1:13" s="146" customFormat="1" ht="18" hidden="1" customHeight="1">
      <c r="A207" s="387"/>
      <c r="B207" s="320" t="s">
        <v>1753</v>
      </c>
      <c r="C207" s="320" t="s">
        <v>3263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17">
        <f t="shared" si="308"/>
        <v>44649</v>
      </c>
      <c r="H207" s="437"/>
      <c r="I207" s="164"/>
      <c r="J207" s="155"/>
      <c r="K207" s="155"/>
      <c r="L207" s="155"/>
      <c r="M207" s="155"/>
    </row>
    <row r="208" spans="1:13" s="146" customFormat="1" ht="18" hidden="1" customHeight="1">
      <c r="A208" s="387"/>
      <c r="B208" s="320" t="s">
        <v>1472</v>
      </c>
      <c r="C208" s="320" t="s">
        <v>3264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17">
        <f t="shared" si="308"/>
        <v>44656</v>
      </c>
      <c r="H208" s="437"/>
      <c r="I208" s="164"/>
      <c r="J208" s="155"/>
      <c r="K208" s="155"/>
      <c r="L208" s="155"/>
      <c r="M208" s="155"/>
    </row>
    <row r="209" spans="1:13" s="146" customFormat="1" ht="18" hidden="1" customHeight="1">
      <c r="A209" s="387"/>
      <c r="B209" s="320" t="s">
        <v>1753</v>
      </c>
      <c r="C209" s="320" t="s">
        <v>3265</v>
      </c>
      <c r="D209" s="320">
        <v>44767</v>
      </c>
      <c r="E209" s="320">
        <f>+D209+1</f>
        <v>44768</v>
      </c>
      <c r="F209" s="320">
        <f>D209+4</f>
        <v>44771</v>
      </c>
      <c r="G209" s="417">
        <v>44768</v>
      </c>
      <c r="H209" s="437"/>
      <c r="I209" s="164"/>
      <c r="J209" s="155"/>
      <c r="K209" s="155"/>
      <c r="L209" s="155"/>
      <c r="M209" s="155"/>
    </row>
    <row r="210" spans="1:13" s="146" customFormat="1" ht="18" hidden="1" customHeight="1">
      <c r="A210" s="387"/>
      <c r="B210" s="320" t="s">
        <v>1753</v>
      </c>
      <c r="C210" s="320" t="s">
        <v>3266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17">
        <f t="shared" ref="G210:G247" si="311">G209+7</f>
        <v>44775</v>
      </c>
      <c r="H210" s="437"/>
      <c r="I210" s="164"/>
      <c r="J210" s="155"/>
      <c r="K210" s="155"/>
      <c r="L210" s="155"/>
      <c r="M210" s="155"/>
    </row>
    <row r="211" spans="1:13" s="146" customFormat="1" ht="18" hidden="1" customHeight="1">
      <c r="A211" s="387"/>
      <c r="B211" s="328" t="s">
        <v>2250</v>
      </c>
      <c r="C211" s="320" t="s">
        <v>3267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17">
        <f t="shared" si="311"/>
        <v>44782</v>
      </c>
      <c r="H211" s="437"/>
      <c r="I211" s="164"/>
      <c r="J211" s="155"/>
      <c r="K211" s="155"/>
      <c r="L211" s="155"/>
      <c r="M211" s="155"/>
    </row>
    <row r="212" spans="1:13" s="146" customFormat="1" ht="18" hidden="1" customHeight="1">
      <c r="A212" s="387"/>
      <c r="B212" s="320" t="s">
        <v>1753</v>
      </c>
      <c r="C212" s="320" t="s">
        <v>3268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17">
        <f t="shared" si="311"/>
        <v>44789</v>
      </c>
      <c r="H212" s="437"/>
      <c r="I212" s="164"/>
      <c r="J212" s="155"/>
      <c r="K212" s="155"/>
      <c r="L212" s="155"/>
      <c r="M212" s="155"/>
    </row>
    <row r="213" spans="1:13" s="146" customFormat="1" ht="18" hidden="1" customHeight="1">
      <c r="A213" s="387"/>
      <c r="B213" s="320" t="s">
        <v>1753</v>
      </c>
      <c r="C213" s="320" t="s">
        <v>3269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17">
        <f t="shared" si="311"/>
        <v>44796</v>
      </c>
      <c r="H213" s="437"/>
      <c r="I213" s="164"/>
      <c r="J213" s="155"/>
      <c r="K213" s="155"/>
      <c r="L213" s="155"/>
      <c r="M213" s="155"/>
    </row>
    <row r="214" spans="1:13" s="146" customFormat="1" ht="18" hidden="1" customHeight="1">
      <c r="A214" s="387"/>
      <c r="B214" s="320" t="s">
        <v>1753</v>
      </c>
      <c r="C214" s="320" t="s">
        <v>3270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17">
        <f t="shared" si="311"/>
        <v>44803</v>
      </c>
      <c r="H214" s="437"/>
      <c r="I214" s="164"/>
      <c r="J214" s="155"/>
      <c r="K214" s="155"/>
      <c r="L214" s="155"/>
      <c r="M214" s="155"/>
    </row>
    <row r="215" spans="1:13" s="146" customFormat="1" ht="18" hidden="1" customHeight="1">
      <c r="A215" s="387" t="s">
        <v>2932</v>
      </c>
      <c r="B215" s="320" t="s">
        <v>426</v>
      </c>
      <c r="C215" s="320" t="s">
        <v>3271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17">
        <f t="shared" si="311"/>
        <v>44810</v>
      </c>
      <c r="H215" s="437"/>
      <c r="I215" s="164"/>
      <c r="J215" s="155"/>
      <c r="K215" s="155"/>
      <c r="L215" s="155"/>
      <c r="M215" s="155"/>
    </row>
    <row r="216" spans="1:13" s="146" customFormat="1" ht="18" hidden="1" customHeight="1">
      <c r="A216" s="387"/>
      <c r="B216" s="320" t="s">
        <v>426</v>
      </c>
      <c r="C216" s="320" t="s">
        <v>3272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17">
        <f t="shared" si="311"/>
        <v>44817</v>
      </c>
      <c r="H216" s="437"/>
      <c r="I216" s="164"/>
      <c r="J216" s="155"/>
      <c r="K216" s="155"/>
      <c r="L216" s="155"/>
      <c r="M216" s="155"/>
    </row>
    <row r="217" spans="1:13" s="146" customFormat="1" ht="18" hidden="1" customHeight="1">
      <c r="A217" s="387"/>
      <c r="B217" s="320" t="s">
        <v>426</v>
      </c>
      <c r="C217" s="320" t="s">
        <v>3273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17">
        <f t="shared" si="311"/>
        <v>44824</v>
      </c>
      <c r="H217" s="437"/>
      <c r="I217" s="164"/>
      <c r="J217" s="155"/>
      <c r="K217" s="155"/>
      <c r="L217" s="155"/>
      <c r="M217" s="155"/>
    </row>
    <row r="218" spans="1:13" s="146" customFormat="1" ht="18" hidden="1" customHeight="1">
      <c r="A218" s="387"/>
      <c r="B218" s="320" t="s">
        <v>426</v>
      </c>
      <c r="C218" s="320" t="s">
        <v>3274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17">
        <f t="shared" si="311"/>
        <v>44831</v>
      </c>
      <c r="H218" s="437"/>
      <c r="I218" s="164"/>
      <c r="J218" s="155"/>
      <c r="K218" s="155"/>
      <c r="L218" s="155"/>
      <c r="M218" s="155"/>
    </row>
    <row r="219" spans="1:13" s="146" customFormat="1" ht="18" hidden="1" customHeight="1">
      <c r="A219" s="387"/>
      <c r="B219" s="320" t="s">
        <v>426</v>
      </c>
      <c r="C219" s="320" t="s">
        <v>3275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17">
        <f t="shared" si="311"/>
        <v>44838</v>
      </c>
      <c r="H219" s="437"/>
      <c r="I219" s="164"/>
      <c r="J219" s="155"/>
      <c r="K219" s="155"/>
      <c r="L219" s="155"/>
      <c r="M219" s="155"/>
    </row>
    <row r="220" spans="1:13" s="146" customFormat="1" ht="18" hidden="1" customHeight="1">
      <c r="A220" s="387"/>
      <c r="B220" s="320" t="s">
        <v>426</v>
      </c>
      <c r="C220" s="320" t="s">
        <v>3276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17">
        <f t="shared" si="311"/>
        <v>44845</v>
      </c>
      <c r="H220" s="437"/>
      <c r="I220" s="164"/>
      <c r="J220" s="155"/>
      <c r="K220" s="155"/>
      <c r="L220" s="155"/>
      <c r="M220" s="155"/>
    </row>
    <row r="221" spans="1:13" s="146" customFormat="1" ht="18" hidden="1" customHeight="1">
      <c r="A221" s="387"/>
      <c r="B221" s="320" t="s">
        <v>426</v>
      </c>
      <c r="C221" s="320" t="s">
        <v>3277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17">
        <f t="shared" si="311"/>
        <v>44852</v>
      </c>
      <c r="H221" s="437"/>
      <c r="I221" s="164"/>
      <c r="J221" s="155"/>
      <c r="K221" s="155"/>
      <c r="L221" s="155"/>
      <c r="M221" s="155"/>
    </row>
    <row r="222" spans="1:13" s="146" customFormat="1" ht="18" hidden="1" customHeight="1">
      <c r="A222" s="387"/>
      <c r="B222" s="320" t="s">
        <v>426</v>
      </c>
      <c r="C222" s="320" t="s">
        <v>3278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17">
        <f t="shared" si="311"/>
        <v>44859</v>
      </c>
      <c r="H222" s="437"/>
      <c r="I222" s="164"/>
      <c r="J222" s="155"/>
      <c r="K222" s="155"/>
      <c r="L222" s="155"/>
      <c r="M222" s="155"/>
    </row>
    <row r="223" spans="1:13" s="146" customFormat="1" ht="18" hidden="1" customHeight="1">
      <c r="A223" s="387"/>
      <c r="B223" s="320" t="s">
        <v>426</v>
      </c>
      <c r="C223" s="320" t="s">
        <v>3279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17">
        <f t="shared" si="311"/>
        <v>44866</v>
      </c>
      <c r="H223" s="437"/>
      <c r="I223" s="164"/>
      <c r="J223" s="155"/>
      <c r="K223" s="155"/>
      <c r="L223" s="155"/>
      <c r="M223" s="155"/>
    </row>
    <row r="224" spans="1:13" s="146" customFormat="1" ht="18" hidden="1" customHeight="1">
      <c r="A224" s="387"/>
      <c r="B224" s="320" t="s">
        <v>426</v>
      </c>
      <c r="C224" s="320" t="s">
        <v>3280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17">
        <f t="shared" si="311"/>
        <v>44873</v>
      </c>
      <c r="H224" s="437"/>
      <c r="I224" s="164"/>
      <c r="J224" s="155"/>
      <c r="K224" s="155"/>
      <c r="L224" s="155"/>
      <c r="M224" s="155"/>
    </row>
    <row r="225" spans="1:13" s="146" customFormat="1" ht="18" hidden="1" customHeight="1">
      <c r="A225" s="387" t="s">
        <v>2138</v>
      </c>
      <c r="B225" s="320" t="s">
        <v>601</v>
      </c>
      <c r="C225" s="320" t="s">
        <v>3281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17">
        <f t="shared" si="311"/>
        <v>44880</v>
      </c>
      <c r="H225" s="437"/>
      <c r="I225" s="164"/>
      <c r="J225" s="155"/>
      <c r="K225" s="155"/>
      <c r="L225" s="155"/>
      <c r="M225" s="155"/>
    </row>
    <row r="226" spans="1:13" s="146" customFormat="1" ht="18" hidden="1" customHeight="1">
      <c r="A226" s="387" t="s">
        <v>2138</v>
      </c>
      <c r="B226" s="320" t="s">
        <v>601</v>
      </c>
      <c r="C226" s="320" t="s">
        <v>3282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17">
        <f t="shared" si="311"/>
        <v>44887</v>
      </c>
      <c r="H226" s="437"/>
      <c r="I226" s="164"/>
      <c r="J226" s="155"/>
      <c r="K226" s="155"/>
      <c r="L226" s="155"/>
      <c r="M226" s="155"/>
    </row>
    <row r="227" spans="1:13" s="146" customFormat="1" ht="18" hidden="1" customHeight="1">
      <c r="A227" s="387" t="s">
        <v>2138</v>
      </c>
      <c r="B227" s="320" t="s">
        <v>601</v>
      </c>
      <c r="C227" s="320" t="s">
        <v>3283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17">
        <f t="shared" si="311"/>
        <v>44894</v>
      </c>
      <c r="H227" s="437"/>
      <c r="I227" s="164"/>
      <c r="J227" s="155"/>
      <c r="K227" s="155"/>
      <c r="L227" s="155"/>
      <c r="M227" s="155"/>
    </row>
    <row r="228" spans="1:13" s="146" customFormat="1" ht="18" hidden="1" customHeight="1">
      <c r="A228" s="387" t="s">
        <v>3284</v>
      </c>
      <c r="B228" s="320" t="s">
        <v>601</v>
      </c>
      <c r="C228" s="320" t="s">
        <v>3285</v>
      </c>
      <c r="D228" s="479">
        <f t="shared" si="309"/>
        <v>44900</v>
      </c>
      <c r="E228" s="479">
        <f t="shared" ref="E228" si="318">+D228+1</f>
        <v>44901</v>
      </c>
      <c r="F228" s="479">
        <f t="shared" si="307"/>
        <v>44904</v>
      </c>
      <c r="G228" s="417">
        <f t="shared" si="311"/>
        <v>44901</v>
      </c>
      <c r="H228" s="437"/>
      <c r="I228" s="164"/>
      <c r="J228" s="155"/>
      <c r="K228" s="155"/>
      <c r="L228" s="155"/>
      <c r="M228" s="155"/>
    </row>
    <row r="229" spans="1:13" s="146" customFormat="1" ht="18" hidden="1" customHeight="1">
      <c r="A229" s="387" t="s">
        <v>3284</v>
      </c>
      <c r="B229" s="320" t="s">
        <v>601</v>
      </c>
      <c r="C229" s="320" t="s">
        <v>3286</v>
      </c>
      <c r="D229" s="320">
        <f t="shared" si="309"/>
        <v>44907</v>
      </c>
      <c r="E229" s="479">
        <f t="shared" ref="E229" si="319">+D229+1</f>
        <v>44908</v>
      </c>
      <c r="F229" s="320">
        <f t="shared" si="307"/>
        <v>44911</v>
      </c>
      <c r="G229" s="417">
        <f t="shared" si="311"/>
        <v>44908</v>
      </c>
      <c r="H229" s="437"/>
      <c r="I229" s="164"/>
      <c r="J229" s="155"/>
      <c r="K229" s="155"/>
      <c r="L229" s="155"/>
      <c r="M229" s="155"/>
    </row>
    <row r="230" spans="1:13" s="146" customFormat="1" ht="18" hidden="1" customHeight="1">
      <c r="A230" s="387" t="s">
        <v>3284</v>
      </c>
      <c r="B230" s="320" t="s">
        <v>601</v>
      </c>
      <c r="C230" s="320" t="s">
        <v>3287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17">
        <f t="shared" si="311"/>
        <v>44915</v>
      </c>
      <c r="H230" s="437"/>
      <c r="I230" s="164"/>
      <c r="J230" s="155"/>
      <c r="K230" s="155"/>
      <c r="L230" s="155"/>
      <c r="M230" s="155"/>
    </row>
    <row r="231" spans="1:13" s="146" customFormat="1" ht="18" hidden="1" customHeight="1">
      <c r="A231" s="387" t="s">
        <v>3284</v>
      </c>
      <c r="B231" s="320" t="s">
        <v>601</v>
      </c>
      <c r="C231" s="320" t="s">
        <v>3288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17">
        <f t="shared" si="311"/>
        <v>44922</v>
      </c>
      <c r="H231" s="437"/>
      <c r="I231" s="164"/>
      <c r="J231" s="155"/>
      <c r="K231" s="155"/>
      <c r="L231" s="155"/>
      <c r="M231" s="155"/>
    </row>
    <row r="232" spans="1:13" s="146" customFormat="1" ht="18" hidden="1" customHeight="1">
      <c r="A232" s="387" t="s">
        <v>3284</v>
      </c>
      <c r="B232" s="320" t="s">
        <v>361</v>
      </c>
      <c r="C232" s="320" t="s">
        <v>3289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17">
        <f t="shared" si="311"/>
        <v>44929</v>
      </c>
      <c r="H232" s="437"/>
      <c r="I232" s="164"/>
      <c r="J232" s="155"/>
      <c r="K232" s="155"/>
      <c r="L232" s="155"/>
      <c r="M232" s="155"/>
    </row>
    <row r="233" spans="1:13" s="146" customFormat="1" ht="18" hidden="1" customHeight="1">
      <c r="A233" s="387" t="s">
        <v>3284</v>
      </c>
      <c r="B233" s="320" t="s">
        <v>361</v>
      </c>
      <c r="C233" s="320" t="s">
        <v>3290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17">
        <f t="shared" si="311"/>
        <v>44936</v>
      </c>
      <c r="H233" s="437"/>
      <c r="I233" s="164"/>
      <c r="J233" s="155"/>
      <c r="K233" s="155"/>
      <c r="L233" s="155"/>
      <c r="M233" s="155"/>
    </row>
    <row r="234" spans="1:13" s="146" customFormat="1" ht="18" hidden="1" customHeight="1">
      <c r="A234" s="387" t="s">
        <v>3284</v>
      </c>
      <c r="B234" s="320" t="s">
        <v>361</v>
      </c>
      <c r="C234" s="320" t="s">
        <v>3291</v>
      </c>
      <c r="D234" s="320">
        <f t="shared" si="309"/>
        <v>44942</v>
      </c>
      <c r="E234" s="479">
        <f t="shared" ref="E234" si="324">+D234+1</f>
        <v>44943</v>
      </c>
      <c r="F234" s="320">
        <f t="shared" si="307"/>
        <v>44946</v>
      </c>
      <c r="G234" s="417">
        <f t="shared" si="311"/>
        <v>44943</v>
      </c>
      <c r="H234" s="437"/>
      <c r="I234" s="164"/>
      <c r="J234" s="155"/>
      <c r="K234" s="155"/>
      <c r="L234" s="155"/>
      <c r="M234" s="155"/>
    </row>
    <row r="235" spans="1:13" s="146" customFormat="1" ht="18" hidden="1" customHeight="1">
      <c r="A235" s="387"/>
      <c r="B235" s="320" t="s">
        <v>361</v>
      </c>
      <c r="C235" s="320" t="s">
        <v>3292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17">
        <f t="shared" si="311"/>
        <v>44950</v>
      </c>
      <c r="H235" s="437"/>
      <c r="I235" s="164"/>
      <c r="J235" s="155"/>
      <c r="K235" s="155"/>
      <c r="L235" s="155"/>
      <c r="M235" s="155"/>
    </row>
    <row r="236" spans="1:13" s="146" customFormat="1" ht="18" hidden="1" customHeight="1">
      <c r="A236" s="387"/>
      <c r="B236" s="320" t="s">
        <v>361</v>
      </c>
      <c r="C236" s="320" t="s">
        <v>3293</v>
      </c>
      <c r="D236" s="320">
        <f t="shared" si="309"/>
        <v>44956</v>
      </c>
      <c r="E236" s="479">
        <f t="shared" ref="E236" si="326">+D236+1</f>
        <v>44957</v>
      </c>
      <c r="F236" s="320">
        <f t="shared" si="307"/>
        <v>44960</v>
      </c>
      <c r="G236" s="417">
        <f t="shared" si="311"/>
        <v>44957</v>
      </c>
      <c r="H236" s="437"/>
      <c r="I236" s="164"/>
      <c r="J236" s="155"/>
      <c r="K236" s="155"/>
      <c r="L236" s="155"/>
      <c r="M236" s="155"/>
    </row>
    <row r="237" spans="1:13" s="146" customFormat="1" ht="18" hidden="1" customHeight="1">
      <c r="A237" s="387"/>
      <c r="B237" s="320" t="s">
        <v>361</v>
      </c>
      <c r="C237" s="320" t="s">
        <v>3294</v>
      </c>
      <c r="D237" s="320">
        <f t="shared" si="309"/>
        <v>44963</v>
      </c>
      <c r="E237" s="479">
        <f t="shared" ref="E237" si="327">+D237+1</f>
        <v>44964</v>
      </c>
      <c r="F237" s="320">
        <f t="shared" si="307"/>
        <v>44967</v>
      </c>
      <c r="G237" s="417">
        <f t="shared" si="311"/>
        <v>44964</v>
      </c>
      <c r="H237" s="437"/>
      <c r="I237" s="164"/>
      <c r="J237" s="155"/>
      <c r="K237" s="155"/>
      <c r="L237" s="155"/>
      <c r="M237" s="155"/>
    </row>
    <row r="238" spans="1:13" s="146" customFormat="1" ht="18" hidden="1" customHeight="1">
      <c r="A238" s="387"/>
      <c r="B238" s="320" t="s">
        <v>361</v>
      </c>
      <c r="C238" s="320" t="s">
        <v>3295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17">
        <f t="shared" si="311"/>
        <v>44971</v>
      </c>
      <c r="H238" s="437"/>
      <c r="I238" s="164"/>
      <c r="J238" s="155"/>
      <c r="K238" s="155"/>
      <c r="L238" s="155"/>
      <c r="M238" s="155"/>
    </row>
    <row r="239" spans="1:13" s="146" customFormat="1" ht="18" hidden="1" customHeight="1">
      <c r="A239" s="387" t="s">
        <v>3296</v>
      </c>
      <c r="B239" s="320" t="s">
        <v>1753</v>
      </c>
      <c r="C239" s="320" t="s">
        <v>3297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17">
        <f t="shared" si="311"/>
        <v>44978</v>
      </c>
      <c r="H239" s="437"/>
      <c r="I239" s="164"/>
      <c r="J239" s="155"/>
      <c r="K239" s="155"/>
      <c r="L239" s="155"/>
      <c r="M239" s="155"/>
    </row>
    <row r="240" spans="1:13" s="146" customFormat="1" ht="18" hidden="1" customHeight="1">
      <c r="A240" s="387" t="s">
        <v>3296</v>
      </c>
      <c r="B240" s="320" t="s">
        <v>1753</v>
      </c>
      <c r="C240" s="320" t="s">
        <v>3298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17">
        <f t="shared" si="311"/>
        <v>44985</v>
      </c>
      <c r="H240" s="437"/>
      <c r="I240" s="164"/>
      <c r="J240" s="155"/>
      <c r="K240" s="155"/>
      <c r="L240" s="155"/>
      <c r="M240" s="155"/>
    </row>
    <row r="241" spans="1:13" s="146" customFormat="1" ht="18" hidden="1" customHeight="1">
      <c r="A241" s="387" t="s">
        <v>3296</v>
      </c>
      <c r="B241" s="320" t="s">
        <v>1753</v>
      </c>
      <c r="C241" s="320" t="s">
        <v>3299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17">
        <f t="shared" si="311"/>
        <v>44992</v>
      </c>
      <c r="H241" s="437"/>
      <c r="I241" s="164"/>
      <c r="J241" s="155"/>
      <c r="K241" s="155"/>
      <c r="L241" s="155"/>
      <c r="M241" s="155"/>
    </row>
    <row r="242" spans="1:13" s="146" customFormat="1" ht="18" hidden="1" customHeight="1">
      <c r="A242" s="387" t="s">
        <v>3296</v>
      </c>
      <c r="B242" s="320" t="s">
        <v>1753</v>
      </c>
      <c r="C242" s="320" t="s">
        <v>3300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17">
        <f t="shared" si="311"/>
        <v>44999</v>
      </c>
      <c r="H242" s="437"/>
      <c r="I242" s="164"/>
      <c r="J242" s="155"/>
      <c r="K242" s="155"/>
      <c r="L242" s="155"/>
      <c r="M242" s="155"/>
    </row>
    <row r="243" spans="1:13" s="146" customFormat="1" ht="18" hidden="1" customHeight="1">
      <c r="A243" s="387" t="s">
        <v>3296</v>
      </c>
      <c r="B243" s="320" t="s">
        <v>1753</v>
      </c>
      <c r="C243" s="320" t="s">
        <v>3301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17">
        <f t="shared" si="311"/>
        <v>45006</v>
      </c>
      <c r="H243" s="437"/>
      <c r="I243" s="164"/>
      <c r="J243" s="155"/>
      <c r="K243" s="155"/>
      <c r="L243" s="155"/>
      <c r="M243" s="155"/>
    </row>
    <row r="244" spans="1:13" s="146" customFormat="1" ht="18" hidden="1" customHeight="1">
      <c r="A244" s="387" t="s">
        <v>3296</v>
      </c>
      <c r="B244" s="320" t="s">
        <v>1753</v>
      </c>
      <c r="C244" s="320" t="s">
        <v>3302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17">
        <f t="shared" si="311"/>
        <v>45013</v>
      </c>
      <c r="H244" s="437"/>
      <c r="I244" s="164"/>
      <c r="J244" s="155"/>
      <c r="K244" s="155"/>
      <c r="L244" s="155"/>
      <c r="M244" s="155"/>
    </row>
    <row r="245" spans="1:13" s="146" customFormat="1" ht="18" hidden="1" customHeight="1">
      <c r="A245" s="387" t="s">
        <v>3296</v>
      </c>
      <c r="B245" s="320" t="s">
        <v>1753</v>
      </c>
      <c r="C245" s="320" t="s">
        <v>3303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17">
        <f t="shared" si="311"/>
        <v>45020</v>
      </c>
      <c r="H245" s="437"/>
      <c r="I245" s="164"/>
      <c r="J245" s="155"/>
      <c r="K245" s="155"/>
      <c r="L245" s="155"/>
      <c r="M245" s="155"/>
    </row>
    <row r="246" spans="1:13" s="146" customFormat="1" ht="18" hidden="1" customHeight="1">
      <c r="A246" s="387" t="s">
        <v>3304</v>
      </c>
      <c r="B246" s="482" t="s">
        <v>413</v>
      </c>
      <c r="C246" s="320" t="s">
        <v>3305</v>
      </c>
      <c r="D246" s="479">
        <f t="shared" si="309"/>
        <v>45026</v>
      </c>
      <c r="E246" s="479">
        <f t="shared" ref="E246" si="336">+D246+1</f>
        <v>45027</v>
      </c>
      <c r="F246" s="479">
        <f t="shared" si="307"/>
        <v>45030</v>
      </c>
      <c r="G246" s="417">
        <f t="shared" si="311"/>
        <v>45027</v>
      </c>
      <c r="H246" s="437"/>
      <c r="I246" s="164"/>
      <c r="J246" s="155"/>
      <c r="K246" s="155"/>
      <c r="L246" s="155"/>
      <c r="M246" s="155"/>
    </row>
    <row r="247" spans="1:13" s="146" customFormat="1" ht="18" hidden="1" customHeight="1">
      <c r="A247" s="387" t="s">
        <v>3296</v>
      </c>
      <c r="B247" s="320" t="s">
        <v>1753</v>
      </c>
      <c r="C247" s="320" t="s">
        <v>3306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17">
        <f t="shared" si="311"/>
        <v>45034</v>
      </c>
      <c r="H247" s="417"/>
      <c r="I247" s="164"/>
      <c r="J247" s="155"/>
      <c r="K247" s="155"/>
      <c r="L247" s="155"/>
      <c r="M247" s="155"/>
    </row>
    <row r="248" spans="1:13" s="146" customFormat="1" ht="18" hidden="1" customHeight="1">
      <c r="A248" s="387"/>
      <c r="B248" s="320" t="s">
        <v>1753</v>
      </c>
      <c r="C248" s="320" t="s">
        <v>3307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17">
        <f t="shared" ref="G248:G255" si="340">G247+7</f>
        <v>45041</v>
      </c>
      <c r="H248" s="417"/>
      <c r="I248" s="164"/>
      <c r="J248" s="155"/>
      <c r="K248" s="155"/>
      <c r="L248" s="155"/>
      <c r="M248" s="155"/>
    </row>
    <row r="249" spans="1:13" s="146" customFormat="1" ht="18" hidden="1" customHeight="1">
      <c r="A249" s="387"/>
      <c r="B249" s="320" t="s">
        <v>1753</v>
      </c>
      <c r="C249" s="320" t="s">
        <v>3308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17">
        <f t="shared" si="340"/>
        <v>45048</v>
      </c>
      <c r="H249" s="417"/>
      <c r="I249" s="164"/>
      <c r="J249" s="155"/>
      <c r="K249" s="155"/>
      <c r="L249" s="155"/>
      <c r="M249" s="155"/>
    </row>
    <row r="250" spans="1:13" s="146" customFormat="1" ht="18" hidden="1" customHeight="1">
      <c r="A250" s="387"/>
      <c r="B250" s="320" t="s">
        <v>1753</v>
      </c>
      <c r="C250" s="320" t="s">
        <v>3309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17">
        <f t="shared" si="340"/>
        <v>45055</v>
      </c>
      <c r="H250" s="417"/>
      <c r="I250" s="164"/>
      <c r="J250" s="155"/>
      <c r="K250" s="155"/>
      <c r="L250" s="155"/>
      <c r="M250" s="155"/>
    </row>
    <row r="251" spans="1:13" s="146" customFormat="1" ht="18" customHeight="1">
      <c r="A251" s="387"/>
      <c r="B251" s="320" t="s">
        <v>1753</v>
      </c>
      <c r="C251" s="320" t="s">
        <v>3310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17">
        <f t="shared" si="340"/>
        <v>45062</v>
      </c>
      <c r="H251" s="417"/>
      <c r="I251" s="164"/>
      <c r="J251" s="155"/>
      <c r="K251" s="155"/>
      <c r="L251" s="155"/>
      <c r="M251" s="155"/>
    </row>
    <row r="252" spans="1:13" s="146" customFormat="1" ht="18" customHeight="1">
      <c r="A252" s="387" t="s">
        <v>2932</v>
      </c>
      <c r="B252" s="709" t="s">
        <v>413</v>
      </c>
      <c r="C252" s="320" t="s">
        <v>3311</v>
      </c>
      <c r="D252" s="479">
        <v>45068</v>
      </c>
      <c r="E252" s="479">
        <f t="shared" si="338"/>
        <v>45069</v>
      </c>
      <c r="F252" s="479">
        <f t="shared" si="339"/>
        <v>45072</v>
      </c>
      <c r="G252" s="417">
        <f t="shared" si="340"/>
        <v>45069</v>
      </c>
      <c r="H252" s="417"/>
      <c r="I252" s="164"/>
      <c r="J252" s="155"/>
      <c r="K252" s="155"/>
      <c r="L252" s="155"/>
      <c r="M252" s="155"/>
    </row>
    <row r="253" spans="1:13" s="146" customFormat="1" ht="18" customHeight="1">
      <c r="A253" s="387"/>
      <c r="B253" s="320" t="s">
        <v>1753</v>
      </c>
      <c r="C253" s="320" t="s">
        <v>3312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17">
        <f t="shared" si="340"/>
        <v>45076</v>
      </c>
      <c r="H253" s="417"/>
      <c r="I253" s="164"/>
      <c r="J253" s="155"/>
      <c r="K253" s="155"/>
      <c r="L253" s="155"/>
      <c r="M253" s="155"/>
    </row>
    <row r="254" spans="1:13" s="146" customFormat="1" ht="17.25" customHeight="1">
      <c r="A254" s="387"/>
      <c r="B254" s="320" t="s">
        <v>1753</v>
      </c>
      <c r="C254" s="320" t="s">
        <v>3313</v>
      </c>
      <c r="D254" s="320">
        <v>45087</v>
      </c>
      <c r="E254" s="479">
        <f t="shared" si="338"/>
        <v>45088</v>
      </c>
      <c r="F254" s="320">
        <f t="shared" si="339"/>
        <v>45091</v>
      </c>
      <c r="G254" s="417">
        <f t="shared" si="340"/>
        <v>45083</v>
      </c>
      <c r="H254" s="417"/>
      <c r="I254" s="164"/>
      <c r="J254" s="155"/>
      <c r="K254" s="155"/>
      <c r="L254" s="155"/>
      <c r="M254" s="155"/>
    </row>
    <row r="255" spans="1:13" s="146" customFormat="1" ht="18" customHeight="1">
      <c r="A255" s="387"/>
      <c r="B255" s="320" t="s">
        <v>1753</v>
      </c>
      <c r="C255" s="320" t="s">
        <v>3314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17">
        <f t="shared" si="340"/>
        <v>45090</v>
      </c>
      <c r="H255" s="417"/>
      <c r="I255" s="164"/>
      <c r="J255" s="155"/>
      <c r="K255" s="155"/>
      <c r="L255" s="155"/>
      <c r="M255" s="155"/>
    </row>
    <row r="256" spans="1:13" s="146" customFormat="1" ht="18" customHeight="1">
      <c r="A256" s="387"/>
      <c r="B256" s="422"/>
      <c r="C256" s="155"/>
      <c r="D256" s="155"/>
      <c r="E256" s="155"/>
      <c r="F256" s="155"/>
      <c r="G256" s="155"/>
      <c r="H256" s="417"/>
      <c r="I256" s="164"/>
      <c r="J256" s="155"/>
      <c r="K256" s="155"/>
      <c r="L256" s="155"/>
      <c r="M256" s="155"/>
    </row>
    <row r="257" spans="1:13" s="146" customFormat="1" ht="18" customHeight="1">
      <c r="A257" s="387"/>
      <c r="B257" s="422"/>
      <c r="C257" s="155"/>
      <c r="D257" s="155"/>
      <c r="E257" s="155"/>
      <c r="F257" s="155"/>
      <c r="G257" s="155"/>
      <c r="H257" s="417"/>
      <c r="I257" s="164"/>
      <c r="J257" s="155"/>
      <c r="K257" s="155"/>
      <c r="L257" s="155"/>
      <c r="M257" s="155"/>
    </row>
    <row r="258" spans="1:13" s="146" customFormat="1" ht="18" customHeight="1">
      <c r="A258" s="387"/>
      <c r="B258" s="526"/>
      <c r="C258" s="328"/>
      <c r="D258" s="332" t="s">
        <v>1656</v>
      </c>
      <c r="E258" s="163" t="s">
        <v>228</v>
      </c>
      <c r="F258" s="332" t="s">
        <v>247</v>
      </c>
      <c r="G258" s="332" t="s">
        <v>332</v>
      </c>
      <c r="H258" s="417"/>
      <c r="I258" s="164"/>
      <c r="J258" s="155"/>
      <c r="K258" s="155"/>
      <c r="L258" s="155"/>
      <c r="M258" s="155"/>
    </row>
    <row r="259" spans="1:13" s="146" customFormat="1" ht="18" customHeight="1">
      <c r="A259" s="387"/>
      <c r="B259" s="152" t="s">
        <v>355</v>
      </c>
      <c r="C259" s="152" t="s">
        <v>356</v>
      </c>
      <c r="D259" s="332" t="s">
        <v>1437</v>
      </c>
      <c r="E259" s="332" t="s">
        <v>184</v>
      </c>
      <c r="F259" s="332" t="s">
        <v>257</v>
      </c>
      <c r="G259" s="332" t="s">
        <v>209</v>
      </c>
      <c r="H259" s="417"/>
      <c r="I259" s="164"/>
      <c r="J259" s="155"/>
      <c r="K259" s="155"/>
      <c r="L259" s="155"/>
      <c r="M259" s="155"/>
    </row>
    <row r="260" spans="1:13" s="146" customFormat="1" ht="18" customHeight="1">
      <c r="A260" s="387"/>
      <c r="B260" s="320" t="s">
        <v>1753</v>
      </c>
      <c r="C260" s="320" t="s">
        <v>3315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17"/>
      <c r="I260" s="164"/>
      <c r="J260" s="155"/>
      <c r="K260" s="155"/>
      <c r="L260" s="155"/>
      <c r="M260" s="155"/>
    </row>
    <row r="261" spans="1:13" s="146" customFormat="1" ht="18" customHeight="1">
      <c r="A261" s="387"/>
      <c r="B261" s="422"/>
      <c r="C261" s="155"/>
      <c r="D261" s="155"/>
      <c r="E261" s="155"/>
      <c r="F261" s="155"/>
      <c r="G261" s="155"/>
      <c r="H261" s="417"/>
      <c r="I261" s="164"/>
      <c r="J261" s="155"/>
      <c r="K261" s="155"/>
      <c r="L261" s="155"/>
      <c r="M261" s="155"/>
    </row>
    <row r="262" spans="1:13" s="146" customFormat="1" ht="18" customHeight="1">
      <c r="A262" s="387"/>
      <c r="B262" s="422"/>
      <c r="C262" s="155"/>
      <c r="D262" s="155"/>
      <c r="E262" s="155"/>
      <c r="F262" s="155"/>
      <c r="G262" s="155"/>
      <c r="H262" s="417"/>
      <c r="I262" s="164"/>
      <c r="J262" s="155"/>
      <c r="K262" s="155"/>
      <c r="L262" s="155"/>
      <c r="M262" s="155"/>
    </row>
    <row r="263" spans="1:13" s="146" customFormat="1" ht="18" customHeight="1">
      <c r="A263" s="387"/>
      <c r="B263" s="422"/>
      <c r="C263" s="155"/>
      <c r="D263" s="155"/>
      <c r="E263" s="155"/>
      <c r="F263" s="155"/>
      <c r="G263" s="155"/>
      <c r="H263" s="417"/>
      <c r="I263" s="164"/>
      <c r="J263" s="155"/>
      <c r="K263" s="155"/>
      <c r="L263" s="155"/>
      <c r="M263" s="155"/>
    </row>
    <row r="264" spans="1:13" s="146" customFormat="1" ht="18" customHeight="1">
      <c r="A264" s="387"/>
      <c r="B264" s="422"/>
      <c r="C264" s="155"/>
      <c r="D264" s="155"/>
      <c r="E264" s="155"/>
      <c r="F264" s="155"/>
      <c r="G264" s="155"/>
      <c r="H264" s="417"/>
      <c r="I264" s="164"/>
      <c r="J264" s="155"/>
      <c r="K264" s="155"/>
      <c r="L264" s="155"/>
      <c r="M264" s="155"/>
    </row>
    <row r="265" spans="1:13" s="146" customFormat="1" ht="18" customHeight="1">
      <c r="A265" s="387"/>
      <c r="B265" s="164"/>
      <c r="C265" s="155"/>
      <c r="D265" s="155"/>
      <c r="E265" s="155"/>
      <c r="F265" s="155"/>
      <c r="G265" s="155"/>
      <c r="H265" s="417"/>
      <c r="I265" s="145"/>
      <c r="J265" s="145"/>
      <c r="K265" s="145"/>
      <c r="L265" s="145"/>
      <c r="M265" s="159"/>
    </row>
    <row r="266" spans="1:13" s="146" customFormat="1" ht="18" customHeight="1">
      <c r="A266" s="387"/>
      <c r="B266" s="422" t="s">
        <v>545</v>
      </c>
      <c r="C266" s="155"/>
      <c r="D266" s="155"/>
      <c r="E266" s="155"/>
      <c r="F266" s="155"/>
      <c r="G266" s="155"/>
      <c r="H266" s="417"/>
      <c r="I266" s="145"/>
      <c r="J266" s="145"/>
      <c r="K266" s="145"/>
      <c r="L266" s="145"/>
      <c r="M266" s="159"/>
    </row>
    <row r="267" spans="1:13" s="146" customFormat="1" ht="18" customHeight="1">
      <c r="A267" s="387"/>
      <c r="B267" s="164"/>
      <c r="C267" s="155"/>
      <c r="D267" s="155"/>
      <c r="E267" s="155"/>
      <c r="F267" s="155"/>
      <c r="G267" s="155"/>
      <c r="H267" s="417"/>
      <c r="I267" s="145"/>
      <c r="J267" s="145"/>
      <c r="K267" s="145"/>
      <c r="L267" s="145"/>
      <c r="M267" s="159"/>
    </row>
    <row r="268" spans="1:13" s="146" customFormat="1" ht="18" customHeight="1">
      <c r="A268" s="346"/>
      <c r="C268" s="145"/>
      <c r="D268" s="145"/>
      <c r="E268" s="145"/>
    </row>
    <row r="269" spans="1:13" s="196" customFormat="1" ht="18" customHeight="1">
      <c r="A269" s="346"/>
      <c r="B269" s="192" t="s">
        <v>546</v>
      </c>
      <c r="C269" s="193"/>
      <c r="D269" s="193"/>
      <c r="E269" s="194"/>
      <c r="F269" s="195" t="s">
        <v>1565</v>
      </c>
      <c r="G269" s="195"/>
      <c r="H269" s="193"/>
      <c r="I269" s="195" t="s">
        <v>548</v>
      </c>
      <c r="J269" s="195"/>
      <c r="K269" s="195"/>
      <c r="L269" s="193"/>
    </row>
    <row r="270" spans="1:13" s="196" customFormat="1" ht="18" customHeight="1">
      <c r="A270" s="346"/>
      <c r="B270" s="197" t="s">
        <v>549</v>
      </c>
      <c r="C270" s="193"/>
      <c r="D270" s="198" t="s">
        <v>550</v>
      </c>
      <c r="E270" s="199"/>
      <c r="F270" s="197" t="s">
        <v>551</v>
      </c>
      <c r="G270" s="193"/>
      <c r="H270" s="198" t="s">
        <v>552</v>
      </c>
      <c r="I270" s="197" t="s">
        <v>553</v>
      </c>
      <c r="J270" s="193"/>
      <c r="K270" s="198" t="s">
        <v>554</v>
      </c>
      <c r="L270" s="193"/>
    </row>
    <row r="271" spans="1:13" s="196" customFormat="1" ht="18" customHeight="1">
      <c r="A271" s="347"/>
      <c r="B271" s="414" t="s">
        <v>555</v>
      </c>
      <c r="C271" s="202"/>
      <c r="D271" s="570" t="s">
        <v>556</v>
      </c>
      <c r="E271" s="197"/>
      <c r="F271" s="707" t="s">
        <v>557</v>
      </c>
      <c r="G271" s="707" t="s">
        <v>558</v>
      </c>
      <c r="H271" s="252" t="s">
        <v>559</v>
      </c>
      <c r="I271" s="201" t="s">
        <v>560</v>
      </c>
      <c r="J271" s="202" t="s">
        <v>1566</v>
      </c>
      <c r="K271" s="203" t="s">
        <v>561</v>
      </c>
      <c r="L271" s="193"/>
    </row>
    <row r="272" spans="1:13" s="196" customFormat="1" ht="18" customHeight="1">
      <c r="A272" s="346"/>
      <c r="B272" s="414" t="s">
        <v>569</v>
      </c>
      <c r="C272" s="202"/>
      <c r="D272" s="570" t="s">
        <v>570</v>
      </c>
      <c r="E272" s="197"/>
      <c r="F272" s="707" t="s">
        <v>564</v>
      </c>
      <c r="G272" s="707" t="s">
        <v>565</v>
      </c>
      <c r="H272" s="252" t="s">
        <v>566</v>
      </c>
      <c r="I272" s="201" t="s">
        <v>567</v>
      </c>
      <c r="J272" s="202" t="s">
        <v>1567</v>
      </c>
      <c r="K272" s="203" t="s">
        <v>568</v>
      </c>
      <c r="L272" s="193"/>
    </row>
    <row r="273" spans="1:13" s="196" customFormat="1" ht="18" customHeight="1">
      <c r="A273" s="346"/>
      <c r="B273" s="201" t="s">
        <v>3316</v>
      </c>
      <c r="C273" s="202"/>
      <c r="D273" s="203" t="s">
        <v>1729</v>
      </c>
      <c r="E273" s="197"/>
      <c r="F273" s="707" t="s">
        <v>571</v>
      </c>
      <c r="G273" s="707" t="s">
        <v>572</v>
      </c>
      <c r="H273" s="252" t="s">
        <v>573</v>
      </c>
      <c r="I273" s="201" t="s">
        <v>1570</v>
      </c>
      <c r="J273" s="202" t="s">
        <v>1571</v>
      </c>
      <c r="K273" s="203" t="s">
        <v>1572</v>
      </c>
      <c r="L273" s="193"/>
    </row>
    <row r="274" spans="1:13" s="196" customFormat="1" ht="18" customHeight="1">
      <c r="A274" s="346"/>
      <c r="B274" s="201" t="s">
        <v>562</v>
      </c>
      <c r="C274" s="202"/>
      <c r="D274" s="203" t="s">
        <v>563</v>
      </c>
      <c r="E274" s="197"/>
      <c r="F274" s="707" t="s">
        <v>578</v>
      </c>
      <c r="G274" s="707" t="s">
        <v>579</v>
      </c>
      <c r="H274" s="252" t="s">
        <v>580</v>
      </c>
      <c r="I274" s="201" t="s">
        <v>581</v>
      </c>
      <c r="J274" s="202" t="s">
        <v>1573</v>
      </c>
      <c r="K274" s="203" t="s">
        <v>582</v>
      </c>
      <c r="L274" s="193"/>
    </row>
    <row r="275" spans="1:13" s="196" customFormat="1" ht="18" customHeight="1">
      <c r="A275" s="346"/>
      <c r="B275" s="414" t="s">
        <v>815</v>
      </c>
      <c r="C275" s="202"/>
      <c r="D275" s="570" t="s">
        <v>577</v>
      </c>
      <c r="E275" s="197"/>
      <c r="F275" s="707" t="s">
        <v>3317</v>
      </c>
      <c r="G275" s="707" t="s">
        <v>586</v>
      </c>
      <c r="H275" s="252" t="s">
        <v>3318</v>
      </c>
      <c r="I275" s="201" t="s">
        <v>588</v>
      </c>
      <c r="J275" s="202" t="s">
        <v>1574</v>
      </c>
      <c r="K275" s="203" t="s">
        <v>589</v>
      </c>
      <c r="L275" s="193"/>
    </row>
    <row r="276" spans="1:13" s="196" customFormat="1" ht="18" customHeight="1">
      <c r="A276" s="346"/>
      <c r="B276" s="414" t="s">
        <v>1575</v>
      </c>
      <c r="C276" s="202"/>
      <c r="D276" s="570" t="s">
        <v>1576</v>
      </c>
      <c r="E276" s="197"/>
      <c r="F276" s="707" t="s">
        <v>3319</v>
      </c>
      <c r="G276" s="707" t="s">
        <v>593</v>
      </c>
      <c r="H276" s="252" t="s">
        <v>3320</v>
      </c>
      <c r="I276" s="201" t="s">
        <v>1577</v>
      </c>
      <c r="J276" s="202" t="s">
        <v>1578</v>
      </c>
      <c r="K276" s="203" t="s">
        <v>1579</v>
      </c>
      <c r="L276" s="193"/>
    </row>
    <row r="277" spans="1:13" s="196" customFormat="1" ht="18" customHeight="1">
      <c r="A277" s="346"/>
      <c r="B277" s="414" t="s">
        <v>1580</v>
      </c>
      <c r="C277" s="202"/>
      <c r="D277" s="570" t="s">
        <v>1581</v>
      </c>
      <c r="E277" s="197"/>
      <c r="F277" s="505"/>
      <c r="G277"/>
      <c r="H277"/>
      <c r="I277" s="201"/>
      <c r="J277" s="202"/>
      <c r="K277" s="203"/>
      <c r="L277" s="193"/>
    </row>
    <row r="278" spans="1:13" s="196" customFormat="1" ht="18" customHeight="1">
      <c r="A278" s="346"/>
      <c r="B278" s="414" t="s">
        <v>583</v>
      </c>
      <c r="C278" s="202"/>
      <c r="D278" s="570" t="s">
        <v>584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>
      <c r="B280" s="193" t="s">
        <v>1582</v>
      </c>
      <c r="C280" s="193" t="s">
        <v>1583</v>
      </c>
      <c r="D280" s="205"/>
      <c r="E280" s="193"/>
      <c r="F280" s="193" t="s">
        <v>1584</v>
      </c>
      <c r="G280" s="206" t="s">
        <v>1585</v>
      </c>
      <c r="H280" s="196"/>
      <c r="I280" s="193" t="s">
        <v>1584</v>
      </c>
      <c r="J280" s="193" t="s">
        <v>1586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230"/>
  <sheetViews>
    <sheetView showGridLines="0" topLeftCell="A121" zoomScaleNormal="100" zoomScaleSheetLayoutView="75" workbookViewId="0">
      <selection activeCell="B207" sqref="B207"/>
    </sheetView>
  </sheetViews>
  <sheetFormatPr defaultColWidth="9.140625" defaultRowHeight="18.75" customHeight="1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10" ht="20.100000000000001" customHeight="1" thickBot="1">
      <c r="A2" s="1038"/>
      <c r="B2" s="1198" t="s">
        <v>116</v>
      </c>
      <c r="C2" s="1198"/>
      <c r="D2" s="1198"/>
      <c r="E2" s="1198"/>
      <c r="F2" s="1198"/>
      <c r="G2" s="121"/>
      <c r="H2" s="956" t="s">
        <v>350</v>
      </c>
    </row>
    <row r="3" spans="1:10" ht="18.75" customHeight="1" thickBot="1">
      <c r="A3" s="1038"/>
      <c r="B3" s="123"/>
      <c r="C3" s="122"/>
      <c r="D3" s="122"/>
      <c r="E3" s="122"/>
      <c r="F3" s="122"/>
    </row>
    <row r="4" spans="1:10" s="149" customFormat="1" ht="30" customHeight="1" thickBot="1">
      <c r="A4" s="325"/>
      <c r="B4" s="1193" t="s">
        <v>127</v>
      </c>
      <c r="C4" s="1194"/>
      <c r="D4" s="1194"/>
      <c r="E4" s="1194"/>
      <c r="F4" s="1195"/>
      <c r="G4" s="147"/>
      <c r="H4" s="147"/>
    </row>
    <row r="5" spans="1:10" s="149" customFormat="1" ht="30" customHeight="1">
      <c r="A5" s="325"/>
      <c r="B5" s="1097"/>
      <c r="C5" s="1097"/>
      <c r="D5" s="1097"/>
      <c r="E5" s="1097"/>
      <c r="F5" s="1097"/>
      <c r="G5" s="147"/>
      <c r="H5" s="147"/>
    </row>
    <row r="6" spans="1:10" s="149" customFormat="1" ht="20.100000000000001" customHeight="1">
      <c r="A6" s="1033"/>
      <c r="B6" s="1185" t="s">
        <v>351</v>
      </c>
      <c r="C6" s="1185"/>
      <c r="D6" s="1185"/>
      <c r="E6" s="1185"/>
      <c r="F6" s="1037"/>
      <c r="G6" s="145"/>
      <c r="H6" s="145"/>
    </row>
    <row r="7" spans="1:10" ht="17.45">
      <c r="A7" s="327"/>
      <c r="B7" s="748"/>
      <c r="C7" s="533"/>
      <c r="D7" s="9"/>
      <c r="E7" s="9"/>
      <c r="F7" s="9"/>
      <c r="G7" s="9"/>
      <c r="H7" s="9"/>
    </row>
    <row r="8" spans="1:10" ht="34.5" customHeight="1">
      <c r="A8" s="805"/>
      <c r="B8" s="1187" t="s">
        <v>127</v>
      </c>
      <c r="C8" s="1188"/>
      <c r="D8" s="1189" t="s">
        <v>353</v>
      </c>
      <c r="E8" s="941" t="s">
        <v>308</v>
      </c>
      <c r="F8" s="941" t="s">
        <v>236</v>
      </c>
      <c r="G8" s="801"/>
      <c r="H8" s="1055"/>
    </row>
    <row r="9" spans="1:10" ht="26.25" customHeight="1">
      <c r="A9" s="805"/>
      <c r="B9" s="944" t="s">
        <v>355</v>
      </c>
      <c r="C9" s="945" t="s">
        <v>356</v>
      </c>
      <c r="D9" s="1190"/>
      <c r="E9" s="940" t="s">
        <v>145</v>
      </c>
      <c r="F9" s="940" t="s">
        <v>184</v>
      </c>
      <c r="G9" s="801"/>
      <c r="H9" s="1050" t="s">
        <v>495</v>
      </c>
      <c r="I9" s="1050" t="s">
        <v>357</v>
      </c>
      <c r="J9" s="985" t="s">
        <v>358</v>
      </c>
    </row>
    <row r="10" spans="1:10" s="14" customFormat="1" ht="19.5" hidden="1" customHeight="1">
      <c r="A10" s="805" t="s">
        <v>3321</v>
      </c>
      <c r="B10" s="855" t="s">
        <v>1725</v>
      </c>
      <c r="C10" s="854" t="s">
        <v>3322</v>
      </c>
      <c r="D10" s="802">
        <v>45210</v>
      </c>
      <c r="E10" s="802">
        <f t="shared" ref="E10" si="0">D10+3</f>
        <v>45213</v>
      </c>
      <c r="F10" s="802">
        <f t="shared" ref="F10" si="1">D10+7</f>
        <v>45217</v>
      </c>
      <c r="G10" s="801"/>
      <c r="H10" s="847">
        <v>45211</v>
      </c>
      <c r="I10" s="847">
        <v>45211</v>
      </c>
    </row>
    <row r="11" spans="1:10" s="14" customFormat="1" ht="19.5" hidden="1" customHeight="1">
      <c r="A11" s="805" t="s">
        <v>3323</v>
      </c>
      <c r="B11" s="855" t="s">
        <v>1719</v>
      </c>
      <c r="C11" s="854" t="s">
        <v>3324</v>
      </c>
      <c r="D11" s="802">
        <f t="shared" ref="D11:D27" si="2">D10+7</f>
        <v>45217</v>
      </c>
      <c r="E11" s="802">
        <f t="shared" ref="E11" si="3">D11+3</f>
        <v>45220</v>
      </c>
      <c r="F11" s="802">
        <f t="shared" ref="F11" si="4">D11+7</f>
        <v>45224</v>
      </c>
      <c r="G11" s="801"/>
      <c r="H11" s="847">
        <f t="shared" ref="H11:I27" si="5">H10+7</f>
        <v>45218</v>
      </c>
      <c r="I11" s="847">
        <f t="shared" si="5"/>
        <v>45218</v>
      </c>
    </row>
    <row r="12" spans="1:10" s="14" customFormat="1" ht="19.5" hidden="1" customHeight="1">
      <c r="A12" s="805"/>
      <c r="B12" s="855" t="s">
        <v>1722</v>
      </c>
      <c r="C12" s="854" t="s">
        <v>3325</v>
      </c>
      <c r="D12" s="802">
        <f t="shared" si="2"/>
        <v>45224</v>
      </c>
      <c r="E12" s="802">
        <f t="shared" ref="E12" si="6">D12+3</f>
        <v>45227</v>
      </c>
      <c r="F12" s="802">
        <f t="shared" ref="F12" si="7">D12+7</f>
        <v>45231</v>
      </c>
      <c r="G12" s="801"/>
      <c r="H12" s="847">
        <f t="shared" si="5"/>
        <v>45225</v>
      </c>
      <c r="I12" s="847">
        <f t="shared" si="5"/>
        <v>45225</v>
      </c>
    </row>
    <row r="13" spans="1:10" s="14" customFormat="1" ht="19.5" hidden="1" customHeight="1">
      <c r="A13" s="805" t="s">
        <v>3326</v>
      </c>
      <c r="B13" s="855" t="s">
        <v>1519</v>
      </c>
      <c r="C13" s="854" t="s">
        <v>3327</v>
      </c>
      <c r="D13" s="802">
        <v>45233</v>
      </c>
      <c r="E13" s="802">
        <f t="shared" ref="E13" si="8">D13+3</f>
        <v>45236</v>
      </c>
      <c r="F13" s="802">
        <f t="shared" ref="F13" si="9">D13+7</f>
        <v>45240</v>
      </c>
      <c r="G13" s="801"/>
      <c r="H13" s="847">
        <f t="shared" si="5"/>
        <v>45232</v>
      </c>
      <c r="I13" s="847">
        <f t="shared" si="5"/>
        <v>45232</v>
      </c>
    </row>
    <row r="14" spans="1:10" s="14" customFormat="1" ht="19.5" hidden="1" customHeight="1">
      <c r="A14" s="805" t="s">
        <v>3328</v>
      </c>
      <c r="B14" s="855" t="s">
        <v>426</v>
      </c>
      <c r="C14" s="854" t="s">
        <v>3329</v>
      </c>
      <c r="D14" s="802">
        <v>45242</v>
      </c>
      <c r="E14" s="802">
        <f t="shared" ref="E14:E16" si="10">D14+3</f>
        <v>45245</v>
      </c>
      <c r="F14" s="802">
        <f t="shared" ref="F14:F16" si="11">D14+7</f>
        <v>45249</v>
      </c>
      <c r="G14" s="801"/>
      <c r="H14" s="847">
        <f t="shared" si="5"/>
        <v>45239</v>
      </c>
      <c r="I14" s="847">
        <f t="shared" si="5"/>
        <v>45239</v>
      </c>
    </row>
    <row r="15" spans="1:10" s="14" customFormat="1" ht="19.5" hidden="1" customHeight="1">
      <c r="A15" s="805" t="s">
        <v>3330</v>
      </c>
      <c r="B15" s="855" t="s">
        <v>1725</v>
      </c>
      <c r="C15" s="854" t="s">
        <v>3331</v>
      </c>
      <c r="D15" s="802">
        <v>45245</v>
      </c>
      <c r="E15" s="802">
        <f t="shared" si="10"/>
        <v>45248</v>
      </c>
      <c r="F15" s="802">
        <f t="shared" si="11"/>
        <v>45252</v>
      </c>
      <c r="G15" s="801"/>
      <c r="H15" s="847">
        <f t="shared" si="5"/>
        <v>45246</v>
      </c>
      <c r="I15" s="847">
        <f t="shared" si="5"/>
        <v>45246</v>
      </c>
    </row>
    <row r="16" spans="1:10" s="14" customFormat="1" ht="19.5" hidden="1" customHeight="1">
      <c r="A16" s="805" t="s">
        <v>3332</v>
      </c>
      <c r="B16" s="855" t="s">
        <v>1719</v>
      </c>
      <c r="C16" s="854" t="s">
        <v>3333</v>
      </c>
      <c r="D16" s="802">
        <f t="shared" si="2"/>
        <v>45252</v>
      </c>
      <c r="E16" s="802">
        <f t="shared" si="10"/>
        <v>45255</v>
      </c>
      <c r="F16" s="802">
        <f t="shared" si="11"/>
        <v>45259</v>
      </c>
      <c r="G16" s="801"/>
      <c r="H16" s="847">
        <f t="shared" si="5"/>
        <v>45253</v>
      </c>
      <c r="I16" s="847">
        <f t="shared" si="5"/>
        <v>45253</v>
      </c>
    </row>
    <row r="17" spans="1:9" s="14" customFormat="1" ht="19.5" hidden="1" customHeight="1">
      <c r="A17" s="805"/>
      <c r="B17" s="855" t="s">
        <v>1722</v>
      </c>
      <c r="C17" s="854" t="s">
        <v>3334</v>
      </c>
      <c r="D17" s="802">
        <f t="shared" si="2"/>
        <v>45259</v>
      </c>
      <c r="E17" s="802">
        <f t="shared" ref="E17" si="12">D17+3</f>
        <v>45262</v>
      </c>
      <c r="F17" s="802">
        <f t="shared" ref="F17" si="13">D17+7</f>
        <v>45266</v>
      </c>
      <c r="G17" s="801"/>
      <c r="H17" s="847">
        <f t="shared" si="5"/>
        <v>45260</v>
      </c>
      <c r="I17" s="847">
        <f t="shared" si="5"/>
        <v>45260</v>
      </c>
    </row>
    <row r="18" spans="1:9" s="14" customFormat="1" ht="19.5" hidden="1" customHeight="1">
      <c r="A18" s="805"/>
      <c r="B18" s="855" t="s">
        <v>1519</v>
      </c>
      <c r="C18" s="854" t="s">
        <v>3335</v>
      </c>
      <c r="D18" s="803">
        <f t="shared" si="2"/>
        <v>45266</v>
      </c>
      <c r="E18" s="803">
        <f t="shared" ref="E18" si="14">D18+3</f>
        <v>45269</v>
      </c>
      <c r="F18" s="803">
        <f t="shared" ref="F18" si="15">D18+7</f>
        <v>45273</v>
      </c>
      <c r="G18" s="801"/>
      <c r="H18" s="847">
        <f t="shared" si="5"/>
        <v>45267</v>
      </c>
      <c r="I18" s="847">
        <f t="shared" si="5"/>
        <v>45267</v>
      </c>
    </row>
    <row r="19" spans="1:9" s="14" customFormat="1" ht="19.5" hidden="1" customHeight="1">
      <c r="A19" s="805"/>
      <c r="B19" s="855" t="s">
        <v>426</v>
      </c>
      <c r="C19" s="854" t="s">
        <v>2011</v>
      </c>
      <c r="D19" s="802">
        <f t="shared" si="2"/>
        <v>45273</v>
      </c>
      <c r="E19" s="802">
        <f t="shared" ref="E19" si="16">D19+3</f>
        <v>45276</v>
      </c>
      <c r="F19" s="802">
        <f t="shared" ref="F19" si="17">D19+7</f>
        <v>45280</v>
      </c>
      <c r="G19" s="801"/>
      <c r="H19" s="847">
        <f t="shared" si="5"/>
        <v>45274</v>
      </c>
      <c r="I19" s="847">
        <f t="shared" si="5"/>
        <v>45274</v>
      </c>
    </row>
    <row r="20" spans="1:9" s="14" customFormat="1" ht="19.5" hidden="1" customHeight="1">
      <c r="A20" s="805" t="s">
        <v>3336</v>
      </c>
      <c r="B20" s="856" t="s">
        <v>1719</v>
      </c>
      <c r="C20" s="854" t="s">
        <v>3337</v>
      </c>
      <c r="D20" s="802">
        <v>45289</v>
      </c>
      <c r="E20" s="802">
        <f t="shared" ref="E20" si="18">D20+3</f>
        <v>45292</v>
      </c>
      <c r="F20" s="802">
        <f t="shared" ref="F20" si="19">D20+7</f>
        <v>45296</v>
      </c>
      <c r="G20" s="801"/>
      <c r="H20" s="847">
        <f t="shared" si="5"/>
        <v>45281</v>
      </c>
      <c r="I20" s="847">
        <f t="shared" si="5"/>
        <v>45281</v>
      </c>
    </row>
    <row r="21" spans="1:9" s="14" customFormat="1" ht="19.5" hidden="1" customHeight="1">
      <c r="A21" s="805" t="s">
        <v>3338</v>
      </c>
      <c r="B21" s="856" t="s">
        <v>1722</v>
      </c>
      <c r="C21" s="854" t="s">
        <v>3339</v>
      </c>
      <c r="D21" s="803">
        <v>45290</v>
      </c>
      <c r="E21" s="803">
        <f t="shared" ref="E21" si="20">D21+3</f>
        <v>45293</v>
      </c>
      <c r="F21" s="803">
        <f t="shared" ref="F21" si="21">D21+7</f>
        <v>45297</v>
      </c>
      <c r="G21" s="801"/>
      <c r="H21" s="847">
        <f t="shared" si="5"/>
        <v>45288</v>
      </c>
      <c r="I21" s="847">
        <f t="shared" si="5"/>
        <v>45288</v>
      </c>
    </row>
    <row r="22" spans="1:9" s="14" customFormat="1" ht="19.5" hidden="1" customHeight="1">
      <c r="A22" s="805" t="s">
        <v>3340</v>
      </c>
      <c r="B22" s="857" t="s">
        <v>1725</v>
      </c>
      <c r="C22" s="854" t="s">
        <v>3341</v>
      </c>
      <c r="D22" s="802">
        <v>44929</v>
      </c>
      <c r="E22" s="802">
        <f t="shared" ref="E22:E25" si="22">D22+3</f>
        <v>44932</v>
      </c>
      <c r="F22" s="802">
        <f t="shared" ref="F22:F25" si="23">D22+7</f>
        <v>44936</v>
      </c>
      <c r="G22" s="801"/>
      <c r="H22" s="847">
        <f t="shared" si="5"/>
        <v>45295</v>
      </c>
      <c r="I22" s="847">
        <f t="shared" si="5"/>
        <v>45295</v>
      </c>
    </row>
    <row r="23" spans="1:9" s="14" customFormat="1" ht="19.5" hidden="1" customHeight="1">
      <c r="A23" s="805" t="s">
        <v>3342</v>
      </c>
      <c r="B23" s="857" t="s">
        <v>1722</v>
      </c>
      <c r="C23" s="854" t="s">
        <v>3343</v>
      </c>
      <c r="D23" s="802">
        <f t="shared" si="2"/>
        <v>44936</v>
      </c>
      <c r="E23" s="802">
        <f t="shared" si="22"/>
        <v>44939</v>
      </c>
      <c r="F23" s="802">
        <f t="shared" si="23"/>
        <v>44943</v>
      </c>
      <c r="G23" s="801"/>
      <c r="H23" s="847">
        <f t="shared" si="5"/>
        <v>45302</v>
      </c>
      <c r="I23" s="847">
        <f t="shared" si="5"/>
        <v>45302</v>
      </c>
    </row>
    <row r="24" spans="1:9" s="14" customFormat="1" ht="19.5" hidden="1" customHeight="1">
      <c r="A24" s="805" t="s">
        <v>3344</v>
      </c>
      <c r="B24" s="857" t="s">
        <v>1519</v>
      </c>
      <c r="C24" s="854" t="s">
        <v>3345</v>
      </c>
      <c r="D24" s="802">
        <f t="shared" si="2"/>
        <v>44943</v>
      </c>
      <c r="E24" s="802">
        <f t="shared" si="22"/>
        <v>44946</v>
      </c>
      <c r="F24" s="802">
        <f t="shared" si="23"/>
        <v>44950</v>
      </c>
      <c r="G24" s="801"/>
      <c r="H24" s="847">
        <f t="shared" si="5"/>
        <v>45309</v>
      </c>
      <c r="I24" s="847">
        <f t="shared" si="5"/>
        <v>45309</v>
      </c>
    </row>
    <row r="25" spans="1:9" s="14" customFormat="1" ht="19.5" hidden="1" customHeight="1">
      <c r="A25" s="805" t="s">
        <v>3346</v>
      </c>
      <c r="B25" s="856" t="s">
        <v>426</v>
      </c>
      <c r="C25" s="854" t="s">
        <v>3347</v>
      </c>
      <c r="D25" s="802">
        <f t="shared" si="2"/>
        <v>44950</v>
      </c>
      <c r="E25" s="802">
        <f t="shared" si="22"/>
        <v>44953</v>
      </c>
      <c r="F25" s="802">
        <f t="shared" si="23"/>
        <v>44957</v>
      </c>
      <c r="G25" s="801"/>
      <c r="H25" s="847">
        <f t="shared" si="5"/>
        <v>45316</v>
      </c>
      <c r="I25" s="847">
        <f t="shared" si="5"/>
        <v>45316</v>
      </c>
    </row>
    <row r="26" spans="1:9" s="14" customFormat="1" ht="19.5" hidden="1" customHeight="1">
      <c r="A26" s="805" t="s">
        <v>3338</v>
      </c>
      <c r="B26" s="856" t="s">
        <v>1719</v>
      </c>
      <c r="C26" s="854" t="s">
        <v>3348</v>
      </c>
      <c r="D26" s="802">
        <f t="shared" si="2"/>
        <v>44957</v>
      </c>
      <c r="E26" s="802">
        <f t="shared" ref="E26" si="24">D26+3</f>
        <v>44960</v>
      </c>
      <c r="F26" s="802">
        <f t="shared" ref="F26" si="25">D26+7</f>
        <v>44964</v>
      </c>
      <c r="G26" s="801"/>
      <c r="H26" s="847">
        <f t="shared" si="5"/>
        <v>45323</v>
      </c>
      <c r="I26" s="847">
        <f t="shared" si="5"/>
        <v>45323</v>
      </c>
    </row>
    <row r="27" spans="1:9" s="14" customFormat="1" ht="19.5" hidden="1" customHeight="1">
      <c r="A27" s="805" t="s">
        <v>3349</v>
      </c>
      <c r="B27" s="857" t="s">
        <v>1725</v>
      </c>
      <c r="C27" s="854" t="s">
        <v>3350</v>
      </c>
      <c r="D27" s="802">
        <f t="shared" si="2"/>
        <v>44964</v>
      </c>
      <c r="E27" s="802">
        <f t="shared" ref="E27" si="26">D27+3</f>
        <v>44967</v>
      </c>
      <c r="F27" s="802">
        <f t="shared" ref="F27" si="27">D27+7</f>
        <v>44971</v>
      </c>
      <c r="G27" s="801"/>
      <c r="H27" s="847">
        <f t="shared" si="5"/>
        <v>45330</v>
      </c>
      <c r="I27" s="847">
        <f t="shared" si="5"/>
        <v>45330</v>
      </c>
    </row>
    <row r="28" spans="1:9" s="14" customFormat="1" ht="19.5" hidden="1" customHeight="1">
      <c r="A28" s="805" t="s">
        <v>3344</v>
      </c>
      <c r="B28" s="857" t="s">
        <v>1722</v>
      </c>
      <c r="C28" s="854" t="s">
        <v>3351</v>
      </c>
      <c r="D28" s="802">
        <f>D27+7</f>
        <v>44971</v>
      </c>
      <c r="E28" s="802">
        <f t="shared" ref="E28:E35" si="28">D28+3</f>
        <v>44974</v>
      </c>
      <c r="F28" s="802">
        <f t="shared" ref="F28:F35" si="29">D28+7</f>
        <v>44978</v>
      </c>
      <c r="G28" s="801"/>
      <c r="H28" s="847">
        <f t="shared" ref="H28:I82" si="30">H27+7</f>
        <v>45337</v>
      </c>
      <c r="I28" s="847">
        <f t="shared" si="30"/>
        <v>45337</v>
      </c>
    </row>
    <row r="29" spans="1:9" s="14" customFormat="1" ht="19.5" hidden="1" customHeight="1">
      <c r="A29" s="805" t="s">
        <v>3352</v>
      </c>
      <c r="B29" s="857" t="s">
        <v>1719</v>
      </c>
      <c r="C29" s="854" t="s">
        <v>3353</v>
      </c>
      <c r="D29" s="802">
        <v>45348</v>
      </c>
      <c r="E29" s="802">
        <f t="shared" si="28"/>
        <v>45351</v>
      </c>
      <c r="F29" s="802">
        <f t="shared" si="29"/>
        <v>45355</v>
      </c>
      <c r="G29" s="801"/>
      <c r="H29" s="847">
        <f t="shared" si="30"/>
        <v>45344</v>
      </c>
      <c r="I29" s="847">
        <f t="shared" si="30"/>
        <v>45344</v>
      </c>
    </row>
    <row r="30" spans="1:9" s="14" customFormat="1" ht="19.5" hidden="1" customHeight="1">
      <c r="A30" s="805" t="s">
        <v>2138</v>
      </c>
      <c r="B30" s="857" t="s">
        <v>1519</v>
      </c>
      <c r="C30" s="854" t="s">
        <v>3354</v>
      </c>
      <c r="D30" s="802">
        <v>45353</v>
      </c>
      <c r="E30" s="802">
        <f t="shared" si="28"/>
        <v>45356</v>
      </c>
      <c r="F30" s="802">
        <f t="shared" si="29"/>
        <v>45360</v>
      </c>
      <c r="G30" s="801"/>
      <c r="H30" s="847">
        <f t="shared" si="30"/>
        <v>45351</v>
      </c>
      <c r="I30" s="847">
        <f t="shared" si="30"/>
        <v>45351</v>
      </c>
    </row>
    <row r="31" spans="1:9" s="14" customFormat="1" ht="19.5" hidden="1" customHeight="1">
      <c r="A31" s="805" t="s">
        <v>3355</v>
      </c>
      <c r="B31" s="937" t="s">
        <v>1722</v>
      </c>
      <c r="C31" s="937" t="s">
        <v>3356</v>
      </c>
      <c r="D31" s="802">
        <v>45364</v>
      </c>
      <c r="E31" s="802">
        <f t="shared" si="28"/>
        <v>45367</v>
      </c>
      <c r="F31" s="864" t="s">
        <v>389</v>
      </c>
      <c r="G31" s="801"/>
      <c r="H31" s="847">
        <f t="shared" si="30"/>
        <v>45358</v>
      </c>
      <c r="I31" s="847">
        <f t="shared" si="30"/>
        <v>45358</v>
      </c>
    </row>
    <row r="32" spans="1:9" s="14" customFormat="1" ht="19.5" hidden="1" customHeight="1">
      <c r="A32" s="805" t="s">
        <v>1725</v>
      </c>
      <c r="B32" s="864" t="s">
        <v>389</v>
      </c>
      <c r="C32" s="937" t="s">
        <v>3357</v>
      </c>
      <c r="D32" s="802">
        <v>45374</v>
      </c>
      <c r="E32" s="802">
        <f t="shared" si="28"/>
        <v>45377</v>
      </c>
      <c r="F32" s="802">
        <f t="shared" si="29"/>
        <v>45381</v>
      </c>
      <c r="G32" s="801"/>
      <c r="H32" s="847">
        <f t="shared" si="30"/>
        <v>45365</v>
      </c>
      <c r="I32" s="847">
        <f t="shared" si="30"/>
        <v>45365</v>
      </c>
    </row>
    <row r="33" spans="1:9" s="14" customFormat="1" ht="19.5" hidden="1" customHeight="1">
      <c r="A33" s="805" t="s">
        <v>3358</v>
      </c>
      <c r="B33" s="937" t="s">
        <v>426</v>
      </c>
      <c r="C33" s="937" t="s">
        <v>1718</v>
      </c>
      <c r="D33" s="802">
        <v>45376</v>
      </c>
      <c r="E33" s="802">
        <f t="shared" si="28"/>
        <v>45379</v>
      </c>
      <c r="F33" s="802">
        <f t="shared" si="29"/>
        <v>45383</v>
      </c>
      <c r="G33" s="801"/>
      <c r="H33" s="847">
        <f t="shared" si="30"/>
        <v>45372</v>
      </c>
      <c r="I33" s="847">
        <f t="shared" si="30"/>
        <v>45372</v>
      </c>
    </row>
    <row r="34" spans="1:9" s="14" customFormat="1" ht="19.5" hidden="1" customHeight="1">
      <c r="A34" s="805"/>
      <c r="B34" s="954" t="s">
        <v>1719</v>
      </c>
      <c r="C34" s="954" t="s">
        <v>1720</v>
      </c>
      <c r="D34" s="955">
        <v>45388</v>
      </c>
      <c r="E34" s="802">
        <f t="shared" si="28"/>
        <v>45391</v>
      </c>
      <c r="F34" s="880" t="s">
        <v>389</v>
      </c>
      <c r="G34" s="801"/>
      <c r="H34" s="758">
        <f t="shared" si="30"/>
        <v>45379</v>
      </c>
      <c r="I34" s="758">
        <f t="shared" si="30"/>
        <v>45379</v>
      </c>
    </row>
    <row r="35" spans="1:9" s="14" customFormat="1" ht="19.5" hidden="1" customHeight="1">
      <c r="A35" s="805" t="s">
        <v>1519</v>
      </c>
      <c r="B35" s="880" t="s">
        <v>389</v>
      </c>
      <c r="C35" s="954" t="s">
        <v>1721</v>
      </c>
      <c r="D35" s="800">
        <v>45391</v>
      </c>
      <c r="E35" s="800">
        <f t="shared" si="28"/>
        <v>45394</v>
      </c>
      <c r="F35" s="800">
        <f t="shared" si="29"/>
        <v>45398</v>
      </c>
      <c r="G35" s="801"/>
      <c r="H35" s="758">
        <f t="shared" si="30"/>
        <v>45386</v>
      </c>
      <c r="I35" s="758">
        <f t="shared" si="30"/>
        <v>45386</v>
      </c>
    </row>
    <row r="36" spans="1:9" s="14" customFormat="1" ht="19.5" hidden="1" customHeight="1">
      <c r="A36" s="805"/>
      <c r="B36" s="954" t="s">
        <v>1722</v>
      </c>
      <c r="C36" s="954" t="s">
        <v>1723</v>
      </c>
      <c r="D36" s="955">
        <v>45402</v>
      </c>
      <c r="E36" s="802">
        <f t="shared" ref="E36" si="31">D36+3</f>
        <v>45405</v>
      </c>
      <c r="F36" s="880" t="s">
        <v>389</v>
      </c>
      <c r="G36" s="801"/>
      <c r="H36" s="758">
        <f t="shared" si="30"/>
        <v>45393</v>
      </c>
      <c r="I36" s="758">
        <f t="shared" si="30"/>
        <v>45393</v>
      </c>
    </row>
    <row r="37" spans="1:9" s="14" customFormat="1" ht="19.5" hidden="1" customHeight="1">
      <c r="A37" s="805" t="s">
        <v>1725</v>
      </c>
      <c r="B37" s="1025" t="s">
        <v>1519</v>
      </c>
      <c r="C37" s="954" t="s">
        <v>1726</v>
      </c>
      <c r="D37" s="955">
        <v>45399</v>
      </c>
      <c r="E37" s="880" t="s">
        <v>389</v>
      </c>
      <c r="F37" s="802">
        <f t="shared" ref="F37" si="32">D37+7</f>
        <v>45406</v>
      </c>
      <c r="G37" s="801"/>
      <c r="H37" s="758">
        <f t="shared" si="30"/>
        <v>45400</v>
      </c>
      <c r="I37" s="758">
        <f t="shared" si="30"/>
        <v>45400</v>
      </c>
    </row>
    <row r="38" spans="1:9" s="14" customFormat="1" ht="19.5" hidden="1" customHeight="1">
      <c r="A38" s="805" t="s">
        <v>1519</v>
      </c>
      <c r="B38" s="1025" t="s">
        <v>1725</v>
      </c>
      <c r="C38" s="954" t="s">
        <v>3359</v>
      </c>
      <c r="D38" s="955">
        <v>45412</v>
      </c>
      <c r="E38" s="802">
        <f t="shared" ref="E38:E39" si="33">D38+3</f>
        <v>45415</v>
      </c>
      <c r="F38" s="802">
        <f t="shared" ref="F38:F40" si="34">D38+7</f>
        <v>45419</v>
      </c>
      <c r="G38" s="801"/>
      <c r="H38" s="758">
        <f t="shared" si="30"/>
        <v>45407</v>
      </c>
      <c r="I38" s="758">
        <f t="shared" si="30"/>
        <v>45407</v>
      </c>
    </row>
    <row r="39" spans="1:9" s="14" customFormat="1" ht="19.5" hidden="1" customHeight="1">
      <c r="A39" s="805"/>
      <c r="B39" s="954" t="s">
        <v>426</v>
      </c>
      <c r="C39" s="954" t="s">
        <v>3360</v>
      </c>
      <c r="D39" s="955">
        <v>45417</v>
      </c>
      <c r="E39" s="802">
        <f t="shared" si="33"/>
        <v>45420</v>
      </c>
      <c r="F39" s="802">
        <f t="shared" si="34"/>
        <v>45424</v>
      </c>
      <c r="G39" s="801"/>
      <c r="H39" s="758">
        <f t="shared" si="30"/>
        <v>45414</v>
      </c>
      <c r="I39" s="758">
        <f t="shared" si="30"/>
        <v>45414</v>
      </c>
    </row>
    <row r="40" spans="1:9" s="14" customFormat="1" ht="19.5" hidden="1" customHeight="1">
      <c r="A40" s="805"/>
      <c r="B40" s="954" t="s">
        <v>1719</v>
      </c>
      <c r="C40" s="954" t="s">
        <v>3361</v>
      </c>
      <c r="D40" s="955">
        <v>45428</v>
      </c>
      <c r="E40" s="802">
        <f t="shared" ref="E40" si="35">D40+3</f>
        <v>45431</v>
      </c>
      <c r="F40" s="802">
        <f t="shared" si="34"/>
        <v>45435</v>
      </c>
      <c r="G40" s="801"/>
      <c r="H40" s="758">
        <f t="shared" si="30"/>
        <v>45421</v>
      </c>
      <c r="I40" s="758">
        <f t="shared" si="30"/>
        <v>45421</v>
      </c>
    </row>
    <row r="41" spans="1:9" s="14" customFormat="1" ht="19.5" hidden="1" customHeight="1">
      <c r="A41" s="805"/>
      <c r="B41" s="1039" t="s">
        <v>389</v>
      </c>
      <c r="C41" s="954" t="s">
        <v>3362</v>
      </c>
      <c r="D41" s="800">
        <v>45432</v>
      </c>
      <c r="E41" s="853">
        <f t="shared" ref="E41" si="36">D41+3</f>
        <v>45435</v>
      </c>
      <c r="F41" s="853">
        <f t="shared" ref="F41" si="37">D41+7</f>
        <v>45439</v>
      </c>
      <c r="G41" s="801"/>
      <c r="H41" s="758">
        <f t="shared" si="30"/>
        <v>45428</v>
      </c>
      <c r="I41" s="758">
        <f t="shared" si="30"/>
        <v>45428</v>
      </c>
    </row>
    <row r="42" spans="1:9" s="14" customFormat="1" ht="19.5" hidden="1" customHeight="1">
      <c r="A42" s="805" t="s">
        <v>1725</v>
      </c>
      <c r="B42" s="954" t="s">
        <v>1519</v>
      </c>
      <c r="C42" s="954" t="s">
        <v>3363</v>
      </c>
      <c r="D42" s="955">
        <v>45441</v>
      </c>
      <c r="E42" s="802">
        <f t="shared" ref="E42:E46" si="38">D42+3</f>
        <v>45444</v>
      </c>
      <c r="F42" s="802">
        <f t="shared" ref="F42:F46" si="39">D42+7</f>
        <v>45448</v>
      </c>
      <c r="G42" s="801"/>
      <c r="H42" s="758">
        <f t="shared" si="30"/>
        <v>45435</v>
      </c>
      <c r="I42" s="758">
        <f t="shared" si="30"/>
        <v>45435</v>
      </c>
    </row>
    <row r="43" spans="1:9" s="14" customFormat="1" ht="19.5" hidden="1" customHeight="1">
      <c r="A43" s="805" t="s">
        <v>3364</v>
      </c>
      <c r="B43" s="1039" t="s">
        <v>389</v>
      </c>
      <c r="C43" s="954" t="s">
        <v>3365</v>
      </c>
      <c r="D43" s="800">
        <v>45432</v>
      </c>
      <c r="E43" s="853">
        <f t="shared" si="38"/>
        <v>45435</v>
      </c>
      <c r="F43" s="853">
        <f t="shared" si="39"/>
        <v>45439</v>
      </c>
      <c r="G43" s="801"/>
      <c r="H43" s="758">
        <f t="shared" si="30"/>
        <v>45442</v>
      </c>
      <c r="I43" s="758">
        <f t="shared" si="30"/>
        <v>45442</v>
      </c>
    </row>
    <row r="44" spans="1:9" s="14" customFormat="1" ht="19.5" hidden="1" customHeight="1">
      <c r="A44" s="805" t="s">
        <v>426</v>
      </c>
      <c r="B44" s="954" t="s">
        <v>1725</v>
      </c>
      <c r="C44" s="954" t="s">
        <v>3366</v>
      </c>
      <c r="D44" s="955">
        <v>45454</v>
      </c>
      <c r="E44" s="802">
        <f t="shared" si="38"/>
        <v>45457</v>
      </c>
      <c r="F44" s="802">
        <f t="shared" si="39"/>
        <v>45461</v>
      </c>
      <c r="G44" s="801"/>
      <c r="H44" s="758">
        <f t="shared" si="30"/>
        <v>45449</v>
      </c>
      <c r="I44" s="758">
        <f t="shared" si="30"/>
        <v>45449</v>
      </c>
    </row>
    <row r="45" spans="1:9" s="14" customFormat="1" ht="19.5" hidden="1" customHeight="1">
      <c r="A45" s="805" t="s">
        <v>3367</v>
      </c>
      <c r="B45" s="1039" t="s">
        <v>389</v>
      </c>
      <c r="C45" s="954" t="s">
        <v>3368</v>
      </c>
      <c r="D45" s="800">
        <v>45460</v>
      </c>
      <c r="E45" s="853">
        <f t="shared" si="38"/>
        <v>45463</v>
      </c>
      <c r="F45" s="853">
        <f t="shared" si="39"/>
        <v>45467</v>
      </c>
      <c r="G45" s="801"/>
      <c r="H45" s="758">
        <f t="shared" si="30"/>
        <v>45456</v>
      </c>
      <c r="I45" s="758">
        <f t="shared" si="30"/>
        <v>45456</v>
      </c>
    </row>
    <row r="46" spans="1:9" s="14" customFormat="1" ht="19.5" hidden="1" customHeight="1">
      <c r="A46" s="805"/>
      <c r="B46" s="954" t="s">
        <v>1722</v>
      </c>
      <c r="C46" s="954" t="s">
        <v>3369</v>
      </c>
      <c r="D46" s="955">
        <v>45474</v>
      </c>
      <c r="E46" s="802">
        <f t="shared" si="38"/>
        <v>45477</v>
      </c>
      <c r="F46" s="802">
        <f t="shared" si="39"/>
        <v>45481</v>
      </c>
      <c r="G46" s="801"/>
      <c r="H46" s="758">
        <f t="shared" si="30"/>
        <v>45463</v>
      </c>
      <c r="I46" s="758">
        <f t="shared" si="30"/>
        <v>45463</v>
      </c>
    </row>
    <row r="47" spans="1:9" s="14" customFormat="1" ht="19.5" hidden="1" customHeight="1">
      <c r="A47" s="805"/>
      <c r="B47" s="954" t="s">
        <v>1519</v>
      </c>
      <c r="C47" s="954" t="s">
        <v>3370</v>
      </c>
      <c r="D47" s="955">
        <v>45472</v>
      </c>
      <c r="E47" s="802">
        <f t="shared" ref="E47:E48" si="40">D47+3</f>
        <v>45475</v>
      </c>
      <c r="F47" s="802">
        <f t="shared" ref="F47:F48" si="41">D47+7</f>
        <v>45479</v>
      </c>
      <c r="G47" s="801"/>
      <c r="H47" s="758">
        <f t="shared" si="30"/>
        <v>45470</v>
      </c>
      <c r="I47" s="758">
        <f t="shared" si="30"/>
        <v>45470</v>
      </c>
    </row>
    <row r="48" spans="1:9" s="14" customFormat="1" ht="19.5" hidden="1" customHeight="1">
      <c r="A48" s="805"/>
      <c r="B48" s="954" t="s">
        <v>426</v>
      </c>
      <c r="C48" s="954" t="s">
        <v>3371</v>
      </c>
      <c r="D48" s="955">
        <v>45483</v>
      </c>
      <c r="E48" s="802">
        <f t="shared" si="40"/>
        <v>45486</v>
      </c>
      <c r="F48" s="802">
        <f t="shared" si="41"/>
        <v>45490</v>
      </c>
      <c r="G48" s="801"/>
      <c r="H48" s="758">
        <f t="shared" si="30"/>
        <v>45477</v>
      </c>
      <c r="I48" s="758">
        <f t="shared" si="30"/>
        <v>45477</v>
      </c>
    </row>
    <row r="49" spans="1:12" s="14" customFormat="1" ht="19.5" hidden="1" customHeight="1">
      <c r="A49" s="805" t="s">
        <v>3372</v>
      </c>
      <c r="B49" s="954" t="s">
        <v>1722</v>
      </c>
      <c r="C49" s="954" t="s">
        <v>3373</v>
      </c>
      <c r="D49" s="880" t="s">
        <v>389</v>
      </c>
      <c r="E49" s="853" t="e">
        <f t="shared" ref="E49" si="42">D49+3</f>
        <v>#VALUE!</v>
      </c>
      <c r="F49" s="853" t="e">
        <f t="shared" ref="F49" si="43">D49+7</f>
        <v>#VALUE!</v>
      </c>
      <c r="G49" s="801"/>
      <c r="H49" s="758">
        <f t="shared" si="30"/>
        <v>45484</v>
      </c>
      <c r="I49" s="758">
        <f t="shared" si="30"/>
        <v>45484</v>
      </c>
    </row>
    <row r="50" spans="1:12" s="14" customFormat="1" ht="19.5" hidden="1" customHeight="1">
      <c r="A50" s="805"/>
      <c r="B50" s="954" t="s">
        <v>1725</v>
      </c>
      <c r="C50" s="954" t="s">
        <v>3374</v>
      </c>
      <c r="D50" s="955">
        <v>45494</v>
      </c>
      <c r="E50" s="802">
        <f t="shared" ref="E50" si="44">D50+3</f>
        <v>45497</v>
      </c>
      <c r="F50" s="802">
        <f t="shared" ref="F50" si="45">D50+7</f>
        <v>45501</v>
      </c>
      <c r="G50" s="801"/>
      <c r="H50" s="758">
        <f t="shared" si="30"/>
        <v>45491</v>
      </c>
      <c r="I50" s="758">
        <f t="shared" si="30"/>
        <v>45491</v>
      </c>
      <c r="J50" s="801"/>
      <c r="L50" s="13"/>
    </row>
    <row r="51" spans="1:12" s="14" customFormat="1" ht="19.5" hidden="1" customHeight="1">
      <c r="A51" s="805"/>
      <c r="B51" s="954" t="s">
        <v>1719</v>
      </c>
      <c r="C51" s="954" t="s">
        <v>3375</v>
      </c>
      <c r="D51" s="955">
        <v>45498</v>
      </c>
      <c r="E51" s="802">
        <f t="shared" ref="E51:E55" si="46">D51+3</f>
        <v>45501</v>
      </c>
      <c r="F51" s="802">
        <f t="shared" ref="F51:F55" si="47">D51+7</f>
        <v>45505</v>
      </c>
      <c r="G51" s="801"/>
      <c r="H51" s="758">
        <f t="shared" si="30"/>
        <v>45498</v>
      </c>
      <c r="I51" s="758">
        <f t="shared" si="30"/>
        <v>45498</v>
      </c>
      <c r="J51" s="801"/>
      <c r="L51" s="13"/>
    </row>
    <row r="52" spans="1:12" s="14" customFormat="1" ht="19.5" hidden="1" customHeight="1">
      <c r="A52" s="805"/>
      <c r="B52" s="954" t="s">
        <v>1519</v>
      </c>
      <c r="C52" s="954" t="s">
        <v>3376</v>
      </c>
      <c r="D52" s="955">
        <v>45504</v>
      </c>
      <c r="E52" s="802">
        <f t="shared" si="46"/>
        <v>45507</v>
      </c>
      <c r="F52" s="802">
        <f t="shared" si="47"/>
        <v>45511</v>
      </c>
      <c r="G52" s="801"/>
      <c r="H52" s="758">
        <f t="shared" si="30"/>
        <v>45505</v>
      </c>
      <c r="I52" s="758">
        <f t="shared" si="30"/>
        <v>45505</v>
      </c>
      <c r="J52" s="801"/>
      <c r="L52" s="13"/>
    </row>
    <row r="53" spans="1:12" s="14" customFormat="1" ht="19.5" hidden="1" customHeight="1">
      <c r="A53" s="805" t="s">
        <v>426</v>
      </c>
      <c r="B53" s="954" t="s">
        <v>1722</v>
      </c>
      <c r="C53" s="954" t="s">
        <v>3377</v>
      </c>
      <c r="D53" s="955">
        <v>45513</v>
      </c>
      <c r="E53" s="802">
        <f t="shared" si="46"/>
        <v>45516</v>
      </c>
      <c r="F53" s="802">
        <f t="shared" si="47"/>
        <v>45520</v>
      </c>
      <c r="G53" s="801"/>
      <c r="H53" s="758">
        <f t="shared" si="30"/>
        <v>45512</v>
      </c>
      <c r="I53" s="758">
        <f t="shared" si="30"/>
        <v>45512</v>
      </c>
      <c r="J53" s="801"/>
      <c r="L53" s="13"/>
    </row>
    <row r="54" spans="1:12" s="14" customFormat="1" ht="19.5" hidden="1" customHeight="1">
      <c r="A54" s="805" t="s">
        <v>1722</v>
      </c>
      <c r="B54" s="954" t="s">
        <v>426</v>
      </c>
      <c r="C54" s="954" t="s">
        <v>3378</v>
      </c>
      <c r="D54" s="955">
        <v>45516</v>
      </c>
      <c r="E54" s="802">
        <f t="shared" si="46"/>
        <v>45519</v>
      </c>
      <c r="F54" s="802">
        <f t="shared" si="47"/>
        <v>45523</v>
      </c>
      <c r="G54" s="801"/>
      <c r="H54" s="758">
        <f t="shared" si="30"/>
        <v>45519</v>
      </c>
      <c r="I54" s="758">
        <f t="shared" si="30"/>
        <v>45519</v>
      </c>
      <c r="J54" s="801"/>
      <c r="L54" s="13"/>
    </row>
    <row r="55" spans="1:12" s="14" customFormat="1" ht="19.5" hidden="1" customHeight="1">
      <c r="A55" s="805"/>
      <c r="B55" s="954" t="s">
        <v>1725</v>
      </c>
      <c r="C55" s="954" t="s">
        <v>3379</v>
      </c>
      <c r="D55" s="955">
        <v>45524</v>
      </c>
      <c r="E55" s="802">
        <f t="shared" si="46"/>
        <v>45527</v>
      </c>
      <c r="F55" s="802">
        <f t="shared" si="47"/>
        <v>45531</v>
      </c>
      <c r="G55" s="801"/>
      <c r="H55" s="758">
        <f t="shared" si="30"/>
        <v>45526</v>
      </c>
      <c r="I55" s="758">
        <f t="shared" si="30"/>
        <v>45526</v>
      </c>
      <c r="J55" s="801"/>
      <c r="L55" s="13"/>
    </row>
    <row r="56" spans="1:12" s="14" customFormat="1" ht="19.5" hidden="1" customHeight="1">
      <c r="A56" s="805"/>
      <c r="B56" s="954" t="s">
        <v>1719</v>
      </c>
      <c r="C56" s="954" t="s">
        <v>3380</v>
      </c>
      <c r="D56" s="955">
        <v>45533</v>
      </c>
      <c r="E56" s="802">
        <f t="shared" ref="E56:E59" si="48">D56+3</f>
        <v>45536</v>
      </c>
      <c r="F56" s="802">
        <f t="shared" ref="F56:F59" si="49">D56+7</f>
        <v>45540</v>
      </c>
      <c r="G56" s="801"/>
      <c r="H56" s="758">
        <f t="shared" si="30"/>
        <v>45533</v>
      </c>
      <c r="I56" s="758">
        <f t="shared" si="30"/>
        <v>45533</v>
      </c>
      <c r="J56" s="801"/>
      <c r="L56" s="13"/>
    </row>
    <row r="57" spans="1:12" s="14" customFormat="1" ht="19.5" hidden="1" customHeight="1">
      <c r="A57" s="805"/>
      <c r="B57" s="954" t="s">
        <v>1519</v>
      </c>
      <c r="C57" s="954" t="s">
        <v>3381</v>
      </c>
      <c r="D57" s="955">
        <v>45540</v>
      </c>
      <c r="E57" s="802">
        <f t="shared" si="48"/>
        <v>45543</v>
      </c>
      <c r="F57" s="802">
        <f t="shared" si="49"/>
        <v>45547</v>
      </c>
      <c r="G57" s="801"/>
      <c r="H57" s="758">
        <f t="shared" si="30"/>
        <v>45540</v>
      </c>
      <c r="I57" s="758">
        <f t="shared" si="30"/>
        <v>45540</v>
      </c>
      <c r="J57" s="801"/>
      <c r="L57" s="13"/>
    </row>
    <row r="58" spans="1:12" s="14" customFormat="1" ht="19.5" hidden="1" customHeight="1">
      <c r="A58" s="805"/>
      <c r="B58" s="954" t="s">
        <v>1722</v>
      </c>
      <c r="C58" s="954" t="s">
        <v>3382</v>
      </c>
      <c r="D58" s="955">
        <v>45545</v>
      </c>
      <c r="E58" s="802">
        <f t="shared" si="48"/>
        <v>45548</v>
      </c>
      <c r="F58" s="802">
        <f t="shared" si="49"/>
        <v>45552</v>
      </c>
      <c r="G58" s="801"/>
      <c r="H58" s="758">
        <f t="shared" si="30"/>
        <v>45547</v>
      </c>
      <c r="I58" s="758">
        <f t="shared" si="30"/>
        <v>45547</v>
      </c>
      <c r="J58" s="801"/>
      <c r="L58" s="13"/>
    </row>
    <row r="59" spans="1:12" s="14" customFormat="1" ht="19.5" hidden="1" customHeight="1">
      <c r="A59" s="805"/>
      <c r="B59" s="954" t="s">
        <v>426</v>
      </c>
      <c r="C59" s="954" t="s">
        <v>3383</v>
      </c>
      <c r="D59" s="955">
        <v>45558</v>
      </c>
      <c r="E59" s="802">
        <f t="shared" si="48"/>
        <v>45561</v>
      </c>
      <c r="F59" s="802">
        <f t="shared" si="49"/>
        <v>45565</v>
      </c>
      <c r="G59" s="801"/>
      <c r="H59" s="758">
        <f t="shared" si="30"/>
        <v>45554</v>
      </c>
      <c r="I59" s="758">
        <f t="shared" si="30"/>
        <v>45554</v>
      </c>
      <c r="J59" s="801"/>
      <c r="L59" s="13"/>
    </row>
    <row r="60" spans="1:12" s="14" customFormat="1" ht="19.5" hidden="1" customHeight="1">
      <c r="A60" s="805"/>
      <c r="B60" s="954" t="s">
        <v>1725</v>
      </c>
      <c r="C60" s="954" t="s">
        <v>3384</v>
      </c>
      <c r="D60" s="880" t="s">
        <v>389</v>
      </c>
      <c r="E60" s="886"/>
      <c r="F60" s="886"/>
      <c r="G60" s="801"/>
      <c r="H60" s="758">
        <f t="shared" si="30"/>
        <v>45561</v>
      </c>
      <c r="I60" s="758">
        <f t="shared" si="30"/>
        <v>45561</v>
      </c>
      <c r="J60" s="801"/>
      <c r="L60" s="13"/>
    </row>
    <row r="61" spans="1:12" s="14" customFormat="1" ht="19.5" hidden="1" customHeight="1">
      <c r="A61" s="805" t="s">
        <v>3385</v>
      </c>
      <c r="B61" s="954" t="s">
        <v>2051</v>
      </c>
      <c r="C61" s="954" t="s">
        <v>3386</v>
      </c>
      <c r="D61" s="955">
        <v>45568</v>
      </c>
      <c r="E61" s="802">
        <f t="shared" ref="E61:E64" si="50">D61+3</f>
        <v>45571</v>
      </c>
      <c r="F61" s="802">
        <f t="shared" ref="F61:F64" si="51">D61+7</f>
        <v>45575</v>
      </c>
      <c r="G61" s="801"/>
      <c r="H61" s="758">
        <f t="shared" si="30"/>
        <v>45568</v>
      </c>
      <c r="I61" s="758">
        <f t="shared" si="30"/>
        <v>45568</v>
      </c>
      <c r="J61" s="801"/>
      <c r="L61" s="13"/>
    </row>
    <row r="62" spans="1:12" s="14" customFormat="1" ht="19.5" hidden="1" customHeight="1">
      <c r="A62" s="805" t="s">
        <v>1519</v>
      </c>
      <c r="B62" s="954" t="s">
        <v>2849</v>
      </c>
      <c r="C62" s="954" t="s">
        <v>3387</v>
      </c>
      <c r="D62" s="955">
        <v>45574</v>
      </c>
      <c r="E62" s="802">
        <f t="shared" ref="E62" si="52">D62+3</f>
        <v>45577</v>
      </c>
      <c r="F62" s="802">
        <f t="shared" ref="F62" si="53">D62+7</f>
        <v>45581</v>
      </c>
      <c r="G62" s="801"/>
      <c r="H62" s="758">
        <f t="shared" si="30"/>
        <v>45575</v>
      </c>
      <c r="I62" s="758">
        <f t="shared" si="30"/>
        <v>45575</v>
      </c>
      <c r="J62" s="801"/>
      <c r="L62" s="13"/>
    </row>
    <row r="63" spans="1:12" s="14" customFormat="1" ht="19.5" hidden="1" customHeight="1">
      <c r="A63" s="805" t="s">
        <v>1722</v>
      </c>
      <c r="B63" s="954" t="s">
        <v>426</v>
      </c>
      <c r="C63" s="954" t="s">
        <v>3388</v>
      </c>
      <c r="D63" s="955">
        <v>45583</v>
      </c>
      <c r="E63" s="802">
        <f t="shared" si="50"/>
        <v>45586</v>
      </c>
      <c r="F63" s="802">
        <f t="shared" si="51"/>
        <v>45590</v>
      </c>
      <c r="G63" s="801"/>
      <c r="H63" s="758">
        <f t="shared" si="30"/>
        <v>45582</v>
      </c>
      <c r="I63" s="758">
        <f t="shared" si="30"/>
        <v>45582</v>
      </c>
      <c r="J63" s="801"/>
      <c r="L63" s="13"/>
    </row>
    <row r="64" spans="1:12" s="14" customFormat="1" ht="19.5" hidden="1" customHeight="1">
      <c r="A64" s="805" t="s">
        <v>426</v>
      </c>
      <c r="B64" s="954" t="s">
        <v>1722</v>
      </c>
      <c r="C64" s="954" t="s">
        <v>3389</v>
      </c>
      <c r="D64" s="955">
        <v>45589</v>
      </c>
      <c r="E64" s="802">
        <f t="shared" si="50"/>
        <v>45592</v>
      </c>
      <c r="F64" s="802">
        <f t="shared" si="51"/>
        <v>45596</v>
      </c>
      <c r="G64" s="801"/>
      <c r="H64" s="758">
        <f t="shared" si="30"/>
        <v>45589</v>
      </c>
      <c r="I64" s="758">
        <f t="shared" si="30"/>
        <v>45589</v>
      </c>
      <c r="J64" s="801"/>
      <c r="L64" s="13"/>
    </row>
    <row r="65" spans="1:12" s="14" customFormat="1" ht="19.5" hidden="1" customHeight="1">
      <c r="A65" s="805"/>
      <c r="B65" s="954" t="s">
        <v>1725</v>
      </c>
      <c r="C65" s="954" t="s">
        <v>3390</v>
      </c>
      <c r="D65" s="880" t="s">
        <v>389</v>
      </c>
      <c r="E65" s="984"/>
      <c r="F65" s="984"/>
      <c r="G65" s="801"/>
      <c r="H65" s="758">
        <f t="shared" si="30"/>
        <v>45596</v>
      </c>
      <c r="I65" s="758">
        <f t="shared" si="30"/>
        <v>45596</v>
      </c>
      <c r="J65" s="801"/>
      <c r="L65" s="13"/>
    </row>
    <row r="66" spans="1:12" s="14" customFormat="1" ht="19.5" hidden="1" customHeight="1">
      <c r="A66" s="805" t="s">
        <v>2051</v>
      </c>
      <c r="B66" s="954" t="s">
        <v>373</v>
      </c>
      <c r="C66" s="954" t="s">
        <v>3391</v>
      </c>
      <c r="D66" s="955">
        <v>45606</v>
      </c>
      <c r="E66" s="802">
        <f t="shared" ref="E66" si="54">D66+3</f>
        <v>45609</v>
      </c>
      <c r="F66" s="802">
        <f t="shared" ref="F66" si="55">D66+7</f>
        <v>45613</v>
      </c>
      <c r="G66" s="801"/>
      <c r="H66" s="758">
        <f t="shared" si="30"/>
        <v>45603</v>
      </c>
      <c r="I66" s="758">
        <f t="shared" si="30"/>
        <v>45603</v>
      </c>
      <c r="J66" s="801"/>
      <c r="L66" s="13"/>
    </row>
    <row r="67" spans="1:12" s="14" customFormat="1" ht="19.5" hidden="1" customHeight="1">
      <c r="A67" s="805" t="s">
        <v>2849</v>
      </c>
      <c r="B67" s="954" t="s">
        <v>3392</v>
      </c>
      <c r="C67" s="954" t="s">
        <v>3393</v>
      </c>
      <c r="D67" s="955">
        <v>45617</v>
      </c>
      <c r="E67" s="880" t="s">
        <v>389</v>
      </c>
      <c r="F67" s="802">
        <f t="shared" ref="F67:F69" si="56">D67+7</f>
        <v>45624</v>
      </c>
      <c r="G67" s="801"/>
      <c r="H67" s="758">
        <f t="shared" si="30"/>
        <v>45610</v>
      </c>
      <c r="I67" s="758">
        <f t="shared" si="30"/>
        <v>45610</v>
      </c>
      <c r="J67" s="801"/>
      <c r="L67" s="13"/>
    </row>
    <row r="68" spans="1:12" s="14" customFormat="1" ht="19.5" hidden="1" customHeight="1">
      <c r="A68" s="805" t="s">
        <v>3394</v>
      </c>
      <c r="B68" s="954" t="s">
        <v>2051</v>
      </c>
      <c r="C68" s="954" t="s">
        <v>3395</v>
      </c>
      <c r="D68" s="955">
        <v>45624</v>
      </c>
      <c r="E68" s="802">
        <f t="shared" ref="E68:E69" si="57">D68+3</f>
        <v>45627</v>
      </c>
      <c r="F68" s="802">
        <f t="shared" si="56"/>
        <v>45631</v>
      </c>
      <c r="G68" s="801"/>
      <c r="H68" s="758">
        <f t="shared" si="30"/>
        <v>45617</v>
      </c>
      <c r="I68" s="758">
        <f t="shared" si="30"/>
        <v>45617</v>
      </c>
      <c r="J68" s="801"/>
      <c r="L68" s="13"/>
    </row>
    <row r="69" spans="1:12" s="14" customFormat="1" ht="19.5" hidden="1" customHeight="1">
      <c r="A69" s="805" t="s">
        <v>3396</v>
      </c>
      <c r="B69" s="954" t="s">
        <v>1778</v>
      </c>
      <c r="C69" s="954" t="s">
        <v>3397</v>
      </c>
      <c r="D69" s="955">
        <v>45632</v>
      </c>
      <c r="E69" s="802">
        <f t="shared" si="57"/>
        <v>45635</v>
      </c>
      <c r="F69" s="802">
        <f t="shared" si="56"/>
        <v>45639</v>
      </c>
      <c r="G69" s="801"/>
      <c r="H69" s="758">
        <f t="shared" si="30"/>
        <v>45624</v>
      </c>
      <c r="I69" s="758">
        <f t="shared" si="30"/>
        <v>45624</v>
      </c>
      <c r="J69" s="801"/>
      <c r="L69" s="13"/>
    </row>
    <row r="70" spans="1:12" s="14" customFormat="1" ht="19.5" hidden="1" customHeight="1">
      <c r="A70" s="805" t="s">
        <v>1725</v>
      </c>
      <c r="B70" s="954" t="s">
        <v>3398</v>
      </c>
      <c r="C70" s="954" t="s">
        <v>3399</v>
      </c>
      <c r="D70" s="955">
        <v>45636</v>
      </c>
      <c r="E70" s="802">
        <f t="shared" ref="E70" si="58">D70+3</f>
        <v>45639</v>
      </c>
      <c r="F70" s="802">
        <f t="shared" ref="F70" si="59">D70+7</f>
        <v>45643</v>
      </c>
      <c r="G70" s="801"/>
      <c r="H70" s="758">
        <f t="shared" si="30"/>
        <v>45631</v>
      </c>
      <c r="I70" s="758">
        <f t="shared" si="30"/>
        <v>45631</v>
      </c>
      <c r="J70" s="801"/>
      <c r="L70" s="13"/>
    </row>
    <row r="71" spans="1:12" s="14" customFormat="1" ht="19.5" hidden="1" customHeight="1">
      <c r="A71" s="805"/>
      <c r="B71" s="954" t="s">
        <v>373</v>
      </c>
      <c r="C71" s="954" t="s">
        <v>3400</v>
      </c>
      <c r="D71" s="955">
        <v>45645</v>
      </c>
      <c r="E71" s="880" t="s">
        <v>389</v>
      </c>
      <c r="F71" s="880" t="s">
        <v>389</v>
      </c>
      <c r="G71" s="801"/>
      <c r="H71" s="758">
        <f t="shared" si="30"/>
        <v>45638</v>
      </c>
      <c r="I71" s="758">
        <f t="shared" si="30"/>
        <v>45638</v>
      </c>
      <c r="J71" s="801"/>
      <c r="L71" s="13"/>
    </row>
    <row r="72" spans="1:12" s="14" customFormat="1" ht="19.5" hidden="1" customHeight="1">
      <c r="A72" s="805" t="s">
        <v>3392</v>
      </c>
      <c r="B72" s="954" t="s">
        <v>680</v>
      </c>
      <c r="C72" s="954" t="s">
        <v>3401</v>
      </c>
      <c r="D72" s="880" t="s">
        <v>389</v>
      </c>
      <c r="E72" s="853"/>
      <c r="F72" s="853"/>
      <c r="G72" s="801"/>
      <c r="H72" s="758">
        <f t="shared" si="30"/>
        <v>45645</v>
      </c>
      <c r="I72" s="758">
        <f t="shared" si="30"/>
        <v>45645</v>
      </c>
      <c r="J72" s="801"/>
      <c r="L72" s="13"/>
    </row>
    <row r="73" spans="1:12" s="14" customFormat="1" ht="19.5" hidden="1" customHeight="1">
      <c r="A73" s="805" t="s">
        <v>2051</v>
      </c>
      <c r="B73" s="1025" t="s">
        <v>413</v>
      </c>
      <c r="C73" s="954" t="s">
        <v>3402</v>
      </c>
      <c r="D73" s="955">
        <v>45656</v>
      </c>
      <c r="E73" s="853"/>
      <c r="F73" s="853"/>
      <c r="G73" s="801"/>
      <c r="H73" s="758">
        <f t="shared" si="30"/>
        <v>45652</v>
      </c>
      <c r="I73" s="758">
        <f t="shared" si="30"/>
        <v>45652</v>
      </c>
      <c r="J73" s="801"/>
      <c r="L73" s="13"/>
    </row>
    <row r="74" spans="1:12" s="14" customFormat="1" ht="19.5" hidden="1" customHeight="1">
      <c r="A74" s="805"/>
      <c r="B74" s="954" t="s">
        <v>2051</v>
      </c>
      <c r="C74" s="954" t="s">
        <v>3403</v>
      </c>
      <c r="D74" s="955">
        <v>45668</v>
      </c>
      <c r="E74" s="880" t="s">
        <v>389</v>
      </c>
      <c r="F74" s="880" t="s">
        <v>389</v>
      </c>
      <c r="G74" s="801"/>
      <c r="H74" s="758">
        <f t="shared" si="30"/>
        <v>45659</v>
      </c>
      <c r="I74" s="758">
        <f t="shared" si="30"/>
        <v>45659</v>
      </c>
      <c r="J74" s="801"/>
      <c r="L74" s="13"/>
    </row>
    <row r="75" spans="1:12" s="14" customFormat="1" ht="19.5" hidden="1" customHeight="1">
      <c r="A75" s="805"/>
      <c r="B75" s="954" t="s">
        <v>1778</v>
      </c>
      <c r="C75" s="954" t="s">
        <v>3404</v>
      </c>
      <c r="D75" s="955">
        <v>45675</v>
      </c>
      <c r="E75" s="802">
        <f t="shared" ref="E75" si="60">D75+3</f>
        <v>45678</v>
      </c>
      <c r="F75" s="880" t="s">
        <v>389</v>
      </c>
      <c r="G75" s="801"/>
      <c r="H75" s="758">
        <f t="shared" si="30"/>
        <v>45666</v>
      </c>
      <c r="I75" s="758">
        <f t="shared" si="30"/>
        <v>45666</v>
      </c>
      <c r="J75" s="801"/>
      <c r="L75" s="13"/>
    </row>
    <row r="76" spans="1:12" s="14" customFormat="1" ht="19.5" hidden="1" customHeight="1">
      <c r="A76" s="805"/>
      <c r="B76" s="954" t="s">
        <v>2849</v>
      </c>
      <c r="C76" s="954" t="s">
        <v>3405</v>
      </c>
      <c r="D76" s="955">
        <v>45309</v>
      </c>
      <c r="E76" s="802">
        <f t="shared" ref="E76:E77" si="61">D76+3</f>
        <v>45312</v>
      </c>
      <c r="F76" s="802">
        <f t="shared" ref="F76:F77" si="62">D76+7</f>
        <v>45316</v>
      </c>
      <c r="G76" s="801"/>
      <c r="H76" s="758">
        <f t="shared" si="30"/>
        <v>45673</v>
      </c>
      <c r="I76" s="758">
        <f t="shared" si="30"/>
        <v>45673</v>
      </c>
      <c r="J76" s="801"/>
      <c r="L76" s="13"/>
    </row>
    <row r="77" spans="1:12" s="14" customFormat="1" ht="19.5" hidden="1" customHeight="1">
      <c r="A77" s="805" t="s">
        <v>3406</v>
      </c>
      <c r="B77" s="954" t="s">
        <v>373</v>
      </c>
      <c r="C77" s="954" t="s">
        <v>3407</v>
      </c>
      <c r="D77" s="955">
        <v>45685</v>
      </c>
      <c r="E77" s="802">
        <f t="shared" si="61"/>
        <v>45688</v>
      </c>
      <c r="F77" s="802">
        <f t="shared" si="62"/>
        <v>45692</v>
      </c>
      <c r="G77" s="801"/>
      <c r="H77" s="758">
        <f t="shared" si="30"/>
        <v>45680</v>
      </c>
      <c r="I77" s="758">
        <f t="shared" si="30"/>
        <v>45680</v>
      </c>
      <c r="J77" s="801"/>
      <c r="L77" s="13"/>
    </row>
    <row r="78" spans="1:12" s="14" customFormat="1" ht="19.5" hidden="1" customHeight="1">
      <c r="A78" s="805" t="s">
        <v>373</v>
      </c>
      <c r="B78" s="954" t="s">
        <v>2773</v>
      </c>
      <c r="C78" s="954" t="s">
        <v>3408</v>
      </c>
      <c r="D78" s="955">
        <v>45696</v>
      </c>
      <c r="E78" s="802">
        <f t="shared" ref="E78" si="63">D78+3</f>
        <v>45699</v>
      </c>
      <c r="F78" s="802">
        <f t="shared" ref="F78" si="64">D78+7</f>
        <v>45703</v>
      </c>
      <c r="G78" s="801"/>
      <c r="H78" s="758">
        <f t="shared" si="30"/>
        <v>45687</v>
      </c>
      <c r="I78" s="758">
        <f t="shared" si="30"/>
        <v>45687</v>
      </c>
      <c r="J78" s="801"/>
      <c r="L78" s="13"/>
    </row>
    <row r="79" spans="1:12" s="14" customFormat="1" ht="19.5" hidden="1" customHeight="1">
      <c r="A79" s="805" t="s">
        <v>2051</v>
      </c>
      <c r="B79" s="1025" t="s">
        <v>413</v>
      </c>
      <c r="C79" s="954" t="s">
        <v>3409</v>
      </c>
      <c r="D79" s="800">
        <v>45327</v>
      </c>
      <c r="E79" s="984"/>
      <c r="F79" s="984"/>
      <c r="G79" s="801"/>
      <c r="H79" s="758">
        <f t="shared" si="30"/>
        <v>45694</v>
      </c>
      <c r="I79" s="758">
        <f t="shared" si="30"/>
        <v>45694</v>
      </c>
      <c r="J79" s="801"/>
      <c r="L79" s="13"/>
    </row>
    <row r="80" spans="1:12" s="14" customFormat="1" ht="19.5" hidden="1" customHeight="1">
      <c r="A80" s="805"/>
      <c r="B80" s="954" t="s">
        <v>2849</v>
      </c>
      <c r="C80" s="954" t="s">
        <v>3410</v>
      </c>
      <c r="D80" s="972" t="s">
        <v>389</v>
      </c>
      <c r="E80" s="853"/>
      <c r="F80" s="853"/>
      <c r="G80" s="801"/>
      <c r="H80" s="758">
        <f t="shared" si="30"/>
        <v>45701</v>
      </c>
      <c r="I80" s="758">
        <f t="shared" si="30"/>
        <v>45701</v>
      </c>
      <c r="J80" s="801"/>
      <c r="L80" s="13"/>
    </row>
    <row r="81" spans="1:12" s="14" customFormat="1" ht="19.5" hidden="1" customHeight="1">
      <c r="A81" s="805"/>
      <c r="B81" s="954" t="s">
        <v>1778</v>
      </c>
      <c r="C81" s="954" t="s">
        <v>3411</v>
      </c>
      <c r="D81" s="955">
        <v>45711</v>
      </c>
      <c r="E81" s="802">
        <f t="shared" ref="E81:E82" si="65">D81+3</f>
        <v>45714</v>
      </c>
      <c r="F81" s="802">
        <f t="shared" ref="F81:F82" si="66">D81+7</f>
        <v>45718</v>
      </c>
      <c r="G81" s="801"/>
      <c r="H81" s="758">
        <f t="shared" si="30"/>
        <v>45708</v>
      </c>
      <c r="I81" s="758">
        <f t="shared" si="30"/>
        <v>45708</v>
      </c>
      <c r="J81" s="801"/>
      <c r="L81" s="13"/>
    </row>
    <row r="82" spans="1:12" s="14" customFormat="1" ht="19.5" hidden="1" customHeight="1">
      <c r="A82" s="805" t="s">
        <v>373</v>
      </c>
      <c r="B82" s="954" t="s">
        <v>373</v>
      </c>
      <c r="C82" s="954" t="s">
        <v>3412</v>
      </c>
      <c r="D82" s="955">
        <v>45717</v>
      </c>
      <c r="E82" s="802">
        <f t="shared" si="65"/>
        <v>45720</v>
      </c>
      <c r="F82" s="802">
        <f t="shared" si="66"/>
        <v>45724</v>
      </c>
      <c r="G82" s="801"/>
      <c r="H82" s="758">
        <f t="shared" si="30"/>
        <v>45715</v>
      </c>
      <c r="I82" s="758">
        <f t="shared" si="30"/>
        <v>45715</v>
      </c>
      <c r="J82" s="801"/>
      <c r="L82" s="13"/>
    </row>
    <row r="83" spans="1:12" s="14" customFormat="1" ht="19.5" hidden="1" customHeight="1">
      <c r="A83" s="805" t="s">
        <v>3413</v>
      </c>
      <c r="B83" s="954" t="s">
        <v>2773</v>
      </c>
      <c r="C83" s="954" t="s">
        <v>3414</v>
      </c>
      <c r="D83" s="955">
        <v>45728</v>
      </c>
      <c r="E83" s="758">
        <f>D83+4</f>
        <v>45732</v>
      </c>
      <c r="F83" s="758">
        <f>E83+3</f>
        <v>45735</v>
      </c>
      <c r="G83" s="764"/>
      <c r="H83" s="758">
        <v>45726</v>
      </c>
      <c r="I83" s="758">
        <v>45726</v>
      </c>
      <c r="J83" s="764"/>
      <c r="L83" s="1084"/>
    </row>
    <row r="84" spans="1:12" s="14" customFormat="1" ht="19.5" hidden="1" customHeight="1">
      <c r="A84" s="805"/>
      <c r="B84" s="1025" t="s">
        <v>413</v>
      </c>
      <c r="C84" s="954" t="s">
        <v>3415</v>
      </c>
      <c r="D84" s="800"/>
      <c r="E84" s="800"/>
      <c r="F84" s="800"/>
      <c r="G84" s="764"/>
      <c r="H84" s="758">
        <f>H83+7</f>
        <v>45733</v>
      </c>
      <c r="I84" s="758">
        <f>I83+7</f>
        <v>45733</v>
      </c>
      <c r="J84" s="764"/>
      <c r="L84" s="1084"/>
    </row>
    <row r="85" spans="1:12" s="14" customFormat="1" ht="19.5" hidden="1" customHeight="1">
      <c r="A85" s="805"/>
      <c r="B85" s="954" t="s">
        <v>2849</v>
      </c>
      <c r="C85" s="954" t="s">
        <v>3416</v>
      </c>
      <c r="D85" s="955">
        <v>45741</v>
      </c>
      <c r="E85" s="972" t="s">
        <v>389</v>
      </c>
      <c r="F85" s="972" t="s">
        <v>389</v>
      </c>
      <c r="G85" s="764"/>
      <c r="H85" s="758">
        <v>45736</v>
      </c>
      <c r="I85" s="758">
        <v>45736</v>
      </c>
      <c r="J85" s="764"/>
      <c r="L85" s="1084"/>
    </row>
    <row r="86" spans="1:12" s="14" customFormat="1" ht="19.5" hidden="1" customHeight="1">
      <c r="A86" s="805"/>
      <c r="B86" s="954" t="s">
        <v>1778</v>
      </c>
      <c r="C86" s="954" t="s">
        <v>3417</v>
      </c>
      <c r="D86" s="955">
        <v>45756</v>
      </c>
      <c r="E86" s="758">
        <f t="shared" ref="E86:E90" si="67">D86+4</f>
        <v>45760</v>
      </c>
      <c r="F86" s="972" t="s">
        <v>389</v>
      </c>
      <c r="G86" s="801"/>
      <c r="H86" s="758">
        <f>H85+7</f>
        <v>45743</v>
      </c>
      <c r="I86" s="758">
        <f>I85+7</f>
        <v>45743</v>
      </c>
      <c r="J86" s="801"/>
      <c r="L86" s="13"/>
    </row>
    <row r="87" spans="1:12" s="14" customFormat="1" ht="19.5" hidden="1" customHeight="1">
      <c r="A87" s="805" t="s">
        <v>3418</v>
      </c>
      <c r="B87" s="954" t="s">
        <v>373</v>
      </c>
      <c r="C87" s="954" t="s">
        <v>3419</v>
      </c>
      <c r="D87" s="955">
        <v>45769</v>
      </c>
      <c r="E87" s="758">
        <f t="shared" si="67"/>
        <v>45773</v>
      </c>
      <c r="F87" s="758">
        <f t="shared" ref="F87:F90" si="68">E87+3</f>
        <v>45776</v>
      </c>
      <c r="G87" s="764"/>
      <c r="H87" s="758">
        <f t="shared" ref="H87:I112" si="69">H86+7</f>
        <v>45750</v>
      </c>
      <c r="I87" s="758">
        <f t="shared" si="69"/>
        <v>45750</v>
      </c>
      <c r="J87" s="764"/>
      <c r="L87" s="1084"/>
    </row>
    <row r="88" spans="1:12" s="14" customFormat="1" ht="19.5" hidden="1" customHeight="1">
      <c r="A88" s="805"/>
      <c r="B88" s="1025" t="s">
        <v>413</v>
      </c>
      <c r="C88" s="954" t="s">
        <v>3420</v>
      </c>
      <c r="D88" s="800"/>
      <c r="E88" s="800"/>
      <c r="F88" s="800"/>
      <c r="G88" s="764"/>
      <c r="H88" s="758">
        <f t="shared" si="69"/>
        <v>45757</v>
      </c>
      <c r="I88" s="758">
        <f t="shared" si="69"/>
        <v>45757</v>
      </c>
      <c r="J88" s="764"/>
      <c r="L88" s="1084"/>
    </row>
    <row r="89" spans="1:12" s="14" customFormat="1" ht="19.5" hidden="1" customHeight="1">
      <c r="A89" s="805" t="s">
        <v>3421</v>
      </c>
      <c r="B89" s="954" t="s">
        <v>2773</v>
      </c>
      <c r="C89" s="954" t="s">
        <v>3422</v>
      </c>
      <c r="D89" s="955">
        <v>45780</v>
      </c>
      <c r="E89" s="972" t="s">
        <v>389</v>
      </c>
      <c r="F89" s="758">
        <v>45782</v>
      </c>
      <c r="G89" s="764"/>
      <c r="H89" s="758">
        <f t="shared" si="69"/>
        <v>45764</v>
      </c>
      <c r="I89" s="758">
        <f t="shared" si="69"/>
        <v>45764</v>
      </c>
      <c r="J89" s="764"/>
      <c r="L89" s="1084"/>
    </row>
    <row r="90" spans="1:12" s="14" customFormat="1" ht="19.5" hidden="1" customHeight="1">
      <c r="A90" s="805"/>
      <c r="B90" s="954" t="s">
        <v>680</v>
      </c>
      <c r="C90" s="954" t="s">
        <v>3423</v>
      </c>
      <c r="D90" s="955">
        <v>45774</v>
      </c>
      <c r="E90" s="758">
        <f t="shared" si="67"/>
        <v>45778</v>
      </c>
      <c r="F90" s="758">
        <f t="shared" si="68"/>
        <v>45781</v>
      </c>
      <c r="G90" s="801"/>
      <c r="H90" s="758">
        <v>45770</v>
      </c>
      <c r="I90" s="758">
        <v>45770</v>
      </c>
      <c r="J90" s="801"/>
      <c r="L90" s="13"/>
    </row>
    <row r="91" spans="1:12" s="14" customFormat="1" ht="19.5" hidden="1" customHeight="1">
      <c r="A91" s="805"/>
      <c r="B91" s="954" t="s">
        <v>2849</v>
      </c>
      <c r="C91" s="954" t="s">
        <v>3424</v>
      </c>
      <c r="D91" s="955">
        <v>45782</v>
      </c>
      <c r="E91" s="758">
        <f t="shared" ref="E91" si="70">D91+4</f>
        <v>45786</v>
      </c>
      <c r="F91" s="972" t="s">
        <v>389</v>
      </c>
      <c r="G91" s="764"/>
      <c r="H91" s="758">
        <f t="shared" si="69"/>
        <v>45777</v>
      </c>
      <c r="I91" s="758">
        <f t="shared" si="69"/>
        <v>45777</v>
      </c>
      <c r="J91" s="764"/>
      <c r="L91" s="1084"/>
    </row>
    <row r="92" spans="1:12" s="14" customFormat="1" ht="19.5" hidden="1" customHeight="1">
      <c r="A92" s="805"/>
      <c r="B92" s="954" t="s">
        <v>1778</v>
      </c>
      <c r="C92" s="954" t="s">
        <v>3425</v>
      </c>
      <c r="D92" s="955">
        <v>45795</v>
      </c>
      <c r="E92" s="758">
        <f t="shared" ref="E92:E98" si="71">D92+4</f>
        <v>45799</v>
      </c>
      <c r="F92" s="758">
        <f t="shared" ref="F92:F98" si="72">E92+3</f>
        <v>45802</v>
      </c>
      <c r="G92" s="801"/>
      <c r="H92" s="758">
        <f>H91+7</f>
        <v>45784</v>
      </c>
      <c r="I92" s="758">
        <f>I91+7</f>
        <v>45784</v>
      </c>
      <c r="J92" s="801"/>
      <c r="L92" s="13"/>
    </row>
    <row r="93" spans="1:12" s="14" customFormat="1" ht="19.5" hidden="1" customHeight="1">
      <c r="A93" s="805" t="s">
        <v>373</v>
      </c>
      <c r="B93" s="1025" t="s">
        <v>413</v>
      </c>
      <c r="C93" s="954" t="s">
        <v>3426</v>
      </c>
      <c r="D93" s="800"/>
      <c r="E93" s="800"/>
      <c r="F93" s="800"/>
      <c r="G93" s="764"/>
      <c r="H93" s="758">
        <f t="shared" si="69"/>
        <v>45791</v>
      </c>
      <c r="I93" s="758">
        <f t="shared" si="69"/>
        <v>45791</v>
      </c>
      <c r="J93" s="764"/>
      <c r="L93" s="1084"/>
    </row>
    <row r="94" spans="1:12" s="14" customFormat="1" ht="19.5" hidden="1" customHeight="1">
      <c r="A94" s="805" t="s">
        <v>2308</v>
      </c>
      <c r="B94" s="954" t="s">
        <v>373</v>
      </c>
      <c r="C94" s="954" t="s">
        <v>3427</v>
      </c>
      <c r="D94" s="955">
        <v>45805</v>
      </c>
      <c r="E94" s="758">
        <f t="shared" si="71"/>
        <v>45809</v>
      </c>
      <c r="F94" s="758">
        <f t="shared" si="72"/>
        <v>45812</v>
      </c>
      <c r="G94" s="764"/>
      <c r="H94" s="758">
        <f t="shared" si="69"/>
        <v>45798</v>
      </c>
      <c r="I94" s="758">
        <f t="shared" si="69"/>
        <v>45798</v>
      </c>
      <c r="J94" s="764"/>
      <c r="L94" s="1084"/>
    </row>
    <row r="95" spans="1:12" s="14" customFormat="1" ht="19.5" hidden="1" customHeight="1">
      <c r="A95" s="805"/>
      <c r="B95" s="954" t="s">
        <v>680</v>
      </c>
      <c r="C95" s="954" t="s">
        <v>3428</v>
      </c>
      <c r="D95" s="955">
        <v>45811</v>
      </c>
      <c r="E95" s="758">
        <f t="shared" si="71"/>
        <v>45815</v>
      </c>
      <c r="F95" s="758">
        <f t="shared" si="72"/>
        <v>45818</v>
      </c>
      <c r="G95" s="801"/>
      <c r="H95" s="758">
        <f t="shared" si="69"/>
        <v>45805</v>
      </c>
      <c r="I95" s="758">
        <f t="shared" si="69"/>
        <v>45805</v>
      </c>
      <c r="J95" s="801"/>
      <c r="L95" s="13"/>
    </row>
    <row r="96" spans="1:12" s="14" customFormat="1" ht="19.5" hidden="1" customHeight="1">
      <c r="A96" s="805"/>
      <c r="B96" s="1025" t="s">
        <v>413</v>
      </c>
      <c r="C96" s="954" t="s">
        <v>3429</v>
      </c>
      <c r="D96" s="800"/>
      <c r="E96" s="800"/>
      <c r="F96" s="800"/>
      <c r="G96" s="764"/>
      <c r="H96" s="758">
        <f t="shared" si="69"/>
        <v>45812</v>
      </c>
      <c r="I96" s="758">
        <f t="shared" si="69"/>
        <v>45812</v>
      </c>
      <c r="J96" s="764"/>
      <c r="L96" s="1084"/>
    </row>
    <row r="97" spans="1:12" s="14" customFormat="1" ht="19.5" hidden="1" customHeight="1">
      <c r="A97" s="805" t="s">
        <v>2849</v>
      </c>
      <c r="B97" s="954" t="s">
        <v>2500</v>
      </c>
      <c r="C97" s="954" t="s">
        <v>3430</v>
      </c>
      <c r="D97" s="955">
        <v>45823</v>
      </c>
      <c r="E97" s="758">
        <f t="shared" si="71"/>
        <v>45827</v>
      </c>
      <c r="F97" s="758">
        <f t="shared" si="72"/>
        <v>45830</v>
      </c>
      <c r="G97" s="801"/>
      <c r="H97" s="758">
        <f t="shared" si="69"/>
        <v>45819</v>
      </c>
      <c r="I97" s="758">
        <f t="shared" si="69"/>
        <v>45819</v>
      </c>
      <c r="J97" s="801"/>
      <c r="L97" s="13"/>
    </row>
    <row r="98" spans="1:12" s="14" customFormat="1" ht="19.5" hidden="1" customHeight="1">
      <c r="A98" s="805"/>
      <c r="B98" s="954" t="s">
        <v>2849</v>
      </c>
      <c r="C98" s="954" t="s">
        <v>3431</v>
      </c>
      <c r="D98" s="955">
        <v>45829</v>
      </c>
      <c r="E98" s="758">
        <f t="shared" si="71"/>
        <v>45833</v>
      </c>
      <c r="F98" s="758">
        <f t="shared" si="72"/>
        <v>45836</v>
      </c>
      <c r="G98" s="764"/>
      <c r="H98" s="758">
        <f t="shared" si="69"/>
        <v>45826</v>
      </c>
      <c r="I98" s="758">
        <f t="shared" si="69"/>
        <v>45826</v>
      </c>
      <c r="J98" s="764"/>
      <c r="L98" s="1084"/>
    </row>
    <row r="99" spans="1:12" s="14" customFormat="1" ht="19.5" hidden="1" customHeight="1">
      <c r="A99" s="805"/>
      <c r="B99" s="954" t="s">
        <v>1778</v>
      </c>
      <c r="C99" s="954" t="s">
        <v>3432</v>
      </c>
      <c r="D99" s="955">
        <v>45835</v>
      </c>
      <c r="E99" s="758">
        <f t="shared" ref="E99:E103" si="73">D99+4</f>
        <v>45839</v>
      </c>
      <c r="F99" s="758">
        <f t="shared" ref="F99:F103" si="74">E99+3</f>
        <v>45842</v>
      </c>
      <c r="G99" s="801"/>
      <c r="H99" s="758">
        <f t="shared" si="69"/>
        <v>45833</v>
      </c>
      <c r="I99" s="758">
        <f t="shared" si="69"/>
        <v>45833</v>
      </c>
      <c r="J99" s="801"/>
      <c r="L99" s="13"/>
    </row>
    <row r="100" spans="1:12" s="14" customFormat="1" ht="19.5" hidden="1" customHeight="1">
      <c r="A100" s="805"/>
      <c r="B100" s="954" t="s">
        <v>373</v>
      </c>
      <c r="C100" s="954" t="s">
        <v>3433</v>
      </c>
      <c r="D100" s="955">
        <v>45847</v>
      </c>
      <c r="E100" s="758">
        <f t="shared" si="73"/>
        <v>45851</v>
      </c>
      <c r="F100" s="758">
        <f t="shared" si="74"/>
        <v>45854</v>
      </c>
      <c r="G100" s="764"/>
      <c r="H100" s="758">
        <f t="shared" si="69"/>
        <v>45840</v>
      </c>
      <c r="I100" s="758">
        <f t="shared" si="69"/>
        <v>45840</v>
      </c>
      <c r="J100" s="764"/>
      <c r="L100" s="1084"/>
    </row>
    <row r="101" spans="1:12" s="14" customFormat="1" ht="19.5" hidden="1" customHeight="1">
      <c r="A101" s="805" t="s">
        <v>680</v>
      </c>
      <c r="B101" s="1025" t="s">
        <v>413</v>
      </c>
      <c r="C101" s="954" t="s">
        <v>3434</v>
      </c>
      <c r="D101" s="886"/>
      <c r="E101" s="886"/>
      <c r="F101" s="886"/>
      <c r="G101" s="801"/>
      <c r="H101" s="758">
        <f t="shared" si="69"/>
        <v>45847</v>
      </c>
      <c r="I101" s="758">
        <f t="shared" si="69"/>
        <v>45847</v>
      </c>
      <c r="J101" s="801"/>
      <c r="L101" s="13"/>
    </row>
    <row r="102" spans="1:12" s="14" customFormat="1" ht="19.5" hidden="1" customHeight="1">
      <c r="A102" s="805"/>
      <c r="B102" s="954" t="s">
        <v>680</v>
      </c>
      <c r="C102" s="954" t="s">
        <v>3435</v>
      </c>
      <c r="D102" s="955">
        <v>45859</v>
      </c>
      <c r="E102" s="758">
        <f t="shared" ref="E102" si="75">D102+4</f>
        <v>45863</v>
      </c>
      <c r="F102" s="758">
        <f t="shared" ref="F102" si="76">E102+3</f>
        <v>45866</v>
      </c>
      <c r="G102" s="801"/>
      <c r="H102" s="758">
        <f t="shared" si="69"/>
        <v>45854</v>
      </c>
      <c r="I102" s="758">
        <f t="shared" si="69"/>
        <v>45854</v>
      </c>
      <c r="J102" s="801"/>
      <c r="L102" s="13"/>
    </row>
    <row r="103" spans="1:12" s="14" customFormat="1" ht="19.5" hidden="1" customHeight="1">
      <c r="A103" s="805" t="s">
        <v>2849</v>
      </c>
      <c r="B103" s="954" t="s">
        <v>2500</v>
      </c>
      <c r="C103" s="954" t="s">
        <v>3436</v>
      </c>
      <c r="D103" s="955">
        <v>45867</v>
      </c>
      <c r="E103" s="758">
        <f t="shared" si="73"/>
        <v>45871</v>
      </c>
      <c r="F103" s="758">
        <f t="shared" si="74"/>
        <v>45874</v>
      </c>
      <c r="G103" s="764"/>
      <c r="H103" s="758">
        <f>H102+7</f>
        <v>45861</v>
      </c>
      <c r="I103" s="758">
        <f>I102+7</f>
        <v>45861</v>
      </c>
      <c r="J103" s="764"/>
      <c r="L103" s="1084"/>
    </row>
    <row r="104" spans="1:12" s="14" customFormat="1" ht="19.5" hidden="1" customHeight="1">
      <c r="A104" s="805" t="s">
        <v>1778</v>
      </c>
      <c r="B104" s="1025" t="s">
        <v>413</v>
      </c>
      <c r="C104" s="954" t="s">
        <v>3437</v>
      </c>
      <c r="D104" s="955">
        <v>45867</v>
      </c>
      <c r="E104" s="800"/>
      <c r="F104" s="800"/>
      <c r="G104" s="801"/>
      <c r="H104" s="758">
        <f t="shared" si="69"/>
        <v>45868</v>
      </c>
      <c r="I104" s="758">
        <f t="shared" si="69"/>
        <v>45868</v>
      </c>
      <c r="J104" s="801"/>
      <c r="L104" s="13"/>
    </row>
    <row r="105" spans="1:12" s="14" customFormat="1" ht="19.5" hidden="1" customHeight="1">
      <c r="A105" s="805"/>
      <c r="B105" s="954" t="s">
        <v>1778</v>
      </c>
      <c r="C105" s="954" t="s">
        <v>3438</v>
      </c>
      <c r="D105" s="955">
        <v>45878</v>
      </c>
      <c r="E105" s="758">
        <f t="shared" ref="E105:E108" si="77">D105+4</f>
        <v>45882</v>
      </c>
      <c r="F105" s="758">
        <f t="shared" ref="F105:F108" si="78">E105+3</f>
        <v>45885</v>
      </c>
      <c r="G105" s="801"/>
      <c r="H105" s="758">
        <f t="shared" si="69"/>
        <v>45875</v>
      </c>
      <c r="I105" s="758">
        <f t="shared" si="69"/>
        <v>45875</v>
      </c>
      <c r="J105" s="801"/>
      <c r="L105" s="13"/>
    </row>
    <row r="106" spans="1:12" s="14" customFormat="1" ht="19.5" hidden="1" customHeight="1">
      <c r="A106" s="805"/>
      <c r="B106" s="954" t="s">
        <v>373</v>
      </c>
      <c r="C106" s="954" t="s">
        <v>3439</v>
      </c>
      <c r="D106" s="955">
        <v>45888</v>
      </c>
      <c r="E106" s="758">
        <f t="shared" si="77"/>
        <v>45892</v>
      </c>
      <c r="F106" s="758">
        <f t="shared" si="78"/>
        <v>45895</v>
      </c>
      <c r="G106" s="764"/>
      <c r="H106" s="758">
        <f t="shared" si="69"/>
        <v>45882</v>
      </c>
      <c r="I106" s="758">
        <f t="shared" si="69"/>
        <v>45882</v>
      </c>
      <c r="J106" s="764"/>
      <c r="L106" s="1084"/>
    </row>
    <row r="107" spans="1:12" s="14" customFormat="1" ht="19.5" hidden="1" customHeight="1">
      <c r="A107" s="805"/>
      <c r="B107" s="954" t="s">
        <v>680</v>
      </c>
      <c r="C107" s="954" t="s">
        <v>3440</v>
      </c>
      <c r="D107" s="955">
        <v>45896</v>
      </c>
      <c r="E107" s="758">
        <f t="shared" si="77"/>
        <v>45900</v>
      </c>
      <c r="F107" s="758">
        <f t="shared" si="78"/>
        <v>45903</v>
      </c>
      <c r="G107" s="801"/>
      <c r="H107" s="758">
        <f t="shared" si="69"/>
        <v>45889</v>
      </c>
      <c r="I107" s="758">
        <f t="shared" si="69"/>
        <v>45889</v>
      </c>
      <c r="J107" s="801"/>
      <c r="L107" s="13"/>
    </row>
    <row r="108" spans="1:12" s="14" customFormat="1" ht="19.5" hidden="1" customHeight="1">
      <c r="A108" s="805" t="s">
        <v>3441</v>
      </c>
      <c r="B108" s="954" t="s">
        <v>2804</v>
      </c>
      <c r="C108" s="954" t="s">
        <v>3442</v>
      </c>
      <c r="D108" s="955">
        <v>45900</v>
      </c>
      <c r="E108" s="758">
        <f t="shared" si="77"/>
        <v>45904</v>
      </c>
      <c r="F108" s="758">
        <f t="shared" si="78"/>
        <v>45907</v>
      </c>
      <c r="G108" s="764"/>
      <c r="H108" s="758">
        <f>H107+7</f>
        <v>45896</v>
      </c>
      <c r="I108" s="758">
        <f>I107+7</f>
        <v>45896</v>
      </c>
      <c r="J108" s="764"/>
      <c r="L108" s="1084"/>
    </row>
    <row r="109" spans="1:12" s="14" customFormat="1" ht="19.5" hidden="1" customHeight="1">
      <c r="A109" s="805" t="s">
        <v>3443</v>
      </c>
      <c r="B109" s="954" t="s">
        <v>1822</v>
      </c>
      <c r="C109" s="954" t="s">
        <v>3444</v>
      </c>
      <c r="D109" s="955">
        <v>45909</v>
      </c>
      <c r="E109" s="758">
        <f t="shared" ref="E109:E113" si="79">D109+4</f>
        <v>45913</v>
      </c>
      <c r="F109" s="758">
        <f t="shared" ref="F109:F115" si="80">E109+3</f>
        <v>45916</v>
      </c>
      <c r="G109" s="801"/>
      <c r="H109" s="758">
        <f t="shared" si="69"/>
        <v>45903</v>
      </c>
      <c r="I109" s="758">
        <f t="shared" si="69"/>
        <v>45903</v>
      </c>
      <c r="J109" s="801"/>
      <c r="L109" s="13"/>
    </row>
    <row r="110" spans="1:12" s="14" customFormat="1" ht="19.5" hidden="1" customHeight="1">
      <c r="A110" s="805"/>
      <c r="B110" s="954" t="s">
        <v>1778</v>
      </c>
      <c r="C110" s="954" t="s">
        <v>3445</v>
      </c>
      <c r="D110" s="955">
        <v>45914</v>
      </c>
      <c r="E110" s="758">
        <f t="shared" si="79"/>
        <v>45918</v>
      </c>
      <c r="F110" s="758">
        <f t="shared" si="80"/>
        <v>45921</v>
      </c>
      <c r="G110" s="801"/>
      <c r="H110" s="758">
        <f t="shared" si="69"/>
        <v>45910</v>
      </c>
      <c r="I110" s="758">
        <f t="shared" si="69"/>
        <v>45910</v>
      </c>
      <c r="J110" s="801"/>
      <c r="L110" s="13"/>
    </row>
    <row r="111" spans="1:12" s="14" customFormat="1" ht="19.5" hidden="1" customHeight="1">
      <c r="A111" s="805" t="s">
        <v>373</v>
      </c>
      <c r="B111" s="1025" t="s">
        <v>413</v>
      </c>
      <c r="C111" s="954" t="s">
        <v>3446</v>
      </c>
      <c r="D111" s="800"/>
      <c r="E111" s="800"/>
      <c r="F111" s="800"/>
      <c r="G111" s="764"/>
      <c r="H111" s="758">
        <f t="shared" si="69"/>
        <v>45917</v>
      </c>
      <c r="I111" s="758">
        <f t="shared" si="69"/>
        <v>45917</v>
      </c>
      <c r="J111" s="764"/>
      <c r="L111" s="1084"/>
    </row>
    <row r="112" spans="1:12" s="14" customFormat="1" ht="19.5" hidden="1" customHeight="1">
      <c r="A112" s="805"/>
      <c r="B112" s="954" t="s">
        <v>373</v>
      </c>
      <c r="C112" s="954" t="s">
        <v>3447</v>
      </c>
      <c r="D112" s="955">
        <v>45929</v>
      </c>
      <c r="E112" s="758">
        <f t="shared" si="79"/>
        <v>45933</v>
      </c>
      <c r="F112" s="758">
        <f t="shared" si="80"/>
        <v>45936</v>
      </c>
      <c r="G112" s="801"/>
      <c r="H112" s="758">
        <f t="shared" si="69"/>
        <v>45924</v>
      </c>
      <c r="I112" s="758">
        <f t="shared" si="69"/>
        <v>45924</v>
      </c>
      <c r="J112" s="801"/>
      <c r="L112" s="13"/>
    </row>
    <row r="113" spans="1:12" s="14" customFormat="1" ht="19.5" hidden="1" customHeight="1">
      <c r="A113" s="805" t="s">
        <v>1822</v>
      </c>
      <c r="B113" s="954" t="s">
        <v>680</v>
      </c>
      <c r="C113" s="954" t="s">
        <v>3448</v>
      </c>
      <c r="D113" s="955">
        <v>45936</v>
      </c>
      <c r="E113" s="758">
        <f t="shared" si="79"/>
        <v>45940</v>
      </c>
      <c r="F113" s="758">
        <f t="shared" si="80"/>
        <v>45943</v>
      </c>
      <c r="G113" s="764"/>
      <c r="H113" s="758">
        <f>H112+7</f>
        <v>45931</v>
      </c>
      <c r="I113" s="758">
        <f>I112+7</f>
        <v>45931</v>
      </c>
      <c r="J113" s="764"/>
      <c r="L113" s="1084"/>
    </row>
    <row r="114" spans="1:12" s="14" customFormat="1" ht="19.5" customHeight="1">
      <c r="A114" s="805" t="s">
        <v>3449</v>
      </c>
      <c r="B114" s="954" t="s">
        <v>2804</v>
      </c>
      <c r="C114" s="954" t="s">
        <v>3450</v>
      </c>
      <c r="D114" s="955">
        <v>45944</v>
      </c>
      <c r="E114" s="758">
        <f t="shared" ref="E114" si="81">D114+4</f>
        <v>45948</v>
      </c>
      <c r="F114" s="758">
        <f t="shared" si="80"/>
        <v>45951</v>
      </c>
      <c r="G114" s="764"/>
      <c r="H114" s="758">
        <v>45937</v>
      </c>
      <c r="I114" s="758">
        <f>I113+7</f>
        <v>45938</v>
      </c>
      <c r="J114" s="332">
        <f t="shared" ref="I114:J125" si="82">WEEKNUM(I114)</f>
        <v>41</v>
      </c>
      <c r="L114" s="1084"/>
    </row>
    <row r="115" spans="1:12" s="14" customFormat="1" ht="19.5" customHeight="1">
      <c r="A115" s="805" t="s">
        <v>1822</v>
      </c>
      <c r="B115" s="1125" t="s">
        <v>1822</v>
      </c>
      <c r="C115" s="954" t="s">
        <v>3451</v>
      </c>
      <c r="D115" s="955">
        <v>45952</v>
      </c>
      <c r="E115" s="758">
        <f t="shared" ref="E115:E120" si="83">D115+4</f>
        <v>45956</v>
      </c>
      <c r="F115" s="758">
        <f t="shared" si="80"/>
        <v>45959</v>
      </c>
      <c r="G115" s="801"/>
      <c r="H115" s="758">
        <f t="shared" ref="H115:I118" si="84">H114+7</f>
        <v>45944</v>
      </c>
      <c r="I115" s="758">
        <f t="shared" si="84"/>
        <v>45945</v>
      </c>
      <c r="J115" s="332">
        <f t="shared" si="82"/>
        <v>42</v>
      </c>
      <c r="L115" s="13"/>
    </row>
    <row r="116" spans="1:12" s="14" customFormat="1" ht="19.5" customHeight="1">
      <c r="A116" s="805" t="s">
        <v>1778</v>
      </c>
      <c r="B116" s="1025" t="s">
        <v>413</v>
      </c>
      <c r="C116" s="954" t="s">
        <v>3452</v>
      </c>
      <c r="D116" s="800"/>
      <c r="E116" s="800"/>
      <c r="F116" s="800"/>
      <c r="G116" s="764"/>
      <c r="H116" s="758">
        <f t="shared" si="84"/>
        <v>45951</v>
      </c>
      <c r="I116" s="758">
        <f t="shared" si="84"/>
        <v>45952</v>
      </c>
      <c r="J116" s="332">
        <f t="shared" si="82"/>
        <v>43</v>
      </c>
      <c r="L116" s="1084"/>
    </row>
    <row r="117" spans="1:12" s="14" customFormat="1" ht="19.5" customHeight="1">
      <c r="A117" s="805" t="s">
        <v>373</v>
      </c>
      <c r="B117" s="954" t="s">
        <v>1778</v>
      </c>
      <c r="C117" s="954" t="s">
        <v>3453</v>
      </c>
      <c r="D117" s="955">
        <v>45957</v>
      </c>
      <c r="E117" s="758">
        <f t="shared" si="83"/>
        <v>45961</v>
      </c>
      <c r="F117" s="758">
        <f t="shared" ref="F117:F121" si="85">E117+3</f>
        <v>45964</v>
      </c>
      <c r="G117" s="801"/>
      <c r="H117" s="758">
        <f t="shared" si="84"/>
        <v>45958</v>
      </c>
      <c r="I117" s="758">
        <f t="shared" si="84"/>
        <v>45959</v>
      </c>
      <c r="J117" s="332">
        <f t="shared" si="82"/>
        <v>44</v>
      </c>
      <c r="L117" s="13"/>
    </row>
    <row r="118" spans="1:12" s="14" customFormat="1" ht="19.5" customHeight="1">
      <c r="A118" s="805"/>
      <c r="B118" s="954" t="s">
        <v>373</v>
      </c>
      <c r="C118" s="954" t="s">
        <v>3454</v>
      </c>
      <c r="D118" s="955">
        <v>45965</v>
      </c>
      <c r="E118" s="758">
        <f t="shared" si="83"/>
        <v>45969</v>
      </c>
      <c r="F118" s="758">
        <f t="shared" si="85"/>
        <v>45972</v>
      </c>
      <c r="G118" s="801"/>
      <c r="H118" s="758">
        <f t="shared" si="84"/>
        <v>45965</v>
      </c>
      <c r="I118" s="758">
        <f t="shared" si="84"/>
        <v>45966</v>
      </c>
      <c r="J118" s="332">
        <f t="shared" si="82"/>
        <v>45</v>
      </c>
      <c r="L118" s="13"/>
    </row>
    <row r="119" spans="1:12" s="14" customFormat="1" ht="19.5" customHeight="1">
      <c r="A119" s="805" t="s">
        <v>680</v>
      </c>
      <c r="B119" s="954" t="s">
        <v>3455</v>
      </c>
      <c r="C119" s="954" t="s">
        <v>3456</v>
      </c>
      <c r="D119" s="955">
        <v>45972</v>
      </c>
      <c r="E119" s="758">
        <f t="shared" si="83"/>
        <v>45976</v>
      </c>
      <c r="F119" s="758">
        <f t="shared" si="85"/>
        <v>45979</v>
      </c>
      <c r="G119" s="764"/>
      <c r="H119" s="758">
        <f>H118+7</f>
        <v>45972</v>
      </c>
      <c r="I119" s="758">
        <f>I118+7</f>
        <v>45973</v>
      </c>
      <c r="J119" s="332">
        <f t="shared" si="82"/>
        <v>46</v>
      </c>
      <c r="L119" s="1084"/>
    </row>
    <row r="120" spans="1:12" s="14" customFormat="1" ht="19.5" customHeight="1">
      <c r="A120" s="805" t="s">
        <v>2804</v>
      </c>
      <c r="B120" s="954" t="s">
        <v>3457</v>
      </c>
      <c r="C120" s="954" t="s">
        <v>3458</v>
      </c>
      <c r="D120" s="955">
        <v>45979</v>
      </c>
      <c r="E120" s="758">
        <f t="shared" si="83"/>
        <v>45983</v>
      </c>
      <c r="F120" s="758">
        <f t="shared" si="85"/>
        <v>45986</v>
      </c>
      <c r="G120" s="764"/>
      <c r="H120" s="758">
        <f>H119+7</f>
        <v>45979</v>
      </c>
      <c r="I120" s="758">
        <f>I119+7</f>
        <v>45980</v>
      </c>
      <c r="J120" s="332">
        <f t="shared" si="82"/>
        <v>47</v>
      </c>
      <c r="L120" s="1084"/>
    </row>
    <row r="121" spans="1:12" s="14" customFormat="1" ht="19.5" customHeight="1">
      <c r="A121" s="805"/>
      <c r="B121" s="1125" t="s">
        <v>1822</v>
      </c>
      <c r="C121" s="954" t="s">
        <v>3459</v>
      </c>
      <c r="D121" s="955">
        <v>45986</v>
      </c>
      <c r="E121" s="758">
        <f t="shared" ref="E121" si="86">D121+4</f>
        <v>45990</v>
      </c>
      <c r="F121" s="758">
        <f t="shared" si="85"/>
        <v>45993</v>
      </c>
      <c r="G121" s="801"/>
      <c r="H121" s="758">
        <f t="shared" ref="H121:I125" si="87">H120+7</f>
        <v>45986</v>
      </c>
      <c r="I121" s="758">
        <f t="shared" si="87"/>
        <v>45987</v>
      </c>
      <c r="J121" s="332">
        <f t="shared" si="82"/>
        <v>48</v>
      </c>
      <c r="L121" s="13"/>
    </row>
    <row r="122" spans="1:12" s="14" customFormat="1" ht="19.5" customHeight="1">
      <c r="A122" s="805"/>
      <c r="B122" s="1125" t="s">
        <v>1778</v>
      </c>
      <c r="C122" s="954" t="s">
        <v>3460</v>
      </c>
      <c r="D122" s="955">
        <v>45993</v>
      </c>
      <c r="E122" s="758">
        <f t="shared" ref="E122:E125" si="88">D122+4</f>
        <v>45997</v>
      </c>
      <c r="F122" s="758">
        <f t="shared" ref="F122:F125" si="89">E122+3</f>
        <v>46000</v>
      </c>
      <c r="G122" s="801"/>
      <c r="H122" s="758">
        <f t="shared" si="87"/>
        <v>45993</v>
      </c>
      <c r="I122" s="758">
        <f t="shared" si="87"/>
        <v>45994</v>
      </c>
      <c r="J122" s="332">
        <f t="shared" si="82"/>
        <v>49</v>
      </c>
      <c r="L122" s="13"/>
    </row>
    <row r="123" spans="1:12" s="14" customFormat="1" ht="19.5" customHeight="1">
      <c r="A123" s="805"/>
      <c r="B123" s="1125" t="s">
        <v>3461</v>
      </c>
      <c r="C123" s="954" t="s">
        <v>3462</v>
      </c>
      <c r="D123" s="955">
        <v>46000</v>
      </c>
      <c r="E123" s="758">
        <f t="shared" si="88"/>
        <v>46004</v>
      </c>
      <c r="F123" s="758">
        <f t="shared" si="89"/>
        <v>46007</v>
      </c>
      <c r="G123" s="801"/>
      <c r="H123" s="758">
        <f t="shared" si="87"/>
        <v>46000</v>
      </c>
      <c r="I123" s="758">
        <f t="shared" si="87"/>
        <v>46001</v>
      </c>
      <c r="J123" s="332">
        <f t="shared" si="82"/>
        <v>50</v>
      </c>
      <c r="L123" s="13"/>
    </row>
    <row r="124" spans="1:12" s="14" customFormat="1" ht="19.5" customHeight="1">
      <c r="A124" s="805" t="s">
        <v>3463</v>
      </c>
      <c r="B124" s="1125" t="s">
        <v>3455</v>
      </c>
      <c r="C124" s="954" t="s">
        <v>3464</v>
      </c>
      <c r="D124" s="955">
        <v>46007</v>
      </c>
      <c r="E124" s="758">
        <f t="shared" si="88"/>
        <v>46011</v>
      </c>
      <c r="F124" s="758">
        <f t="shared" si="89"/>
        <v>46014</v>
      </c>
      <c r="G124" s="801"/>
      <c r="H124" s="758">
        <f t="shared" si="87"/>
        <v>46007</v>
      </c>
      <c r="I124" s="758">
        <f t="shared" si="87"/>
        <v>46008</v>
      </c>
      <c r="J124" s="332">
        <f t="shared" si="82"/>
        <v>51</v>
      </c>
      <c r="L124" s="13"/>
    </row>
    <row r="125" spans="1:12" s="14" customFormat="1" ht="19.5" customHeight="1">
      <c r="A125" s="805" t="s">
        <v>3465</v>
      </c>
      <c r="B125" s="1125" t="s">
        <v>3457</v>
      </c>
      <c r="C125" s="954" t="s">
        <v>3466</v>
      </c>
      <c r="D125" s="955">
        <v>46014</v>
      </c>
      <c r="E125" s="758">
        <f t="shared" si="88"/>
        <v>46018</v>
      </c>
      <c r="F125" s="758">
        <f t="shared" si="89"/>
        <v>46021</v>
      </c>
      <c r="G125" s="801"/>
      <c r="H125" s="758">
        <f t="shared" si="87"/>
        <v>46014</v>
      </c>
      <c r="I125" s="758">
        <f t="shared" si="87"/>
        <v>46015</v>
      </c>
      <c r="J125" s="332">
        <f t="shared" si="82"/>
        <v>52</v>
      </c>
      <c r="L125" s="13"/>
    </row>
    <row r="126" spans="1:12" ht="19.5" customHeight="1">
      <c r="B126" s="1106" t="s">
        <v>545</v>
      </c>
      <c r="C126" s="678"/>
      <c r="D126" s="678"/>
      <c r="E126" s="678"/>
      <c r="F126" s="678"/>
      <c r="G126" s="678"/>
      <c r="H126" s="678"/>
      <c r="I126" s="407"/>
      <c r="J126" s="490"/>
      <c r="K126" s="149"/>
      <c r="L126" s="14"/>
    </row>
    <row r="127" spans="1:12" s="14" customFormat="1" ht="19.5" customHeight="1">
      <c r="A127" s="805"/>
      <c r="B127" s="808"/>
      <c r="C127" s="808"/>
      <c r="D127" s="764"/>
      <c r="E127" s="801"/>
      <c r="F127" s="801"/>
      <c r="G127" s="801"/>
      <c r="H127" s="764"/>
      <c r="I127" s="801"/>
      <c r="J127" s="801"/>
      <c r="L127" s="13"/>
    </row>
    <row r="128" spans="1:12" s="149" customFormat="1" ht="15.75" customHeight="1">
      <c r="A128" s="1033"/>
      <c r="B128" s="1185"/>
      <c r="C128" s="1185"/>
      <c r="D128" s="1185"/>
      <c r="E128" s="1037"/>
      <c r="F128" s="1037"/>
      <c r="G128" s="1037"/>
      <c r="H128" s="1037"/>
      <c r="I128" s="1037"/>
      <c r="J128" s="217"/>
      <c r="K128" s="217"/>
      <c r="L128" s="217"/>
    </row>
    <row r="129" spans="1:19" ht="13.9">
      <c r="A129" s="327"/>
      <c r="H129" s="9"/>
      <c r="I129" s="9"/>
      <c r="J129" s="423"/>
      <c r="K129" s="423"/>
      <c r="L129" s="424"/>
    </row>
    <row r="130" spans="1:19" ht="34.5" hidden="1" customHeight="1">
      <c r="A130" s="327"/>
      <c r="B130" s="1187" t="s">
        <v>127</v>
      </c>
      <c r="C130" s="1188"/>
      <c r="D130" s="1189" t="s">
        <v>353</v>
      </c>
      <c r="E130" s="941" t="s">
        <v>311</v>
      </c>
      <c r="F130" s="941" t="s">
        <v>289</v>
      </c>
      <c r="G130" s="941" t="s">
        <v>3467</v>
      </c>
      <c r="H130" s="941" t="s">
        <v>3468</v>
      </c>
      <c r="I130" s="944" t="s">
        <v>247</v>
      </c>
      <c r="K130" s="1055"/>
      <c r="L130"/>
      <c r="M130" s="18"/>
      <c r="P130" s="345"/>
      <c r="S130" s="18"/>
    </row>
    <row r="131" spans="1:19" ht="27" hidden="1" customHeight="1">
      <c r="A131" s="327"/>
      <c r="B131" s="944" t="s">
        <v>355</v>
      </c>
      <c r="C131" s="945" t="s">
        <v>356</v>
      </c>
      <c r="D131" s="1190"/>
      <c r="E131" s="940" t="s">
        <v>282</v>
      </c>
      <c r="F131" s="940" t="s">
        <v>269</v>
      </c>
      <c r="G131" s="940" t="s">
        <v>184</v>
      </c>
      <c r="H131" s="940" t="s">
        <v>172</v>
      </c>
      <c r="I131" s="940" t="s">
        <v>209</v>
      </c>
      <c r="K131" s="1050" t="s">
        <v>357</v>
      </c>
      <c r="L131"/>
      <c r="M131" s="18"/>
      <c r="P131" s="345"/>
      <c r="S131" s="18"/>
    </row>
    <row r="132" spans="1:19" ht="19.5" hidden="1" customHeight="1">
      <c r="A132" s="805"/>
      <c r="B132" s="954" t="s">
        <v>1519</v>
      </c>
      <c r="C132" s="954" t="s">
        <v>3469</v>
      </c>
      <c r="D132" s="955">
        <v>45482</v>
      </c>
      <c r="E132" s="802">
        <f t="shared" ref="E132:E134" si="90">D132+1</f>
        <v>45483</v>
      </c>
      <c r="F132" s="802">
        <f t="shared" ref="F132:F134" si="91">D132+7</f>
        <v>45489</v>
      </c>
      <c r="G132" s="802">
        <f t="shared" ref="G132" si="92">D132+9</f>
        <v>45491</v>
      </c>
      <c r="H132" s="880" t="s">
        <v>389</v>
      </c>
      <c r="I132" s="880" t="s">
        <v>389</v>
      </c>
      <c r="J132" s="802">
        <f t="shared" ref="J132" si="93">D132+19</f>
        <v>45501</v>
      </c>
      <c r="L132" s="758" t="e">
        <f>+#REF!+7</f>
        <v>#REF!</v>
      </c>
    </row>
    <row r="133" spans="1:19" ht="19.5" hidden="1" customHeight="1">
      <c r="A133" s="805"/>
      <c r="B133" s="954" t="s">
        <v>426</v>
      </c>
      <c r="C133" s="954" t="s">
        <v>3470</v>
      </c>
      <c r="D133" s="955">
        <v>45497</v>
      </c>
      <c r="E133" s="802">
        <f t="shared" si="90"/>
        <v>45498</v>
      </c>
      <c r="F133" s="802">
        <f t="shared" si="91"/>
        <v>45504</v>
      </c>
      <c r="G133" s="802">
        <f t="shared" ref="G133" si="94">D133+9</f>
        <v>45506</v>
      </c>
      <c r="H133" s="880" t="s">
        <v>389</v>
      </c>
      <c r="I133" s="880" t="s">
        <v>389</v>
      </c>
      <c r="J133" s="802">
        <f t="shared" ref="J133:J134" si="95">D133+19</f>
        <v>45516</v>
      </c>
      <c r="L133" s="758" t="e">
        <f t="shared" ref="K133:L165" si="96">+L132+7</f>
        <v>#REF!</v>
      </c>
    </row>
    <row r="134" spans="1:19" ht="19.5" hidden="1" customHeight="1">
      <c r="A134" s="805" t="s">
        <v>1725</v>
      </c>
      <c r="B134" s="954" t="s">
        <v>1722</v>
      </c>
      <c r="C134" s="954" t="s">
        <v>3471</v>
      </c>
      <c r="D134" s="955">
        <v>45498</v>
      </c>
      <c r="E134" s="802">
        <f t="shared" si="90"/>
        <v>45499</v>
      </c>
      <c r="F134" s="802">
        <f t="shared" si="91"/>
        <v>45505</v>
      </c>
      <c r="G134" s="880" t="s">
        <v>389</v>
      </c>
      <c r="H134" s="880" t="s">
        <v>389</v>
      </c>
      <c r="I134" s="880" t="s">
        <v>389</v>
      </c>
      <c r="J134" s="802">
        <f t="shared" si="95"/>
        <v>45517</v>
      </c>
      <c r="L134" s="758" t="e">
        <f t="shared" si="96"/>
        <v>#REF!</v>
      </c>
    </row>
    <row r="135" spans="1:19" ht="19.5" hidden="1" customHeight="1">
      <c r="A135" s="805"/>
      <c r="B135" s="954" t="s">
        <v>1725</v>
      </c>
      <c r="C135" s="954" t="s">
        <v>3472</v>
      </c>
      <c r="D135" s="955">
        <v>45504</v>
      </c>
      <c r="E135" s="802">
        <f t="shared" ref="E135:E138" si="97">D135+1</f>
        <v>45505</v>
      </c>
      <c r="F135" s="802">
        <f t="shared" ref="F135:F138" si="98">D135+7</f>
        <v>45511</v>
      </c>
      <c r="G135" s="802">
        <f t="shared" ref="G135:G138" si="99">D135+9</f>
        <v>45513</v>
      </c>
      <c r="H135" s="880" t="s">
        <v>389</v>
      </c>
      <c r="I135" s="880" t="s">
        <v>389</v>
      </c>
      <c r="J135" s="802">
        <f t="shared" ref="J135:J138" si="100">D135+19</f>
        <v>45523</v>
      </c>
      <c r="L135" s="758" t="e">
        <f t="shared" si="96"/>
        <v>#REF!</v>
      </c>
    </row>
    <row r="136" spans="1:19" ht="19.5" hidden="1" customHeight="1">
      <c r="A136" s="805"/>
      <c r="B136" s="954" t="s">
        <v>1719</v>
      </c>
      <c r="C136" s="954" t="s">
        <v>3473</v>
      </c>
      <c r="D136" s="955">
        <v>45507</v>
      </c>
      <c r="E136" s="758">
        <f t="shared" si="97"/>
        <v>45508</v>
      </c>
      <c r="F136" s="758">
        <f t="shared" si="98"/>
        <v>45514</v>
      </c>
      <c r="G136" s="758">
        <f t="shared" si="99"/>
        <v>45516</v>
      </c>
      <c r="H136" s="880" t="s">
        <v>389</v>
      </c>
      <c r="I136" s="880" t="s">
        <v>389</v>
      </c>
      <c r="J136" s="802">
        <f t="shared" si="100"/>
        <v>45526</v>
      </c>
      <c r="L136" s="758" t="e">
        <f t="shared" si="96"/>
        <v>#REF!</v>
      </c>
    </row>
    <row r="137" spans="1:19" ht="19.5" hidden="1" customHeight="1">
      <c r="A137" s="805"/>
      <c r="B137" s="954" t="s">
        <v>1519</v>
      </c>
      <c r="C137" s="954" t="s">
        <v>3474</v>
      </c>
      <c r="D137" s="955">
        <v>45514</v>
      </c>
      <c r="E137" s="758">
        <f t="shared" si="97"/>
        <v>45515</v>
      </c>
      <c r="F137" s="758">
        <f t="shared" si="98"/>
        <v>45521</v>
      </c>
      <c r="G137" s="758">
        <f t="shared" si="99"/>
        <v>45523</v>
      </c>
      <c r="H137" s="880" t="s">
        <v>389</v>
      </c>
      <c r="I137" s="880" t="s">
        <v>389</v>
      </c>
      <c r="J137" s="802">
        <f t="shared" si="100"/>
        <v>45533</v>
      </c>
      <c r="L137" s="758" t="e">
        <f t="shared" si="96"/>
        <v>#REF!</v>
      </c>
    </row>
    <row r="138" spans="1:19" ht="19.5" hidden="1" customHeight="1">
      <c r="A138" s="805" t="s">
        <v>426</v>
      </c>
      <c r="B138" s="954" t="s">
        <v>1722</v>
      </c>
      <c r="C138" s="954" t="s">
        <v>3475</v>
      </c>
      <c r="D138" s="955">
        <v>45522</v>
      </c>
      <c r="E138" s="758">
        <f t="shared" si="97"/>
        <v>45523</v>
      </c>
      <c r="F138" s="758">
        <f t="shared" si="98"/>
        <v>45529</v>
      </c>
      <c r="G138" s="758">
        <f t="shared" si="99"/>
        <v>45531</v>
      </c>
      <c r="H138" s="880" t="s">
        <v>389</v>
      </c>
      <c r="I138" s="880" t="s">
        <v>389</v>
      </c>
      <c r="J138" s="802">
        <f t="shared" si="100"/>
        <v>45541</v>
      </c>
      <c r="L138" s="758" t="e">
        <f t="shared" si="96"/>
        <v>#REF!</v>
      </c>
    </row>
    <row r="139" spans="1:19" ht="19.5" hidden="1" customHeight="1">
      <c r="A139" s="805" t="s">
        <v>1722</v>
      </c>
      <c r="B139" s="954" t="s">
        <v>426</v>
      </c>
      <c r="C139" s="954" t="s">
        <v>3476</v>
      </c>
      <c r="D139" s="955">
        <v>45529</v>
      </c>
      <c r="E139" s="758">
        <f t="shared" ref="E139:E143" si="101">D139+1</f>
        <v>45530</v>
      </c>
      <c r="F139" s="758">
        <f t="shared" ref="F139:F143" si="102">D139+7</f>
        <v>45536</v>
      </c>
      <c r="G139" s="758">
        <f t="shared" ref="G139:G143" si="103">D139+9</f>
        <v>45538</v>
      </c>
      <c r="H139" s="880" t="s">
        <v>389</v>
      </c>
      <c r="I139" s="880" t="s">
        <v>389</v>
      </c>
      <c r="J139" s="802">
        <f t="shared" ref="J139:J143" si="104">D139+19</f>
        <v>45548</v>
      </c>
      <c r="L139" s="758" t="e">
        <f t="shared" si="96"/>
        <v>#REF!</v>
      </c>
    </row>
    <row r="140" spans="1:19" ht="19.5" hidden="1" customHeight="1">
      <c r="A140" s="805"/>
      <c r="B140" s="954" t="s">
        <v>1725</v>
      </c>
      <c r="C140" s="954" t="s">
        <v>3477</v>
      </c>
      <c r="D140" s="955">
        <v>45536</v>
      </c>
      <c r="E140" s="802">
        <f t="shared" si="101"/>
        <v>45537</v>
      </c>
      <c r="F140" s="802">
        <f t="shared" si="102"/>
        <v>45543</v>
      </c>
      <c r="G140" s="802">
        <f t="shared" si="103"/>
        <v>45545</v>
      </c>
      <c r="H140" s="758">
        <f t="shared" ref="H140" si="105">D140+11</f>
        <v>45547</v>
      </c>
      <c r="I140" s="758">
        <f t="shared" ref="I140" si="106">D140+13</f>
        <v>45549</v>
      </c>
      <c r="J140" s="802">
        <f t="shared" ref="J140" si="107">D140+19</f>
        <v>45555</v>
      </c>
      <c r="L140" s="758" t="e">
        <f t="shared" si="96"/>
        <v>#REF!</v>
      </c>
    </row>
    <row r="141" spans="1:19" ht="19.5" hidden="1" customHeight="1">
      <c r="A141" s="805"/>
      <c r="B141" s="954" t="s">
        <v>1719</v>
      </c>
      <c r="C141" s="954" t="s">
        <v>3478</v>
      </c>
      <c r="D141" s="955">
        <v>45542</v>
      </c>
      <c r="E141" s="880" t="s">
        <v>389</v>
      </c>
      <c r="F141" s="880" t="s">
        <v>389</v>
      </c>
      <c r="G141" s="880" t="s">
        <v>389</v>
      </c>
      <c r="H141" s="880" t="s">
        <v>389</v>
      </c>
      <c r="I141" s="880" t="s">
        <v>389</v>
      </c>
      <c r="J141" s="880" t="s">
        <v>389</v>
      </c>
      <c r="L141" s="758" t="e">
        <f t="shared" si="96"/>
        <v>#REF!</v>
      </c>
    </row>
    <row r="142" spans="1:19" ht="19.5" hidden="1" customHeight="1">
      <c r="A142" s="805"/>
      <c r="B142" s="954" t="s">
        <v>1519</v>
      </c>
      <c r="C142" s="954" t="s">
        <v>3479</v>
      </c>
      <c r="D142" s="955">
        <v>45549</v>
      </c>
      <c r="E142" s="758">
        <f t="shared" si="101"/>
        <v>45550</v>
      </c>
      <c r="F142" s="758">
        <f t="shared" si="102"/>
        <v>45556</v>
      </c>
      <c r="G142" s="758">
        <f t="shared" si="103"/>
        <v>45558</v>
      </c>
      <c r="H142" s="758">
        <f t="shared" ref="H142:H146" si="108">D142+11</f>
        <v>45560</v>
      </c>
      <c r="I142" s="758">
        <f t="shared" ref="I142:I146" si="109">D142+13</f>
        <v>45562</v>
      </c>
      <c r="J142" s="802">
        <f t="shared" si="104"/>
        <v>45568</v>
      </c>
      <c r="L142" s="758" t="e">
        <f t="shared" si="96"/>
        <v>#REF!</v>
      </c>
    </row>
    <row r="143" spans="1:19" ht="19.5" hidden="1" customHeight="1">
      <c r="A143" s="805"/>
      <c r="B143" s="954" t="s">
        <v>1722</v>
      </c>
      <c r="C143" s="954" t="s">
        <v>3480</v>
      </c>
      <c r="D143" s="955">
        <v>45556</v>
      </c>
      <c r="E143" s="758">
        <f t="shared" si="101"/>
        <v>45557</v>
      </c>
      <c r="F143" s="758">
        <f t="shared" si="102"/>
        <v>45563</v>
      </c>
      <c r="G143" s="758">
        <f t="shared" si="103"/>
        <v>45565</v>
      </c>
      <c r="H143" s="758">
        <f t="shared" si="108"/>
        <v>45567</v>
      </c>
      <c r="I143" s="758">
        <f t="shared" si="109"/>
        <v>45569</v>
      </c>
      <c r="J143" s="802">
        <f t="shared" si="104"/>
        <v>45575</v>
      </c>
      <c r="L143" s="758" t="e">
        <f t="shared" si="96"/>
        <v>#REF!</v>
      </c>
    </row>
    <row r="144" spans="1:19" ht="19.5" hidden="1" customHeight="1">
      <c r="A144" s="805"/>
      <c r="B144" s="954" t="s">
        <v>426</v>
      </c>
      <c r="C144" s="954" t="s">
        <v>3481</v>
      </c>
      <c r="D144" s="955">
        <v>45568</v>
      </c>
      <c r="E144" s="758">
        <f t="shared" ref="E144:E148" si="110">D144+1</f>
        <v>45569</v>
      </c>
      <c r="F144" s="758">
        <f t="shared" ref="F144:F148" si="111">D144+7</f>
        <v>45575</v>
      </c>
      <c r="G144" s="880" t="s">
        <v>389</v>
      </c>
      <c r="H144" s="880" t="s">
        <v>389</v>
      </c>
      <c r="I144" s="880" t="s">
        <v>389</v>
      </c>
      <c r="J144" s="802">
        <f t="shared" ref="J144:J148" si="112">D144+19</f>
        <v>45587</v>
      </c>
      <c r="L144" s="758" t="e">
        <f t="shared" si="96"/>
        <v>#REF!</v>
      </c>
    </row>
    <row r="145" spans="1:19" ht="19.5" hidden="1" customHeight="1">
      <c r="A145" s="805"/>
      <c r="B145" s="954" t="s">
        <v>1725</v>
      </c>
      <c r="C145" s="954" t="s">
        <v>3482</v>
      </c>
      <c r="D145" s="955">
        <v>45572</v>
      </c>
      <c r="E145" s="880" t="s">
        <v>389</v>
      </c>
      <c r="F145" s="758">
        <f t="shared" ref="F145" si="113">D145+7</f>
        <v>45579</v>
      </c>
      <c r="G145" s="758">
        <f t="shared" ref="G145" si="114">D145+9</f>
        <v>45581</v>
      </c>
      <c r="H145" s="758">
        <f t="shared" ref="H145" si="115">D145+11</f>
        <v>45583</v>
      </c>
      <c r="I145" s="758">
        <f t="shared" ref="I145" si="116">D145+13</f>
        <v>45585</v>
      </c>
      <c r="J145" s="802">
        <f t="shared" ref="J145" si="117">D145+19</f>
        <v>45591</v>
      </c>
      <c r="L145" s="758" t="e">
        <f t="shared" si="96"/>
        <v>#REF!</v>
      </c>
    </row>
    <row r="146" spans="1:19" ht="19.5" hidden="1" customHeight="1">
      <c r="A146" s="805" t="s">
        <v>3385</v>
      </c>
      <c r="B146" s="954" t="s">
        <v>3483</v>
      </c>
      <c r="C146" s="954" t="s">
        <v>3484</v>
      </c>
      <c r="D146" s="955">
        <v>45577</v>
      </c>
      <c r="E146" s="758">
        <f t="shared" si="110"/>
        <v>45578</v>
      </c>
      <c r="F146" s="758">
        <f t="shared" si="111"/>
        <v>45584</v>
      </c>
      <c r="G146" s="758">
        <f t="shared" ref="G146:G148" si="118">D146+9</f>
        <v>45586</v>
      </c>
      <c r="H146" s="758">
        <f t="shared" si="108"/>
        <v>45588</v>
      </c>
      <c r="I146" s="758">
        <f t="shared" si="109"/>
        <v>45590</v>
      </c>
      <c r="J146" s="802">
        <f t="shared" si="112"/>
        <v>45596</v>
      </c>
      <c r="L146" s="758" t="e">
        <f t="shared" si="96"/>
        <v>#REF!</v>
      </c>
    </row>
    <row r="147" spans="1:19" ht="19.5" hidden="1" customHeight="1">
      <c r="A147" s="805" t="s">
        <v>1519</v>
      </c>
      <c r="B147" s="954" t="s">
        <v>2849</v>
      </c>
      <c r="C147" s="954" t="s">
        <v>3485</v>
      </c>
      <c r="D147" s="955">
        <v>45585</v>
      </c>
      <c r="E147" s="758">
        <f t="shared" ref="E147" si="119">D147+1</f>
        <v>45586</v>
      </c>
      <c r="F147" s="758">
        <f t="shared" ref="F147" si="120">D147+7</f>
        <v>45592</v>
      </c>
      <c r="G147" s="758">
        <f t="shared" ref="G147" si="121">D147+9</f>
        <v>45594</v>
      </c>
      <c r="H147" s="758">
        <f t="shared" ref="H147" si="122">D147+11</f>
        <v>45596</v>
      </c>
      <c r="I147" s="758">
        <f t="shared" ref="I147" si="123">D147+13</f>
        <v>45598</v>
      </c>
      <c r="J147" s="802">
        <f t="shared" ref="J147" si="124">D147+19</f>
        <v>45604</v>
      </c>
      <c r="L147" s="758" t="e">
        <f t="shared" si="96"/>
        <v>#REF!</v>
      </c>
    </row>
    <row r="148" spans="1:19" ht="19.5" hidden="1" customHeight="1">
      <c r="A148" s="805" t="s">
        <v>426</v>
      </c>
      <c r="B148" s="954" t="s">
        <v>3483</v>
      </c>
      <c r="C148" s="954" t="s">
        <v>3486</v>
      </c>
      <c r="D148" s="955">
        <v>45591</v>
      </c>
      <c r="E148" s="758">
        <f t="shared" si="110"/>
        <v>45592</v>
      </c>
      <c r="F148" s="758">
        <f t="shared" si="111"/>
        <v>45598</v>
      </c>
      <c r="G148" s="758">
        <f t="shared" si="118"/>
        <v>45600</v>
      </c>
      <c r="H148" s="758">
        <f t="shared" ref="H148:H149" si="125">D148+11</f>
        <v>45602</v>
      </c>
      <c r="I148" s="758">
        <f t="shared" ref="I148:I149" si="126">D148+13</f>
        <v>45604</v>
      </c>
      <c r="J148" s="802">
        <f t="shared" si="112"/>
        <v>45610</v>
      </c>
      <c r="L148" s="758" t="e">
        <f t="shared" si="96"/>
        <v>#REF!</v>
      </c>
    </row>
    <row r="149" spans="1:19" ht="19.5" hidden="1" customHeight="1">
      <c r="A149" s="805" t="s">
        <v>1722</v>
      </c>
      <c r="B149" s="1025" t="s">
        <v>413</v>
      </c>
      <c r="C149" s="954" t="s">
        <v>3487</v>
      </c>
      <c r="D149" s="800">
        <v>45601</v>
      </c>
      <c r="E149" s="800">
        <f t="shared" ref="E149:E153" si="127">D149+1</f>
        <v>45602</v>
      </c>
      <c r="F149" s="800">
        <f t="shared" ref="F149:F153" si="128">D149+7</f>
        <v>45608</v>
      </c>
      <c r="G149" s="800">
        <f t="shared" ref="G149:G153" si="129">D149+9</f>
        <v>45610</v>
      </c>
      <c r="H149" s="800">
        <f t="shared" si="125"/>
        <v>45612</v>
      </c>
      <c r="I149" s="800">
        <f t="shared" si="126"/>
        <v>45614</v>
      </c>
      <c r="J149" s="853">
        <f t="shared" ref="J149" si="130">D149+19</f>
        <v>45620</v>
      </c>
      <c r="L149" s="758" t="e">
        <f t="shared" si="96"/>
        <v>#REF!</v>
      </c>
    </row>
    <row r="150" spans="1:19" ht="19.5" hidden="1" customHeight="1">
      <c r="A150" s="805"/>
      <c r="B150" s="954" t="s">
        <v>1725</v>
      </c>
      <c r="C150" s="954" t="s">
        <v>3488</v>
      </c>
      <c r="D150" s="955">
        <v>45610</v>
      </c>
      <c r="E150" s="880" t="s">
        <v>389</v>
      </c>
      <c r="F150" s="758">
        <f t="shared" ref="F150" si="131">D150+7</f>
        <v>45617</v>
      </c>
      <c r="G150" s="758">
        <f t="shared" si="129"/>
        <v>45619</v>
      </c>
      <c r="H150" s="758">
        <f t="shared" ref="H150" si="132">D150+11</f>
        <v>45621</v>
      </c>
      <c r="I150" s="758">
        <f t="shared" ref="I150" si="133">D150+13</f>
        <v>45623</v>
      </c>
      <c r="J150" s="802">
        <f t="shared" ref="J150" si="134">D150+19</f>
        <v>45629</v>
      </c>
      <c r="L150" s="758" t="e">
        <f t="shared" si="96"/>
        <v>#REF!</v>
      </c>
    </row>
    <row r="151" spans="1:19" ht="19.5" hidden="1" customHeight="1">
      <c r="A151" s="805" t="s">
        <v>3483</v>
      </c>
      <c r="B151" s="954" t="s">
        <v>373</v>
      </c>
      <c r="C151" s="954" t="s">
        <v>3489</v>
      </c>
      <c r="D151" s="955">
        <v>45618</v>
      </c>
      <c r="E151" s="758">
        <f>D151+1</f>
        <v>45619</v>
      </c>
      <c r="F151" s="880" t="s">
        <v>389</v>
      </c>
      <c r="G151" s="880" t="s">
        <v>389</v>
      </c>
      <c r="H151" s="758">
        <v>45623</v>
      </c>
      <c r="I151" s="758">
        <v>45624</v>
      </c>
      <c r="J151" s="802">
        <v>45632</v>
      </c>
      <c r="L151" s="758" t="e">
        <f t="shared" si="96"/>
        <v>#REF!</v>
      </c>
    </row>
    <row r="152" spans="1:19" ht="19.5" hidden="1" customHeight="1">
      <c r="A152" s="805" t="s">
        <v>2849</v>
      </c>
      <c r="B152" s="954" t="s">
        <v>3392</v>
      </c>
      <c r="C152" s="954" t="s">
        <v>3490</v>
      </c>
      <c r="D152" s="955">
        <v>45624</v>
      </c>
      <c r="E152" s="758">
        <f t="shared" si="127"/>
        <v>45625</v>
      </c>
      <c r="F152" s="758">
        <f t="shared" si="128"/>
        <v>45631</v>
      </c>
      <c r="G152" s="758">
        <f t="shared" si="129"/>
        <v>45633</v>
      </c>
      <c r="H152" s="880" t="s">
        <v>389</v>
      </c>
      <c r="I152" s="880" t="s">
        <v>389</v>
      </c>
      <c r="J152" s="880" t="s">
        <v>389</v>
      </c>
      <c r="L152" s="758" t="e">
        <f t="shared" si="96"/>
        <v>#REF!</v>
      </c>
    </row>
    <row r="153" spans="1:19" ht="19.5" hidden="1" customHeight="1">
      <c r="A153" s="805" t="s">
        <v>3394</v>
      </c>
      <c r="B153" s="954" t="s">
        <v>3483</v>
      </c>
      <c r="C153" s="954" t="s">
        <v>3491</v>
      </c>
      <c r="D153" s="955">
        <v>45635</v>
      </c>
      <c r="E153" s="758">
        <f t="shared" si="127"/>
        <v>45636</v>
      </c>
      <c r="F153" s="758">
        <f t="shared" si="128"/>
        <v>45642</v>
      </c>
      <c r="G153" s="758">
        <f t="shared" si="129"/>
        <v>45644</v>
      </c>
      <c r="H153" s="758">
        <f t="shared" ref="H153" si="135">D153+11</f>
        <v>45646</v>
      </c>
      <c r="I153" s="758">
        <f t="shared" ref="I153:I154" si="136">D153+13</f>
        <v>45648</v>
      </c>
      <c r="J153" s="802">
        <f t="shared" ref="J153:J154" si="137">D153+19</f>
        <v>45654</v>
      </c>
      <c r="L153" s="758">
        <v>45626</v>
      </c>
    </row>
    <row r="154" spans="1:19" ht="19.5" hidden="1" customHeight="1">
      <c r="A154" s="805"/>
      <c r="B154" s="954" t="s">
        <v>1778</v>
      </c>
      <c r="C154" s="954" t="s">
        <v>3492</v>
      </c>
      <c r="D154" s="955">
        <v>45643</v>
      </c>
      <c r="E154" s="880" t="s">
        <v>389</v>
      </c>
      <c r="F154" s="758">
        <f t="shared" ref="F154" si="138">D154+7</f>
        <v>45650</v>
      </c>
      <c r="G154" s="758">
        <f t="shared" ref="G154" si="139">D154+9</f>
        <v>45652</v>
      </c>
      <c r="H154" s="758">
        <f t="shared" ref="H154" si="140">D154+11</f>
        <v>45654</v>
      </c>
      <c r="I154" s="758">
        <f t="shared" si="136"/>
        <v>45656</v>
      </c>
      <c r="J154" s="802">
        <f t="shared" si="137"/>
        <v>45662</v>
      </c>
      <c r="L154" s="758">
        <f t="shared" si="96"/>
        <v>45633</v>
      </c>
    </row>
    <row r="155" spans="1:19" ht="19.5" hidden="1" customHeight="1">
      <c r="A155" s="805" t="s">
        <v>1725</v>
      </c>
      <c r="B155" s="954" t="s">
        <v>2849</v>
      </c>
      <c r="C155" s="954" t="s">
        <v>3493</v>
      </c>
      <c r="D155" s="955">
        <v>45649</v>
      </c>
      <c r="E155" s="880" t="s">
        <v>389</v>
      </c>
      <c r="F155" s="880" t="s">
        <v>389</v>
      </c>
      <c r="G155" s="880" t="s">
        <v>389</v>
      </c>
      <c r="H155" s="758">
        <v>45292</v>
      </c>
      <c r="I155" s="758">
        <f>H155+2</f>
        <v>45294</v>
      </c>
      <c r="J155" s="802">
        <f>I155+6</f>
        <v>45300</v>
      </c>
      <c r="L155" s="758">
        <f t="shared" si="96"/>
        <v>45640</v>
      </c>
    </row>
    <row r="156" spans="1:19" ht="19.5" hidden="1" customHeight="1">
      <c r="A156" s="805"/>
      <c r="B156" s="954" t="s">
        <v>373</v>
      </c>
      <c r="C156" s="954" t="s">
        <v>3494</v>
      </c>
      <c r="D156" s="880" t="s">
        <v>389</v>
      </c>
      <c r="E156" s="800"/>
      <c r="F156" s="800"/>
      <c r="G156" s="800"/>
      <c r="H156" s="800"/>
      <c r="I156" s="800"/>
      <c r="J156" s="853"/>
      <c r="L156" s="758">
        <f t="shared" si="96"/>
        <v>45647</v>
      </c>
    </row>
    <row r="157" spans="1:19" ht="19.5" hidden="1" customHeight="1">
      <c r="A157" s="805" t="s">
        <v>3392</v>
      </c>
      <c r="B157" s="954" t="s">
        <v>680</v>
      </c>
      <c r="C157" s="954" t="s">
        <v>3495</v>
      </c>
      <c r="D157" s="880" t="s">
        <v>389</v>
      </c>
      <c r="E157" s="800"/>
      <c r="F157" s="800"/>
      <c r="G157" s="800"/>
      <c r="H157" s="800"/>
      <c r="I157" s="800"/>
      <c r="J157" s="853"/>
      <c r="L157" s="758">
        <f t="shared" si="96"/>
        <v>45654</v>
      </c>
    </row>
    <row r="158" spans="1:19" ht="19.5" hidden="1" customHeight="1">
      <c r="A158" s="805" t="s">
        <v>3483</v>
      </c>
      <c r="B158" s="1025" t="s">
        <v>413</v>
      </c>
      <c r="C158" s="954" t="s">
        <v>3496</v>
      </c>
      <c r="D158" s="955">
        <v>45300</v>
      </c>
      <c r="E158" s="800"/>
      <c r="F158" s="800"/>
      <c r="G158" s="800"/>
      <c r="H158" s="800"/>
      <c r="I158" s="800"/>
      <c r="K158" s="758">
        <f>+L157+7</f>
        <v>45661</v>
      </c>
      <c r="L158"/>
      <c r="M158" s="18"/>
      <c r="P158" s="345"/>
      <c r="S158" s="18"/>
    </row>
    <row r="159" spans="1:19" ht="19.5" hidden="1" customHeight="1">
      <c r="A159" s="805"/>
      <c r="B159" s="954" t="s">
        <v>3483</v>
      </c>
      <c r="C159" s="954" t="s">
        <v>3497</v>
      </c>
      <c r="D159" s="880" t="s">
        <v>389</v>
      </c>
      <c r="E159" s="758">
        <v>45302</v>
      </c>
      <c r="F159" s="758">
        <f>E159+6</f>
        <v>45308</v>
      </c>
      <c r="G159" s="758">
        <f>F159+2</f>
        <v>45310</v>
      </c>
      <c r="H159" s="880" t="s">
        <v>389</v>
      </c>
      <c r="I159" s="880" t="s">
        <v>389</v>
      </c>
      <c r="K159" s="758">
        <f t="shared" si="96"/>
        <v>45668</v>
      </c>
      <c r="L159"/>
      <c r="M159" s="18"/>
      <c r="P159" s="345"/>
      <c r="S159" s="18"/>
    </row>
    <row r="160" spans="1:19" ht="19.5" hidden="1" customHeight="1">
      <c r="A160" s="805" t="s">
        <v>1778</v>
      </c>
      <c r="B160" s="1025" t="s">
        <v>413</v>
      </c>
      <c r="C160" s="954" t="s">
        <v>3498</v>
      </c>
      <c r="D160" s="955">
        <v>45682</v>
      </c>
      <c r="E160" s="880" t="s">
        <v>389</v>
      </c>
      <c r="F160" s="880" t="s">
        <v>389</v>
      </c>
      <c r="G160" s="880" t="s">
        <v>389</v>
      </c>
      <c r="H160" s="880" t="s">
        <v>389</v>
      </c>
      <c r="I160" s="880" t="s">
        <v>389</v>
      </c>
      <c r="K160" s="758">
        <f t="shared" si="96"/>
        <v>45675</v>
      </c>
      <c r="L160"/>
      <c r="M160" s="18"/>
      <c r="P160" s="345"/>
      <c r="S160" s="18"/>
    </row>
    <row r="161" spans="1:19" ht="19.5" hidden="1" customHeight="1">
      <c r="A161" s="805"/>
      <c r="B161" s="954" t="s">
        <v>2849</v>
      </c>
      <c r="C161" s="954" t="s">
        <v>3499</v>
      </c>
      <c r="D161" s="955">
        <v>45688</v>
      </c>
      <c r="E161" s="758">
        <f t="shared" ref="E161" si="141">D161+1</f>
        <v>45689</v>
      </c>
      <c r="F161" s="758">
        <f t="shared" ref="F161" si="142">D161+7</f>
        <v>45695</v>
      </c>
      <c r="G161" s="758">
        <f t="shared" ref="G161" si="143">D161+9</f>
        <v>45697</v>
      </c>
      <c r="H161" s="880" t="s">
        <v>389</v>
      </c>
      <c r="I161" s="880" t="s">
        <v>389</v>
      </c>
      <c r="K161" s="758">
        <f t="shared" si="96"/>
        <v>45682</v>
      </c>
      <c r="L161"/>
      <c r="M161" s="18"/>
      <c r="P161" s="345"/>
      <c r="S161" s="18"/>
    </row>
    <row r="162" spans="1:19" ht="19.5" hidden="1" customHeight="1">
      <c r="A162" s="805" t="s">
        <v>2773</v>
      </c>
      <c r="B162" s="954" t="s">
        <v>373</v>
      </c>
      <c r="C162" s="954" t="s">
        <v>3500</v>
      </c>
      <c r="D162" s="955">
        <v>45696</v>
      </c>
      <c r="E162" s="758">
        <f t="shared" ref="E162" si="144">D162+1</f>
        <v>45697</v>
      </c>
      <c r="F162" s="880" t="s">
        <v>389</v>
      </c>
      <c r="G162" s="880" t="s">
        <v>389</v>
      </c>
      <c r="H162" s="880" t="s">
        <v>389</v>
      </c>
      <c r="I162" s="880" t="s">
        <v>389</v>
      </c>
      <c r="K162" s="758">
        <f t="shared" si="96"/>
        <v>45689</v>
      </c>
      <c r="L162"/>
      <c r="M162" s="18"/>
      <c r="P162" s="345"/>
      <c r="S162" s="18"/>
    </row>
    <row r="163" spans="1:19" ht="19.5" hidden="1" customHeight="1">
      <c r="A163" s="805"/>
      <c r="B163" s="954" t="s">
        <v>2773</v>
      </c>
      <c r="C163" s="954" t="s">
        <v>3501</v>
      </c>
      <c r="D163" s="955">
        <v>45710</v>
      </c>
      <c r="E163" s="972" t="s">
        <v>389</v>
      </c>
      <c r="F163" s="758">
        <v>45714</v>
      </c>
      <c r="G163" s="758">
        <f>F163+2</f>
        <v>45716</v>
      </c>
      <c r="H163" s="972" t="s">
        <v>389</v>
      </c>
      <c r="I163" s="972" t="s">
        <v>389</v>
      </c>
      <c r="K163" s="758">
        <f t="shared" si="96"/>
        <v>45696</v>
      </c>
      <c r="L163"/>
      <c r="M163" s="18"/>
      <c r="P163" s="345"/>
      <c r="S163" s="18"/>
    </row>
    <row r="164" spans="1:19" ht="19.5" hidden="1" customHeight="1">
      <c r="A164" s="805"/>
      <c r="B164" s="1025" t="s">
        <v>413</v>
      </c>
      <c r="C164" s="954" t="s">
        <v>3502</v>
      </c>
      <c r="D164" s="984"/>
      <c r="E164" s="984"/>
      <c r="F164" s="984"/>
      <c r="G164" s="984"/>
      <c r="H164" s="984"/>
      <c r="I164" s="984"/>
      <c r="K164" s="758">
        <f t="shared" si="96"/>
        <v>45703</v>
      </c>
      <c r="L164"/>
      <c r="M164" s="18"/>
      <c r="P164" s="345"/>
      <c r="S164" s="18"/>
    </row>
    <row r="165" spans="1:19" ht="19.5" hidden="1" customHeight="1">
      <c r="A165" s="805" t="s">
        <v>1778</v>
      </c>
      <c r="B165" s="954" t="s">
        <v>2849</v>
      </c>
      <c r="C165" s="954" t="s">
        <v>3503</v>
      </c>
      <c r="D165" s="955">
        <v>45706</v>
      </c>
      <c r="E165" s="972" t="s">
        <v>389</v>
      </c>
      <c r="F165" s="758">
        <f t="shared" ref="F165" si="145">D165+7</f>
        <v>45713</v>
      </c>
      <c r="G165" s="758">
        <f t="shared" ref="G165" si="146">D165+9</f>
        <v>45715</v>
      </c>
      <c r="H165" s="758">
        <f t="shared" ref="H165" si="147">D165+11</f>
        <v>45717</v>
      </c>
      <c r="I165" s="758">
        <v>45616</v>
      </c>
      <c r="K165" s="758">
        <f t="shared" si="96"/>
        <v>45710</v>
      </c>
      <c r="L165"/>
      <c r="M165" s="18"/>
      <c r="P165" s="345"/>
      <c r="S165" s="18"/>
    </row>
    <row r="166" spans="1:19" ht="19.5" hidden="1" customHeight="1">
      <c r="A166" s="805" t="s">
        <v>2849</v>
      </c>
      <c r="B166" s="954" t="s">
        <v>1778</v>
      </c>
      <c r="C166" s="954" t="s">
        <v>3504</v>
      </c>
      <c r="D166" s="955">
        <v>45726</v>
      </c>
      <c r="E166" s="972" t="s">
        <v>389</v>
      </c>
      <c r="F166" s="972" t="s">
        <v>389</v>
      </c>
      <c r="G166" s="972" t="s">
        <v>389</v>
      </c>
      <c r="H166" s="758">
        <v>45732</v>
      </c>
      <c r="I166" s="758">
        <f>H166+1</f>
        <v>45733</v>
      </c>
      <c r="K166" s="758">
        <f>+K165+7</f>
        <v>45717</v>
      </c>
      <c r="L166"/>
      <c r="M166" s="18"/>
      <c r="P166" s="345"/>
      <c r="S166" s="18"/>
    </row>
    <row r="167" spans="1:19" ht="19.5" hidden="1" customHeight="1">
      <c r="A167" s="805" t="s">
        <v>373</v>
      </c>
      <c r="B167" s="954" t="s">
        <v>373</v>
      </c>
      <c r="C167" s="954" t="s">
        <v>3505</v>
      </c>
      <c r="D167" s="955">
        <v>45732</v>
      </c>
      <c r="E167" s="972" t="s">
        <v>389</v>
      </c>
      <c r="F167" s="972" t="s">
        <v>389</v>
      </c>
      <c r="G167" s="972" t="s">
        <v>389</v>
      </c>
      <c r="H167" s="972" t="s">
        <v>389</v>
      </c>
      <c r="I167" s="972" t="s">
        <v>389</v>
      </c>
      <c r="K167" s="758">
        <f>+K166+7</f>
        <v>45724</v>
      </c>
      <c r="L167"/>
      <c r="M167" s="18"/>
      <c r="P167" s="345"/>
      <c r="S167" s="18"/>
    </row>
    <row r="168" spans="1:19" ht="19.5" hidden="1" customHeight="1">
      <c r="A168" s="805"/>
      <c r="B168" s="1025" t="s">
        <v>413</v>
      </c>
      <c r="C168" s="954" t="s">
        <v>3506</v>
      </c>
      <c r="D168" s="984"/>
      <c r="E168" s="984"/>
      <c r="F168" s="984"/>
      <c r="G168" s="984"/>
      <c r="H168" s="984"/>
      <c r="I168" s="984"/>
      <c r="K168" s="758">
        <f>+K167+7</f>
        <v>45731</v>
      </c>
      <c r="L168"/>
      <c r="M168" s="18"/>
      <c r="P168" s="345"/>
      <c r="S168" s="18"/>
    </row>
    <row r="169" spans="1:19" ht="19.5" hidden="1" customHeight="1">
      <c r="A169" s="805"/>
      <c r="B169" s="954" t="s">
        <v>2773</v>
      </c>
      <c r="C169" s="954" t="s">
        <v>3507</v>
      </c>
      <c r="D169" s="955">
        <v>45738</v>
      </c>
      <c r="E169" s="758">
        <f>D169+2</f>
        <v>45740</v>
      </c>
      <c r="F169" s="758">
        <f>E169+7</f>
        <v>45747</v>
      </c>
      <c r="G169" s="758">
        <f>F169+3</f>
        <v>45750</v>
      </c>
      <c r="H169" s="758">
        <f>G169+10</f>
        <v>45760</v>
      </c>
      <c r="I169" s="758">
        <f>H169+1</f>
        <v>45761</v>
      </c>
      <c r="K169" s="758">
        <v>45736</v>
      </c>
      <c r="L169"/>
      <c r="M169" s="18"/>
      <c r="P169" s="345"/>
      <c r="S169" s="18"/>
    </row>
    <row r="170" spans="1:19" ht="19.5" hidden="1" customHeight="1">
      <c r="A170" s="805"/>
      <c r="B170" s="954" t="s">
        <v>2849</v>
      </c>
      <c r="C170" s="954" t="s">
        <v>3508</v>
      </c>
      <c r="D170" s="972" t="s">
        <v>389</v>
      </c>
      <c r="E170" s="758">
        <v>45745</v>
      </c>
      <c r="F170" s="758">
        <f t="shared" ref="F170:F173" si="148">E170+7</f>
        <v>45752</v>
      </c>
      <c r="G170" s="758">
        <f t="shared" ref="G170:G173" si="149">F170+3</f>
        <v>45755</v>
      </c>
      <c r="H170" s="758">
        <f t="shared" ref="H170:H173" si="150">G170+10</f>
        <v>45765</v>
      </c>
      <c r="I170" s="758">
        <f t="shared" ref="I170:I173" si="151">H170+1</f>
        <v>45766</v>
      </c>
      <c r="K170" s="758">
        <v>45745</v>
      </c>
      <c r="L170"/>
      <c r="M170" s="18"/>
      <c r="P170" s="345"/>
      <c r="S170" s="18"/>
    </row>
    <row r="171" spans="1:19" ht="19.5" hidden="1" customHeight="1">
      <c r="A171" s="805"/>
      <c r="B171" s="954" t="s">
        <v>1778</v>
      </c>
      <c r="C171" s="954" t="s">
        <v>3509</v>
      </c>
      <c r="D171" s="955">
        <v>45766</v>
      </c>
      <c r="E171" s="972" t="s">
        <v>389</v>
      </c>
      <c r="F171" s="972" t="s">
        <v>389</v>
      </c>
      <c r="G171" s="972" t="s">
        <v>389</v>
      </c>
      <c r="H171" s="758">
        <v>45773</v>
      </c>
      <c r="I171" s="758">
        <f>H171+1</f>
        <v>45774</v>
      </c>
      <c r="K171" s="758">
        <f t="shared" ref="K171:K174" si="152">+K170+7</f>
        <v>45752</v>
      </c>
      <c r="L171"/>
      <c r="M171" s="18"/>
      <c r="P171" s="345"/>
      <c r="S171" s="18"/>
    </row>
    <row r="172" spans="1:19" ht="19.5" hidden="1" customHeight="1">
      <c r="A172" s="805"/>
      <c r="B172" s="954" t="s">
        <v>373</v>
      </c>
      <c r="C172" s="954" t="s">
        <v>3510</v>
      </c>
      <c r="D172" s="955">
        <v>45779</v>
      </c>
      <c r="E172" s="972" t="s">
        <v>389</v>
      </c>
      <c r="F172" s="972" t="s">
        <v>389</v>
      </c>
      <c r="G172" s="972" t="s">
        <v>389</v>
      </c>
      <c r="H172" s="758">
        <v>45784</v>
      </c>
      <c r="I172" s="758">
        <f t="shared" si="151"/>
        <v>45785</v>
      </c>
      <c r="K172" s="758">
        <f t="shared" si="152"/>
        <v>45759</v>
      </c>
      <c r="L172"/>
      <c r="M172" s="18"/>
      <c r="P172" s="345"/>
      <c r="S172" s="18"/>
    </row>
    <row r="173" spans="1:19" ht="19.5" hidden="1" customHeight="1">
      <c r="A173" s="805" t="s">
        <v>680</v>
      </c>
      <c r="B173" s="1025" t="s">
        <v>413</v>
      </c>
      <c r="C173" s="954" t="s">
        <v>3511</v>
      </c>
      <c r="D173" s="800">
        <v>45763</v>
      </c>
      <c r="E173" s="800">
        <f t="shared" ref="E173" si="153">D173+2</f>
        <v>45765</v>
      </c>
      <c r="F173" s="800">
        <f t="shared" si="148"/>
        <v>45772</v>
      </c>
      <c r="G173" s="800">
        <f t="shared" si="149"/>
        <v>45775</v>
      </c>
      <c r="H173" s="800">
        <f t="shared" si="150"/>
        <v>45785</v>
      </c>
      <c r="I173" s="800">
        <f t="shared" si="151"/>
        <v>45786</v>
      </c>
      <c r="K173" s="758">
        <f t="shared" si="152"/>
        <v>45766</v>
      </c>
      <c r="L173"/>
      <c r="M173" s="18"/>
      <c r="P173" s="345"/>
      <c r="S173" s="18"/>
    </row>
    <row r="174" spans="1:19" ht="19.5" hidden="1" customHeight="1">
      <c r="A174" s="805"/>
      <c r="B174" s="954" t="s">
        <v>2773</v>
      </c>
      <c r="C174" s="954" t="s">
        <v>3512</v>
      </c>
      <c r="D174" s="955">
        <v>45792</v>
      </c>
      <c r="E174" s="758">
        <f>D174+1</f>
        <v>45793</v>
      </c>
      <c r="F174" s="972" t="s">
        <v>389</v>
      </c>
      <c r="G174" s="972" t="s">
        <v>389</v>
      </c>
      <c r="H174" s="758">
        <v>45805</v>
      </c>
      <c r="I174" s="972" t="s">
        <v>389</v>
      </c>
      <c r="K174" s="758">
        <f t="shared" si="152"/>
        <v>45773</v>
      </c>
      <c r="L174"/>
      <c r="M174" s="18"/>
      <c r="P174" s="345"/>
      <c r="S174" s="18"/>
    </row>
    <row r="175" spans="1:19" ht="18.75" hidden="1" customHeight="1">
      <c r="B175" s="1106" t="s">
        <v>545</v>
      </c>
      <c r="C175" s="678"/>
      <c r="D175" s="678"/>
      <c r="E175" s="678"/>
      <c r="F175" s="678"/>
      <c r="G175" s="678"/>
      <c r="H175" s="678"/>
      <c r="I175" s="407"/>
      <c r="J175" s="490"/>
      <c r="K175" s="149"/>
      <c r="L175" s="14"/>
    </row>
    <row r="176" spans="1:19" ht="18.75" hidden="1" customHeight="1">
      <c r="B176" s="1106"/>
      <c r="C176" s="678"/>
      <c r="D176" s="678"/>
      <c r="E176" s="678"/>
      <c r="F176" s="678"/>
      <c r="G176" s="678"/>
      <c r="H176" s="678"/>
      <c r="I176" s="407"/>
      <c r="J176" s="490"/>
      <c r="K176" s="149"/>
      <c r="L176" s="14"/>
    </row>
    <row r="177" spans="1:19" ht="18.75" hidden="1" customHeight="1">
      <c r="B177" s="1185" t="s">
        <v>1042</v>
      </c>
      <c r="C177" s="1185"/>
      <c r="D177" s="1185"/>
      <c r="E177" s="1185"/>
      <c r="F177" s="1185"/>
      <c r="G177" s="1185"/>
      <c r="H177" s="1185"/>
      <c r="I177" s="2"/>
      <c r="J177" s="11"/>
    </row>
    <row r="178" spans="1:19" s="149" customFormat="1" ht="15.6">
      <c r="A178" s="1033"/>
      <c r="B178" s="1185" t="s">
        <v>1042</v>
      </c>
      <c r="C178" s="1185"/>
      <c r="D178" s="1185"/>
      <c r="E178" s="1185"/>
      <c r="F178" s="1185"/>
      <c r="G178" s="1185"/>
      <c r="H178" s="217"/>
      <c r="I178" s="217"/>
      <c r="J178" s="217"/>
      <c r="K178" s="217"/>
      <c r="L178" s="217"/>
    </row>
    <row r="179" spans="1:19" ht="13.9">
      <c r="A179" s="327"/>
      <c r="B179" s="486"/>
      <c r="C179" s="533"/>
      <c r="D179" s="9"/>
      <c r="E179" s="9"/>
      <c r="F179" s="9"/>
      <c r="G179" s="9"/>
      <c r="H179" s="9"/>
      <c r="I179" s="9"/>
      <c r="J179" s="423"/>
      <c r="K179" s="423"/>
      <c r="L179" s="424"/>
    </row>
    <row r="180" spans="1:19" ht="30" customHeight="1">
      <c r="A180" s="327"/>
      <c r="B180" s="1187" t="s">
        <v>127</v>
      </c>
      <c r="C180" s="1197"/>
      <c r="D180" s="1189" t="s">
        <v>353</v>
      </c>
      <c r="E180" s="941" t="s">
        <v>311</v>
      </c>
      <c r="F180" s="941" t="s">
        <v>3468</v>
      </c>
      <c r="G180" s="944" t="s">
        <v>247</v>
      </c>
      <c r="H180" s="944" t="s">
        <v>332</v>
      </c>
      <c r="I180" s="18"/>
      <c r="J180" s="1055"/>
      <c r="K180"/>
      <c r="M180" s="18"/>
      <c r="O180" s="345"/>
      <c r="P180" s="345"/>
      <c r="R180" s="18"/>
      <c r="S180" s="18"/>
    </row>
    <row r="181" spans="1:19" ht="27" customHeight="1">
      <c r="A181" s="327"/>
      <c r="B181" s="944" t="s">
        <v>355</v>
      </c>
      <c r="C181" s="945" t="s">
        <v>356</v>
      </c>
      <c r="D181" s="1190"/>
      <c r="E181" s="940" t="s">
        <v>282</v>
      </c>
      <c r="F181" s="940" t="s">
        <v>172</v>
      </c>
      <c r="G181" s="940" t="s">
        <v>209</v>
      </c>
      <c r="H181" s="940" t="s">
        <v>175</v>
      </c>
      <c r="I181" s="18"/>
      <c r="J181" s="1050" t="s">
        <v>495</v>
      </c>
      <c r="K181" s="1050" t="s">
        <v>357</v>
      </c>
      <c r="L181" s="985" t="s">
        <v>358</v>
      </c>
      <c r="M181" s="18"/>
      <c r="O181" s="345"/>
      <c r="P181" s="345"/>
      <c r="R181" s="18"/>
      <c r="S181" s="18"/>
    </row>
    <row r="182" spans="1:19" ht="19.5" hidden="1" customHeight="1">
      <c r="A182" s="805"/>
      <c r="B182" s="954" t="s">
        <v>680</v>
      </c>
      <c r="C182" s="954" t="s">
        <v>3513</v>
      </c>
      <c r="D182" s="955">
        <v>45783</v>
      </c>
      <c r="E182" s="758">
        <f>D182+1</f>
        <v>45784</v>
      </c>
      <c r="F182" s="758">
        <f>E182+10</f>
        <v>45794</v>
      </c>
      <c r="G182" s="758">
        <f>F182+1</f>
        <v>45795</v>
      </c>
      <c r="H182" s="758">
        <f>G182+2</f>
        <v>45797</v>
      </c>
      <c r="I182" s="18"/>
      <c r="J182" s="758">
        <v>45781</v>
      </c>
      <c r="K182" s="758">
        <v>45781</v>
      </c>
      <c r="L182"/>
      <c r="M182" s="18"/>
      <c r="O182" s="345"/>
      <c r="P182" s="345"/>
      <c r="R182" s="18"/>
      <c r="S182" s="18"/>
    </row>
    <row r="183" spans="1:19" ht="19.5" hidden="1" customHeight="1">
      <c r="A183" s="805"/>
      <c r="B183" s="954" t="s">
        <v>2849</v>
      </c>
      <c r="C183" s="954" t="s">
        <v>3514</v>
      </c>
      <c r="D183" s="955">
        <v>45792</v>
      </c>
      <c r="E183" s="758">
        <f t="shared" ref="E183" si="154">D183+1</f>
        <v>45793</v>
      </c>
      <c r="F183" s="758">
        <f t="shared" ref="F183" si="155">E183+10</f>
        <v>45803</v>
      </c>
      <c r="G183" s="758">
        <f t="shared" ref="G183:G186" si="156">F183+1</f>
        <v>45804</v>
      </c>
      <c r="H183" s="758">
        <f t="shared" ref="H183:H186" si="157">G183+2</f>
        <v>45806</v>
      </c>
      <c r="I183" s="18"/>
      <c r="J183" s="758">
        <f t="shared" ref="J183:K207" si="158">+J182+7</f>
        <v>45788</v>
      </c>
      <c r="K183" s="758">
        <f t="shared" si="158"/>
        <v>45788</v>
      </c>
      <c r="L183"/>
      <c r="M183" s="18"/>
      <c r="O183" s="345"/>
      <c r="P183" s="345"/>
      <c r="R183" s="18"/>
      <c r="S183" s="18"/>
    </row>
    <row r="184" spans="1:19" ht="19.5" hidden="1" customHeight="1">
      <c r="A184" s="805"/>
      <c r="B184" s="954" t="s">
        <v>1778</v>
      </c>
      <c r="C184" s="954" t="s">
        <v>3515</v>
      </c>
      <c r="D184" s="955">
        <v>45806</v>
      </c>
      <c r="E184" s="972" t="s">
        <v>389</v>
      </c>
      <c r="F184" s="758">
        <v>45819</v>
      </c>
      <c r="G184" s="758">
        <f t="shared" si="156"/>
        <v>45820</v>
      </c>
      <c r="H184" s="758">
        <f t="shared" si="157"/>
        <v>45822</v>
      </c>
      <c r="I184" s="18"/>
      <c r="J184" s="758">
        <f t="shared" si="158"/>
        <v>45795</v>
      </c>
      <c r="K184" s="758">
        <f t="shared" si="158"/>
        <v>45795</v>
      </c>
      <c r="L184"/>
      <c r="M184" s="18"/>
      <c r="O184" s="345"/>
      <c r="P184" s="345"/>
      <c r="R184" s="18"/>
      <c r="S184" s="18"/>
    </row>
    <row r="185" spans="1:19" ht="19.5" hidden="1" customHeight="1">
      <c r="A185" s="805"/>
      <c r="B185" s="1025" t="s">
        <v>413</v>
      </c>
      <c r="C185" s="954" t="s">
        <v>3516</v>
      </c>
      <c r="D185" s="800"/>
      <c r="E185" s="800"/>
      <c r="F185" s="800"/>
      <c r="G185" s="800"/>
      <c r="H185" s="800"/>
      <c r="I185" s="18"/>
      <c r="J185" s="758">
        <f t="shared" si="158"/>
        <v>45802</v>
      </c>
      <c r="K185" s="758">
        <f t="shared" si="158"/>
        <v>45802</v>
      </c>
      <c r="L185"/>
      <c r="M185" s="18"/>
      <c r="O185" s="345"/>
      <c r="P185" s="345"/>
      <c r="R185" s="18"/>
      <c r="S185" s="18"/>
    </row>
    <row r="186" spans="1:19" ht="19.5" hidden="1" customHeight="1">
      <c r="A186" s="805"/>
      <c r="B186" s="954" t="s">
        <v>373</v>
      </c>
      <c r="C186" s="1119" t="s">
        <v>3517</v>
      </c>
      <c r="D186" s="955">
        <v>45821</v>
      </c>
      <c r="E186" s="972" t="s">
        <v>389</v>
      </c>
      <c r="F186" s="758">
        <v>45826</v>
      </c>
      <c r="G186" s="758">
        <f t="shared" si="156"/>
        <v>45827</v>
      </c>
      <c r="H186" s="758">
        <f t="shared" si="157"/>
        <v>45829</v>
      </c>
      <c r="I186" s="18"/>
      <c r="J186" s="758">
        <f t="shared" si="158"/>
        <v>45809</v>
      </c>
      <c r="K186" s="758">
        <f t="shared" si="158"/>
        <v>45809</v>
      </c>
      <c r="L186"/>
      <c r="M186" s="18"/>
      <c r="O186" s="345"/>
      <c r="P186" s="345"/>
      <c r="R186" s="18"/>
      <c r="S186" s="18"/>
    </row>
    <row r="187" spans="1:19" ht="19.5" hidden="1" customHeight="1">
      <c r="A187" s="805"/>
      <c r="B187" s="954" t="s">
        <v>680</v>
      </c>
      <c r="C187" s="954" t="s">
        <v>3518</v>
      </c>
      <c r="D187" s="955">
        <v>45821</v>
      </c>
      <c r="E187" s="758">
        <f>D187+1</f>
        <v>45822</v>
      </c>
      <c r="F187" s="758">
        <f t="shared" ref="F187:F189" si="159">E187+10</f>
        <v>45832</v>
      </c>
      <c r="G187" s="758">
        <f>F187+1</f>
        <v>45833</v>
      </c>
      <c r="H187" s="758">
        <f>G187+2</f>
        <v>45835</v>
      </c>
      <c r="I187" s="18"/>
      <c r="J187" s="758">
        <f t="shared" si="158"/>
        <v>45816</v>
      </c>
      <c r="K187" s="758">
        <f t="shared" si="158"/>
        <v>45816</v>
      </c>
      <c r="L187"/>
      <c r="M187" s="18"/>
      <c r="O187" s="345"/>
      <c r="P187" s="345"/>
      <c r="R187" s="18"/>
      <c r="S187" s="18"/>
    </row>
    <row r="188" spans="1:19" ht="19.5" hidden="1" customHeight="1">
      <c r="A188" s="805"/>
      <c r="B188" s="1025" t="s">
        <v>413</v>
      </c>
      <c r="C188" s="954" t="s">
        <v>3519</v>
      </c>
      <c r="D188" s="800"/>
      <c r="E188" s="800"/>
      <c r="F188" s="800"/>
      <c r="G188" s="800"/>
      <c r="H188" s="800"/>
      <c r="I188" s="18"/>
      <c r="J188" s="758">
        <f t="shared" si="158"/>
        <v>45823</v>
      </c>
      <c r="K188" s="758">
        <f t="shared" si="158"/>
        <v>45823</v>
      </c>
      <c r="L188"/>
      <c r="M188" s="18"/>
      <c r="O188" s="345"/>
      <c r="P188" s="345"/>
      <c r="R188" s="18"/>
      <c r="S188" s="18"/>
    </row>
    <row r="189" spans="1:19" ht="19.5" hidden="1" customHeight="1">
      <c r="A189" s="805"/>
      <c r="B189" s="954" t="s">
        <v>2500</v>
      </c>
      <c r="C189" s="1121" t="s">
        <v>3520</v>
      </c>
      <c r="D189" s="955">
        <v>45841</v>
      </c>
      <c r="E189" s="758">
        <f t="shared" ref="E189" si="160">D189+1</f>
        <v>45842</v>
      </c>
      <c r="F189" s="758">
        <f t="shared" si="159"/>
        <v>45852</v>
      </c>
      <c r="G189" s="758">
        <f t="shared" ref="G189" si="161">F189+1</f>
        <v>45853</v>
      </c>
      <c r="H189" s="758">
        <f t="shared" ref="H189" si="162">G189+2</f>
        <v>45855</v>
      </c>
      <c r="I189" s="18"/>
      <c r="J189" s="758">
        <f t="shared" si="158"/>
        <v>45830</v>
      </c>
      <c r="K189" s="758">
        <f t="shared" si="158"/>
        <v>45830</v>
      </c>
      <c r="L189"/>
      <c r="M189" s="18"/>
      <c r="O189" s="345"/>
      <c r="P189" s="345"/>
      <c r="R189" s="18"/>
      <c r="S189" s="18"/>
    </row>
    <row r="190" spans="1:19" ht="19.5" hidden="1" customHeight="1">
      <c r="A190" s="805"/>
      <c r="B190" s="954" t="s">
        <v>2849</v>
      </c>
      <c r="C190" s="954" t="s">
        <v>3521</v>
      </c>
      <c r="D190" s="955">
        <v>45841</v>
      </c>
      <c r="E190" s="972" t="s">
        <v>389</v>
      </c>
      <c r="F190" s="758">
        <v>45854</v>
      </c>
      <c r="G190" s="758">
        <f t="shared" ref="G190:G192" si="163">F190+1</f>
        <v>45855</v>
      </c>
      <c r="H190" s="758">
        <f t="shared" ref="H190:H192" si="164">G190+2</f>
        <v>45857</v>
      </c>
      <c r="I190" s="18"/>
      <c r="J190" s="758">
        <f t="shared" si="158"/>
        <v>45837</v>
      </c>
      <c r="K190" s="758">
        <f t="shared" si="158"/>
        <v>45837</v>
      </c>
      <c r="L190"/>
      <c r="M190" s="18"/>
      <c r="O190" s="345"/>
      <c r="P190" s="345"/>
      <c r="R190" s="18"/>
      <c r="S190" s="18"/>
    </row>
    <row r="191" spans="1:19" ht="19.5" hidden="1" customHeight="1">
      <c r="A191" s="805"/>
      <c r="B191" s="954" t="s">
        <v>1778</v>
      </c>
      <c r="C191" s="954" t="s">
        <v>3522</v>
      </c>
      <c r="D191" s="955">
        <v>45845</v>
      </c>
      <c r="E191" s="972" t="s">
        <v>389</v>
      </c>
      <c r="F191" s="758">
        <v>45861</v>
      </c>
      <c r="G191" s="758">
        <f t="shared" si="163"/>
        <v>45862</v>
      </c>
      <c r="H191" s="758">
        <f t="shared" si="164"/>
        <v>45864</v>
      </c>
      <c r="I191" s="18"/>
      <c r="J191" s="758">
        <f t="shared" si="158"/>
        <v>45844</v>
      </c>
      <c r="K191" s="758">
        <f t="shared" si="158"/>
        <v>45844</v>
      </c>
      <c r="L191"/>
      <c r="M191" s="18"/>
      <c r="O191" s="345"/>
      <c r="P191" s="345"/>
      <c r="R191" s="18"/>
      <c r="S191" s="18"/>
    </row>
    <row r="192" spans="1:19" ht="19.5" hidden="1" customHeight="1">
      <c r="A192" s="805"/>
      <c r="B192" s="954" t="s">
        <v>373</v>
      </c>
      <c r="C192" s="954" t="s">
        <v>3523</v>
      </c>
      <c r="D192" s="955">
        <v>45859</v>
      </c>
      <c r="E192" s="972" t="s">
        <v>389</v>
      </c>
      <c r="F192" s="758">
        <v>45868</v>
      </c>
      <c r="G192" s="758">
        <f t="shared" si="163"/>
        <v>45869</v>
      </c>
      <c r="H192" s="758">
        <f t="shared" si="164"/>
        <v>45871</v>
      </c>
      <c r="I192" s="18"/>
      <c r="J192" s="758">
        <f t="shared" si="158"/>
        <v>45851</v>
      </c>
      <c r="K192" s="758">
        <f t="shared" si="158"/>
        <v>45851</v>
      </c>
      <c r="L192"/>
      <c r="M192" s="18"/>
      <c r="O192" s="345"/>
      <c r="P192" s="345"/>
      <c r="R192" s="18"/>
      <c r="S192" s="18"/>
    </row>
    <row r="193" spans="1:19" ht="19.5" hidden="1" customHeight="1">
      <c r="A193" s="805"/>
      <c r="B193" s="1025" t="s">
        <v>413</v>
      </c>
      <c r="C193" s="954" t="s">
        <v>3524</v>
      </c>
      <c r="D193" s="800"/>
      <c r="E193" s="800"/>
      <c r="F193" s="800"/>
      <c r="G193" s="800"/>
      <c r="H193" s="800"/>
      <c r="I193" s="18"/>
      <c r="J193" s="758">
        <f t="shared" si="158"/>
        <v>45858</v>
      </c>
      <c r="K193" s="758">
        <f t="shared" si="158"/>
        <v>45858</v>
      </c>
      <c r="L193"/>
      <c r="M193" s="18"/>
      <c r="O193" s="345"/>
      <c r="P193" s="345"/>
      <c r="R193" s="18"/>
      <c r="S193" s="18"/>
    </row>
    <row r="194" spans="1:19" ht="19.5" hidden="1" customHeight="1">
      <c r="A194" s="805"/>
      <c r="B194" s="954" t="s">
        <v>680</v>
      </c>
      <c r="C194" s="954" t="s">
        <v>3525</v>
      </c>
      <c r="D194" s="955">
        <v>45869</v>
      </c>
      <c r="E194" s="972" t="s">
        <v>389</v>
      </c>
      <c r="F194" s="758">
        <v>45875</v>
      </c>
      <c r="G194" s="758">
        <f t="shared" ref="G194:G198" si="165">F194+1</f>
        <v>45876</v>
      </c>
      <c r="H194" s="758">
        <f t="shared" ref="H194:H198" si="166">G194+2</f>
        <v>45878</v>
      </c>
      <c r="I194" s="18"/>
      <c r="J194" s="758">
        <f t="shared" si="158"/>
        <v>45865</v>
      </c>
      <c r="K194" s="758">
        <f t="shared" si="158"/>
        <v>45865</v>
      </c>
      <c r="L194"/>
      <c r="M194" s="18"/>
      <c r="O194" s="345"/>
      <c r="P194" s="345"/>
      <c r="R194" s="18"/>
      <c r="S194" s="18"/>
    </row>
    <row r="195" spans="1:19" ht="19.5" hidden="1" customHeight="1">
      <c r="A195" s="805"/>
      <c r="B195" s="954" t="s">
        <v>2500</v>
      </c>
      <c r="C195" s="954" t="s">
        <v>3526</v>
      </c>
      <c r="D195" s="955">
        <v>45880</v>
      </c>
      <c r="E195" s="758">
        <f t="shared" ref="E195" si="167">D195+1</f>
        <v>45881</v>
      </c>
      <c r="F195" s="758">
        <f t="shared" ref="F195" si="168">E195+10</f>
        <v>45891</v>
      </c>
      <c r="G195" s="758">
        <f t="shared" si="165"/>
        <v>45892</v>
      </c>
      <c r="H195" s="758">
        <f t="shared" si="166"/>
        <v>45894</v>
      </c>
      <c r="I195" s="18"/>
      <c r="J195" s="758">
        <f t="shared" si="158"/>
        <v>45872</v>
      </c>
      <c r="K195" s="758">
        <f t="shared" si="158"/>
        <v>45872</v>
      </c>
      <c r="L195"/>
      <c r="M195" s="18"/>
      <c r="O195" s="345"/>
      <c r="P195" s="345"/>
      <c r="R195" s="18"/>
      <c r="S195" s="18"/>
    </row>
    <row r="196" spans="1:19" ht="19.5" hidden="1" customHeight="1">
      <c r="A196" s="805" t="s">
        <v>2849</v>
      </c>
      <c r="B196" s="1025" t="s">
        <v>413</v>
      </c>
      <c r="C196" s="954" t="s">
        <v>3527</v>
      </c>
      <c r="D196" s="955">
        <v>45878</v>
      </c>
      <c r="E196" s="800"/>
      <c r="F196" s="800"/>
      <c r="G196" s="800"/>
      <c r="H196" s="800"/>
      <c r="I196" s="18"/>
      <c r="J196" s="758">
        <f t="shared" si="158"/>
        <v>45879</v>
      </c>
      <c r="K196" s="758">
        <f t="shared" si="158"/>
        <v>45879</v>
      </c>
      <c r="L196"/>
      <c r="M196" s="18"/>
      <c r="O196" s="345"/>
      <c r="P196" s="345"/>
      <c r="R196" s="18"/>
      <c r="S196" s="18"/>
    </row>
    <row r="197" spans="1:19" ht="19.5" hidden="1" customHeight="1">
      <c r="A197" s="805"/>
      <c r="B197" s="954" t="s">
        <v>1778</v>
      </c>
      <c r="C197" s="954" t="s">
        <v>3528</v>
      </c>
      <c r="D197" s="955">
        <v>45889</v>
      </c>
      <c r="E197" s="972" t="s">
        <v>389</v>
      </c>
      <c r="F197" s="758">
        <v>45896</v>
      </c>
      <c r="G197" s="758">
        <f t="shared" si="165"/>
        <v>45897</v>
      </c>
      <c r="H197" s="758">
        <f t="shared" si="166"/>
        <v>45899</v>
      </c>
      <c r="I197" s="18"/>
      <c r="J197" s="758">
        <f t="shared" si="158"/>
        <v>45886</v>
      </c>
      <c r="K197" s="758">
        <f t="shared" si="158"/>
        <v>45886</v>
      </c>
      <c r="L197"/>
      <c r="M197" s="18"/>
      <c r="O197" s="345"/>
      <c r="P197" s="345"/>
      <c r="R197" s="18"/>
      <c r="S197" s="18"/>
    </row>
    <row r="198" spans="1:19" ht="19.5" hidden="1" customHeight="1">
      <c r="A198" s="805"/>
      <c r="B198" s="954" t="s">
        <v>373</v>
      </c>
      <c r="C198" s="954" t="s">
        <v>3529</v>
      </c>
      <c r="D198" s="955">
        <v>45898</v>
      </c>
      <c r="E198" s="972" t="s">
        <v>389</v>
      </c>
      <c r="F198" s="758">
        <v>45910</v>
      </c>
      <c r="G198" s="758">
        <f t="shared" si="165"/>
        <v>45911</v>
      </c>
      <c r="H198" s="758">
        <f t="shared" si="166"/>
        <v>45913</v>
      </c>
      <c r="I198" s="18"/>
      <c r="J198" s="758">
        <f t="shared" si="158"/>
        <v>45893</v>
      </c>
      <c r="K198" s="758">
        <f t="shared" si="158"/>
        <v>45893</v>
      </c>
      <c r="L198"/>
      <c r="M198" s="18"/>
      <c r="O198" s="345"/>
      <c r="P198" s="345"/>
      <c r="R198" s="18"/>
      <c r="S198" s="18"/>
    </row>
    <row r="199" spans="1:19" ht="19.5" hidden="1" customHeight="1">
      <c r="A199" s="805"/>
      <c r="B199" s="954" t="s">
        <v>680</v>
      </c>
      <c r="C199" s="954" t="s">
        <v>3530</v>
      </c>
      <c r="D199" s="955">
        <v>45909</v>
      </c>
      <c r="E199" s="972" t="s">
        <v>389</v>
      </c>
      <c r="F199" s="758">
        <v>45917</v>
      </c>
      <c r="G199" s="758">
        <f t="shared" ref="G199:G200" si="169">F199+1</f>
        <v>45918</v>
      </c>
      <c r="H199" s="758">
        <f t="shared" ref="H199:H200" si="170">G199+2</f>
        <v>45920</v>
      </c>
      <c r="I199" s="18"/>
      <c r="J199" s="758">
        <f t="shared" si="158"/>
        <v>45900</v>
      </c>
      <c r="K199" s="758">
        <f t="shared" si="158"/>
        <v>45900</v>
      </c>
      <c r="L199"/>
      <c r="M199" s="18"/>
      <c r="O199" s="345"/>
      <c r="P199" s="345"/>
      <c r="R199" s="18"/>
      <c r="S199" s="18"/>
    </row>
    <row r="200" spans="1:19" ht="19.5" hidden="1" customHeight="1">
      <c r="A200" s="805" t="s">
        <v>3441</v>
      </c>
      <c r="B200" s="954" t="s">
        <v>2804</v>
      </c>
      <c r="C200" s="954" t="s">
        <v>3531</v>
      </c>
      <c r="D200" s="955">
        <v>45913</v>
      </c>
      <c r="E200" s="972" t="s">
        <v>389</v>
      </c>
      <c r="F200" s="758">
        <v>45924</v>
      </c>
      <c r="G200" s="758">
        <f t="shared" si="169"/>
        <v>45925</v>
      </c>
      <c r="H200" s="758">
        <f t="shared" si="170"/>
        <v>45927</v>
      </c>
      <c r="I200" s="18"/>
      <c r="J200" s="758">
        <f t="shared" si="158"/>
        <v>45907</v>
      </c>
      <c r="K200" s="758">
        <f t="shared" si="158"/>
        <v>45907</v>
      </c>
      <c r="L200"/>
      <c r="M200" s="18"/>
      <c r="O200" s="345"/>
      <c r="P200" s="345"/>
      <c r="R200" s="18"/>
      <c r="S200" s="18"/>
    </row>
    <row r="201" spans="1:19" ht="19.5" hidden="1" customHeight="1">
      <c r="A201" s="805" t="s">
        <v>3443</v>
      </c>
      <c r="B201" s="954" t="s">
        <v>1822</v>
      </c>
      <c r="C201" s="954" t="s">
        <v>3532</v>
      </c>
      <c r="D201" s="955">
        <v>45913</v>
      </c>
      <c r="E201" s="972" t="s">
        <v>389</v>
      </c>
      <c r="F201" s="972" t="s">
        <v>389</v>
      </c>
      <c r="G201" s="972" t="s">
        <v>389</v>
      </c>
      <c r="H201" s="972" t="s">
        <v>389</v>
      </c>
      <c r="I201" s="18"/>
      <c r="J201" s="758">
        <f t="shared" si="158"/>
        <v>45914</v>
      </c>
      <c r="K201" s="758">
        <f t="shared" si="158"/>
        <v>45914</v>
      </c>
      <c r="L201"/>
      <c r="M201" s="18"/>
      <c r="O201" s="345"/>
      <c r="P201" s="345"/>
      <c r="R201" s="18"/>
      <c r="S201" s="18"/>
    </row>
    <row r="202" spans="1:19" ht="19.5" hidden="1" customHeight="1">
      <c r="A202" s="805"/>
      <c r="B202" s="954" t="s">
        <v>1778</v>
      </c>
      <c r="C202" s="954" t="s">
        <v>3533</v>
      </c>
      <c r="D202" s="955">
        <v>45920</v>
      </c>
      <c r="E202" s="972" t="s">
        <v>389</v>
      </c>
      <c r="F202" s="972" t="s">
        <v>389</v>
      </c>
      <c r="G202" s="972" t="s">
        <v>389</v>
      </c>
      <c r="H202" s="972" t="s">
        <v>389</v>
      </c>
      <c r="I202" s="18"/>
      <c r="J202" s="758">
        <f t="shared" si="158"/>
        <v>45921</v>
      </c>
      <c r="K202" s="758">
        <f t="shared" si="158"/>
        <v>45921</v>
      </c>
      <c r="L202"/>
      <c r="M202" s="18"/>
      <c r="O202" s="345"/>
      <c r="P202" s="345"/>
      <c r="R202" s="18"/>
      <c r="S202" s="18"/>
    </row>
    <row r="203" spans="1:19" ht="19.5" hidden="1" customHeight="1">
      <c r="A203" s="805" t="s">
        <v>373</v>
      </c>
      <c r="B203" s="954" t="s">
        <v>1822</v>
      </c>
      <c r="C203" s="954" t="s">
        <v>3534</v>
      </c>
      <c r="D203" s="955">
        <v>45926</v>
      </c>
      <c r="E203" s="972" t="s">
        <v>389</v>
      </c>
      <c r="F203" s="758">
        <v>45934</v>
      </c>
      <c r="G203" s="758">
        <f t="shared" ref="G203:G204" si="171">F203+1</f>
        <v>45935</v>
      </c>
      <c r="H203" s="972" t="s">
        <v>389</v>
      </c>
      <c r="I203" s="18"/>
      <c r="J203" s="758">
        <f t="shared" si="158"/>
        <v>45928</v>
      </c>
      <c r="K203" s="758">
        <f t="shared" si="158"/>
        <v>45928</v>
      </c>
      <c r="L203"/>
      <c r="M203" s="18"/>
      <c r="O203" s="345"/>
      <c r="P203" s="345"/>
      <c r="R203" s="18"/>
      <c r="S203" s="18"/>
    </row>
    <row r="204" spans="1:19" ht="19.5" hidden="1" customHeight="1">
      <c r="A204" s="805"/>
      <c r="B204" s="954" t="s">
        <v>1778</v>
      </c>
      <c r="C204" s="954" t="s">
        <v>3535</v>
      </c>
      <c r="D204" s="955">
        <v>45935</v>
      </c>
      <c r="E204" s="972" t="s">
        <v>389</v>
      </c>
      <c r="F204" s="758">
        <v>45945</v>
      </c>
      <c r="G204" s="758">
        <f t="shared" si="171"/>
        <v>45946</v>
      </c>
      <c r="H204" s="758">
        <f t="shared" ref="H204" si="172">G204+2</f>
        <v>45948</v>
      </c>
      <c r="I204" s="18"/>
      <c r="J204" s="758">
        <f t="shared" si="158"/>
        <v>45935</v>
      </c>
      <c r="K204" s="758">
        <f t="shared" si="158"/>
        <v>45935</v>
      </c>
      <c r="L204"/>
      <c r="M204" s="18"/>
      <c r="O204" s="345"/>
      <c r="P204" s="345"/>
      <c r="R204" s="18"/>
      <c r="S204" s="18"/>
    </row>
    <row r="205" spans="1:19" ht="19.5" customHeight="1">
      <c r="A205" s="805"/>
      <c r="B205" s="954" t="s">
        <v>373</v>
      </c>
      <c r="C205" s="954" t="s">
        <v>3536</v>
      </c>
      <c r="D205" s="955">
        <v>45942</v>
      </c>
      <c r="E205" s="972" t="s">
        <v>389</v>
      </c>
      <c r="F205" s="758">
        <v>45953</v>
      </c>
      <c r="G205" s="758">
        <f t="shared" ref="G205" si="173">F205+1</f>
        <v>45954</v>
      </c>
      <c r="H205" s="758">
        <f t="shared" ref="H205" si="174">G205+2</f>
        <v>45956</v>
      </c>
      <c r="I205" s="18"/>
      <c r="J205" s="758">
        <v>45941</v>
      </c>
      <c r="K205" s="758">
        <f t="shared" si="158"/>
        <v>45942</v>
      </c>
      <c r="L205" s="332">
        <f t="shared" ref="K205:L216" si="175">WEEKNUM(K205)</f>
        <v>42</v>
      </c>
      <c r="M205" s="18"/>
      <c r="O205" s="345"/>
      <c r="P205" s="345"/>
      <c r="R205" s="18"/>
      <c r="S205" s="18"/>
    </row>
    <row r="206" spans="1:19" ht="19.5" customHeight="1">
      <c r="A206" s="805" t="s">
        <v>2804</v>
      </c>
      <c r="B206" s="954" t="s">
        <v>680</v>
      </c>
      <c r="C206" s="954" t="s">
        <v>3537</v>
      </c>
      <c r="D206" s="955">
        <v>45948</v>
      </c>
      <c r="E206" s="972" t="s">
        <v>389</v>
      </c>
      <c r="F206" s="758">
        <v>45959</v>
      </c>
      <c r="G206" s="758">
        <f t="shared" ref="G206" si="176">F206+1</f>
        <v>45960</v>
      </c>
      <c r="H206" s="758">
        <f t="shared" ref="H206" si="177">G206+2</f>
        <v>45962</v>
      </c>
      <c r="I206" s="18"/>
      <c r="J206" s="758">
        <f t="shared" si="158"/>
        <v>45948</v>
      </c>
      <c r="K206" s="758">
        <f t="shared" si="158"/>
        <v>45949</v>
      </c>
      <c r="L206" s="332">
        <f t="shared" si="175"/>
        <v>43</v>
      </c>
      <c r="M206" s="18"/>
      <c r="O206" s="345"/>
      <c r="P206" s="345"/>
      <c r="R206" s="18"/>
      <c r="S206" s="18"/>
    </row>
    <row r="207" spans="1:19" ht="19.5" customHeight="1">
      <c r="A207" s="805" t="s">
        <v>1822</v>
      </c>
      <c r="B207" s="954" t="s">
        <v>2804</v>
      </c>
      <c r="C207" s="954" t="s">
        <v>3538</v>
      </c>
      <c r="D207" s="955">
        <v>45955</v>
      </c>
      <c r="E207" s="758">
        <f t="shared" ref="E207" si="178">D207+1</f>
        <v>45956</v>
      </c>
      <c r="F207" s="758">
        <f t="shared" ref="F207:F212" si="179">E207+10</f>
        <v>45966</v>
      </c>
      <c r="G207" s="758">
        <f t="shared" ref="G207" si="180">F207+1</f>
        <v>45967</v>
      </c>
      <c r="H207" s="758">
        <f t="shared" ref="H207" si="181">G207+2</f>
        <v>45969</v>
      </c>
      <c r="I207" s="18"/>
      <c r="J207" s="758">
        <f t="shared" si="158"/>
        <v>45955</v>
      </c>
      <c r="K207" s="758">
        <f t="shared" si="158"/>
        <v>45956</v>
      </c>
      <c r="L207" s="332">
        <f t="shared" si="175"/>
        <v>44</v>
      </c>
      <c r="M207" s="18"/>
      <c r="O207" s="345"/>
      <c r="P207" s="345"/>
      <c r="R207" s="18"/>
      <c r="S207" s="18"/>
    </row>
    <row r="208" spans="1:19" ht="19.5" customHeight="1">
      <c r="A208" s="805"/>
      <c r="B208" s="954" t="s">
        <v>1822</v>
      </c>
      <c r="C208" s="954" t="s">
        <v>3539</v>
      </c>
      <c r="D208" s="955">
        <v>45962</v>
      </c>
      <c r="E208" s="758">
        <f t="shared" ref="E208" si="182">D208+1</f>
        <v>45963</v>
      </c>
      <c r="F208" s="758">
        <f t="shared" si="179"/>
        <v>45973</v>
      </c>
      <c r="G208" s="758">
        <f t="shared" ref="G208" si="183">F208+1</f>
        <v>45974</v>
      </c>
      <c r="H208" s="758">
        <f t="shared" ref="H208" si="184">G208+2</f>
        <v>45976</v>
      </c>
      <c r="I208" s="18"/>
      <c r="J208" s="758">
        <f t="shared" ref="J208:K216" si="185">+J207+7</f>
        <v>45962</v>
      </c>
      <c r="K208" s="758">
        <f t="shared" si="185"/>
        <v>45963</v>
      </c>
      <c r="L208" s="332">
        <f t="shared" si="175"/>
        <v>45</v>
      </c>
      <c r="M208" s="18"/>
      <c r="O208" s="345"/>
      <c r="P208" s="345"/>
      <c r="R208" s="18"/>
      <c r="S208" s="18"/>
    </row>
    <row r="209" spans="1:19" ht="19.5" customHeight="1">
      <c r="A209" s="805"/>
      <c r="B209" s="954" t="s">
        <v>3449</v>
      </c>
      <c r="C209" s="954" t="s">
        <v>3540</v>
      </c>
      <c r="D209" s="955">
        <v>45969</v>
      </c>
      <c r="E209" s="758">
        <f t="shared" ref="E209:E210" si="186">D209+1</f>
        <v>45970</v>
      </c>
      <c r="F209" s="758">
        <f t="shared" si="179"/>
        <v>45980</v>
      </c>
      <c r="G209" s="758">
        <f t="shared" ref="G209:G210" si="187">F209+1</f>
        <v>45981</v>
      </c>
      <c r="H209" s="758">
        <f t="shared" ref="H209:H210" si="188">G209+2</f>
        <v>45983</v>
      </c>
      <c r="I209" s="18"/>
      <c r="J209" s="758">
        <f t="shared" si="185"/>
        <v>45969</v>
      </c>
      <c r="K209" s="758">
        <f t="shared" si="185"/>
        <v>45970</v>
      </c>
      <c r="L209" s="332">
        <f t="shared" si="175"/>
        <v>46</v>
      </c>
      <c r="M209" s="18"/>
      <c r="O209" s="345"/>
      <c r="P209" s="345"/>
      <c r="R209" s="18"/>
      <c r="S209" s="18"/>
    </row>
    <row r="210" spans="1:19" ht="19.5" customHeight="1">
      <c r="A210" s="805"/>
      <c r="B210" s="954" t="s">
        <v>3461</v>
      </c>
      <c r="C210" s="954" t="s">
        <v>3541</v>
      </c>
      <c r="D210" s="955">
        <v>45976</v>
      </c>
      <c r="E210" s="758">
        <f t="shared" si="186"/>
        <v>45977</v>
      </c>
      <c r="F210" s="758">
        <f t="shared" si="179"/>
        <v>45987</v>
      </c>
      <c r="G210" s="758">
        <f t="shared" si="187"/>
        <v>45988</v>
      </c>
      <c r="H210" s="758">
        <f t="shared" si="188"/>
        <v>45990</v>
      </c>
      <c r="I210" s="18"/>
      <c r="J210" s="758">
        <f t="shared" si="185"/>
        <v>45976</v>
      </c>
      <c r="K210" s="758">
        <f t="shared" si="185"/>
        <v>45977</v>
      </c>
      <c r="L210" s="332">
        <f t="shared" si="175"/>
        <v>47</v>
      </c>
      <c r="M210" s="18"/>
      <c r="O210" s="345"/>
      <c r="P210" s="345"/>
      <c r="R210" s="18"/>
      <c r="S210" s="18"/>
    </row>
    <row r="211" spans="1:19" ht="19.5" customHeight="1">
      <c r="A211" s="805" t="s">
        <v>680</v>
      </c>
      <c r="B211" s="954" t="s">
        <v>3542</v>
      </c>
      <c r="C211" s="954" t="s">
        <v>3543</v>
      </c>
      <c r="D211" s="955">
        <v>45983</v>
      </c>
      <c r="E211" s="758">
        <f t="shared" ref="E211" si="189">D211+1</f>
        <v>45984</v>
      </c>
      <c r="F211" s="758">
        <f t="shared" si="179"/>
        <v>45994</v>
      </c>
      <c r="G211" s="758">
        <f t="shared" ref="G211" si="190">F211+1</f>
        <v>45995</v>
      </c>
      <c r="H211" s="758">
        <f t="shared" ref="H211" si="191">G211+2</f>
        <v>45997</v>
      </c>
      <c r="I211" s="18"/>
      <c r="J211" s="758">
        <f t="shared" si="185"/>
        <v>45983</v>
      </c>
      <c r="K211" s="758">
        <f t="shared" si="185"/>
        <v>45984</v>
      </c>
      <c r="L211" s="332">
        <f t="shared" si="175"/>
        <v>48</v>
      </c>
      <c r="M211" s="18"/>
      <c r="O211" s="345"/>
      <c r="P211" s="345"/>
      <c r="R211" s="18"/>
      <c r="S211" s="18"/>
    </row>
    <row r="212" spans="1:19" ht="19.5" customHeight="1">
      <c r="A212" s="805" t="s">
        <v>3465</v>
      </c>
      <c r="B212" s="954" t="s">
        <v>3457</v>
      </c>
      <c r="C212" s="954" t="s">
        <v>3544</v>
      </c>
      <c r="D212" s="955">
        <v>45990</v>
      </c>
      <c r="E212" s="758">
        <f t="shared" ref="E212" si="192">D212+1</f>
        <v>45991</v>
      </c>
      <c r="F212" s="758">
        <f t="shared" si="179"/>
        <v>46001</v>
      </c>
      <c r="G212" s="758">
        <f t="shared" ref="G212" si="193">F212+1</f>
        <v>46002</v>
      </c>
      <c r="H212" s="758">
        <f t="shared" ref="H212" si="194">G212+2</f>
        <v>46004</v>
      </c>
      <c r="I212" s="18"/>
      <c r="J212" s="758">
        <f t="shared" si="185"/>
        <v>45990</v>
      </c>
      <c r="K212" s="758">
        <f t="shared" si="185"/>
        <v>45991</v>
      </c>
      <c r="L212" s="332">
        <f t="shared" si="175"/>
        <v>49</v>
      </c>
      <c r="M212" s="18"/>
      <c r="O212" s="345"/>
      <c r="P212" s="345"/>
      <c r="R212" s="18"/>
      <c r="S212" s="18"/>
    </row>
    <row r="213" spans="1:19" ht="19.5" customHeight="1">
      <c r="A213" s="805"/>
      <c r="B213" s="954" t="s">
        <v>3545</v>
      </c>
      <c r="C213" s="954" t="s">
        <v>3546</v>
      </c>
      <c r="D213" s="955">
        <v>45997</v>
      </c>
      <c r="E213" s="758">
        <f t="shared" ref="E213:E216" si="195">D213+1</f>
        <v>45998</v>
      </c>
      <c r="F213" s="758">
        <f t="shared" ref="F213:F216" si="196">E213+10</f>
        <v>46008</v>
      </c>
      <c r="G213" s="758">
        <f t="shared" ref="G213:G216" si="197">F213+1</f>
        <v>46009</v>
      </c>
      <c r="H213" s="758">
        <f t="shared" ref="H213:H216" si="198">G213+2</f>
        <v>46011</v>
      </c>
      <c r="I213" s="18"/>
      <c r="J213" s="758">
        <f t="shared" si="185"/>
        <v>45997</v>
      </c>
      <c r="K213" s="758">
        <f t="shared" si="185"/>
        <v>45998</v>
      </c>
      <c r="L213" s="332">
        <f t="shared" si="175"/>
        <v>50</v>
      </c>
      <c r="M213" s="18"/>
      <c r="O213" s="345"/>
      <c r="P213" s="345"/>
      <c r="R213" s="18"/>
      <c r="S213" s="18"/>
    </row>
    <row r="214" spans="1:19" ht="19.5" customHeight="1">
      <c r="A214" s="805"/>
      <c r="B214" s="954" t="s">
        <v>3449</v>
      </c>
      <c r="C214" s="954" t="s">
        <v>3547</v>
      </c>
      <c r="D214" s="955">
        <v>46004</v>
      </c>
      <c r="E214" s="758">
        <f t="shared" si="195"/>
        <v>46005</v>
      </c>
      <c r="F214" s="758">
        <f t="shared" si="196"/>
        <v>46015</v>
      </c>
      <c r="G214" s="758">
        <f t="shared" si="197"/>
        <v>46016</v>
      </c>
      <c r="H214" s="758">
        <f t="shared" si="198"/>
        <v>46018</v>
      </c>
      <c r="I214" s="18"/>
      <c r="J214" s="758">
        <f t="shared" si="185"/>
        <v>46004</v>
      </c>
      <c r="K214" s="758">
        <f t="shared" si="185"/>
        <v>46005</v>
      </c>
      <c r="L214" s="332">
        <f t="shared" si="175"/>
        <v>51</v>
      </c>
      <c r="M214" s="18"/>
      <c r="O214" s="345"/>
      <c r="P214" s="345"/>
      <c r="R214" s="18"/>
      <c r="S214" s="18"/>
    </row>
    <row r="215" spans="1:19" ht="19.5" customHeight="1">
      <c r="A215" s="805"/>
      <c r="B215" s="954" t="s">
        <v>3461</v>
      </c>
      <c r="C215" s="954" t="s">
        <v>3548</v>
      </c>
      <c r="D215" s="955">
        <v>46011</v>
      </c>
      <c r="E215" s="758">
        <f t="shared" si="195"/>
        <v>46012</v>
      </c>
      <c r="F215" s="758">
        <f t="shared" si="196"/>
        <v>46022</v>
      </c>
      <c r="G215" s="758">
        <f t="shared" si="197"/>
        <v>46023</v>
      </c>
      <c r="H215" s="758">
        <f t="shared" si="198"/>
        <v>46025</v>
      </c>
      <c r="I215" s="18"/>
      <c r="J215" s="758">
        <f t="shared" si="185"/>
        <v>46011</v>
      </c>
      <c r="K215" s="758">
        <f t="shared" si="185"/>
        <v>46012</v>
      </c>
      <c r="L215" s="332">
        <f t="shared" si="175"/>
        <v>52</v>
      </c>
      <c r="M215" s="18"/>
      <c r="O215" s="345"/>
      <c r="P215" s="345"/>
      <c r="R215" s="18"/>
      <c r="S215" s="18"/>
    </row>
    <row r="216" spans="1:19" ht="19.5" customHeight="1">
      <c r="A216" s="805" t="s">
        <v>3463</v>
      </c>
      <c r="B216" s="954" t="s">
        <v>3542</v>
      </c>
      <c r="C216" s="954" t="s">
        <v>3549</v>
      </c>
      <c r="D216" s="955">
        <v>46018</v>
      </c>
      <c r="E216" s="758">
        <f t="shared" si="195"/>
        <v>46019</v>
      </c>
      <c r="F216" s="758">
        <f t="shared" si="196"/>
        <v>46029</v>
      </c>
      <c r="G216" s="758">
        <f t="shared" si="197"/>
        <v>46030</v>
      </c>
      <c r="H216" s="758">
        <f t="shared" si="198"/>
        <v>46032</v>
      </c>
      <c r="I216" s="18"/>
      <c r="J216" s="758">
        <f t="shared" si="185"/>
        <v>46018</v>
      </c>
      <c r="K216" s="758">
        <f t="shared" si="185"/>
        <v>46019</v>
      </c>
      <c r="L216" s="332">
        <f t="shared" si="175"/>
        <v>53</v>
      </c>
      <c r="M216" s="18"/>
      <c r="O216" s="345"/>
      <c r="P216" s="345"/>
      <c r="R216" s="18"/>
      <c r="S216" s="18"/>
    </row>
    <row r="217" spans="1:19" ht="18.75" customHeight="1">
      <c r="B217" s="1106" t="s">
        <v>545</v>
      </c>
      <c r="C217" s="678"/>
      <c r="D217" s="678"/>
      <c r="E217" s="678"/>
      <c r="F217" s="678"/>
      <c r="G217" s="678"/>
      <c r="H217" s="678"/>
      <c r="I217" s="407"/>
      <c r="J217" s="490"/>
      <c r="K217" s="149"/>
      <c r="L217" s="14"/>
    </row>
    <row r="218" spans="1:19" ht="18.75" customHeight="1">
      <c r="B218" s="677"/>
      <c r="C218" s="678"/>
      <c r="D218" s="678"/>
      <c r="E218" s="678"/>
      <c r="F218" s="677"/>
      <c r="G218" s="677"/>
      <c r="H218" s="677"/>
      <c r="I218" s="197"/>
      <c r="J218" s="195"/>
      <c r="K218" s="195"/>
    </row>
    <row r="219" spans="1:19" ht="18.75" customHeight="1" thickBot="1">
      <c r="B219" s="679"/>
      <c r="C219" s="677"/>
      <c r="D219" s="677"/>
      <c r="E219" s="677"/>
      <c r="F219" s="677"/>
      <c r="G219" s="677"/>
      <c r="H219" s="677"/>
      <c r="I219" s="201"/>
      <c r="J219" s="197"/>
      <c r="K219" s="193"/>
    </row>
    <row r="220" spans="1:19" s="147" customFormat="1" ht="18.75" customHeight="1">
      <c r="B220" s="896"/>
      <c r="C220" s="897"/>
      <c r="D220" s="898"/>
      <c r="E220" s="899"/>
      <c r="F220" s="900"/>
      <c r="G220" s="901"/>
      <c r="H220" s="902"/>
    </row>
    <row r="221" spans="1:19" s="147" customFormat="1" ht="18.75" customHeight="1">
      <c r="B221" s="778" t="s">
        <v>546</v>
      </c>
      <c r="C221" s="145"/>
      <c r="D221" s="147" t="s">
        <v>547</v>
      </c>
      <c r="G221" s="147" t="s">
        <v>548</v>
      </c>
      <c r="H221" s="779"/>
    </row>
    <row r="222" spans="1:19" s="147" customFormat="1" ht="18.75" customHeight="1">
      <c r="B222" s="780" t="s">
        <v>549</v>
      </c>
      <c r="C222" s="1098" t="s">
        <v>550</v>
      </c>
      <c r="D222" s="133" t="s">
        <v>551</v>
      </c>
      <c r="F222" s="1098" t="s">
        <v>552</v>
      </c>
      <c r="G222" s="145" t="s">
        <v>553</v>
      </c>
      <c r="H222" s="1099" t="s">
        <v>554</v>
      </c>
    </row>
    <row r="223" spans="1:19" s="147" customFormat="1" ht="18.75" customHeight="1">
      <c r="B223" s="780" t="s">
        <v>555</v>
      </c>
      <c r="C223" s="1098" t="s">
        <v>556</v>
      </c>
      <c r="D223" s="133" t="s">
        <v>557</v>
      </c>
      <c r="E223" s="148" t="s">
        <v>558</v>
      </c>
      <c r="F223" s="1100" t="s">
        <v>559</v>
      </c>
      <c r="G223" s="145" t="s">
        <v>560</v>
      </c>
      <c r="H223" s="1099" t="s">
        <v>561</v>
      </c>
    </row>
    <row r="224" spans="1:19" s="147" customFormat="1" ht="18.75" customHeight="1">
      <c r="B224" s="783" t="s">
        <v>562</v>
      </c>
      <c r="C224" s="1101" t="s">
        <v>563</v>
      </c>
      <c r="D224" s="133" t="s">
        <v>564</v>
      </c>
      <c r="E224" s="148" t="s">
        <v>565</v>
      </c>
      <c r="F224" s="1100" t="s">
        <v>566</v>
      </c>
      <c r="G224" s="588" t="s">
        <v>567</v>
      </c>
      <c r="H224" s="1102" t="s">
        <v>568</v>
      </c>
    </row>
    <row r="225" spans="1:15" s="147" customFormat="1" ht="18.75" customHeight="1">
      <c r="B225" s="783" t="s">
        <v>569</v>
      </c>
      <c r="C225" s="1101" t="s">
        <v>570</v>
      </c>
      <c r="D225" s="133" t="s">
        <v>571</v>
      </c>
      <c r="E225" s="148" t="s">
        <v>572</v>
      </c>
      <c r="F225" s="1100" t="s">
        <v>573</v>
      </c>
      <c r="G225" s="588" t="s">
        <v>574</v>
      </c>
      <c r="H225" s="1102" t="s">
        <v>575</v>
      </c>
      <c r="N225" s="149"/>
      <c r="O225" s="149"/>
    </row>
    <row r="226" spans="1:15" s="147" customFormat="1" ht="18.75" customHeight="1">
      <c r="B226" s="783" t="s">
        <v>815</v>
      </c>
      <c r="C226" s="1101" t="s">
        <v>577</v>
      </c>
      <c r="D226" s="133" t="s">
        <v>578</v>
      </c>
      <c r="E226" s="148" t="s">
        <v>579</v>
      </c>
      <c r="F226" s="1100" t="s">
        <v>580</v>
      </c>
      <c r="G226" s="588" t="s">
        <v>581</v>
      </c>
      <c r="H226" s="1102" t="s">
        <v>582</v>
      </c>
      <c r="N226" s="149"/>
      <c r="O226" s="149"/>
    </row>
    <row r="227" spans="1:15" s="147" customFormat="1" ht="18.75" customHeight="1">
      <c r="B227" s="783" t="s">
        <v>583</v>
      </c>
      <c r="C227" s="1101" t="s">
        <v>584</v>
      </c>
      <c r="D227" s="133" t="s">
        <v>585</v>
      </c>
      <c r="E227" s="148" t="s">
        <v>586</v>
      </c>
      <c r="F227" s="1100" t="s">
        <v>587</v>
      </c>
      <c r="G227" s="588" t="s">
        <v>588</v>
      </c>
      <c r="H227" s="1102" t="s">
        <v>589</v>
      </c>
      <c r="N227" s="149"/>
      <c r="O227" s="149"/>
    </row>
    <row r="228" spans="1:15" s="147" customFormat="1" ht="18.75" customHeight="1">
      <c r="B228" s="783" t="s">
        <v>590</v>
      </c>
      <c r="C228" s="1101" t="s">
        <v>591</v>
      </c>
      <c r="D228" s="133" t="s">
        <v>592</v>
      </c>
      <c r="E228" s="148" t="s">
        <v>593</v>
      </c>
      <c r="F228" s="1098" t="s">
        <v>594</v>
      </c>
      <c r="G228" s="588" t="s">
        <v>595</v>
      </c>
      <c r="H228" s="787" t="s">
        <v>596</v>
      </c>
      <c r="N228" s="149"/>
      <c r="O228" s="149"/>
    </row>
    <row r="229" spans="1:15" s="149" customFormat="1" ht="18.75" customHeight="1">
      <c r="A229" s="1033"/>
      <c r="B229" s="783" t="s">
        <v>597</v>
      </c>
      <c r="C229" s="1101" t="s">
        <v>598</v>
      </c>
      <c r="D229" s="133"/>
      <c r="E229" s="145"/>
      <c r="F229" s="588"/>
      <c r="G229" s="147"/>
      <c r="H229" s="788"/>
      <c r="I229" s="145"/>
      <c r="J229" s="145"/>
      <c r="K229" s="145"/>
    </row>
    <row r="230" spans="1:15" s="149" customFormat="1" ht="18.75" customHeight="1" thickBot="1">
      <c r="A230" s="1033"/>
      <c r="B230" s="1103"/>
      <c r="C230" s="791"/>
      <c r="D230" s="791"/>
      <c r="E230" s="791"/>
      <c r="F230" s="791"/>
      <c r="G230" s="791"/>
      <c r="H230" s="1104"/>
      <c r="I230" s="145"/>
      <c r="J230" s="145"/>
      <c r="K230" s="145"/>
    </row>
  </sheetData>
  <mergeCells count="12">
    <mergeCell ref="B128:D128"/>
    <mergeCell ref="B180:C180"/>
    <mergeCell ref="D180:D181"/>
    <mergeCell ref="D130:D131"/>
    <mergeCell ref="B130:C130"/>
    <mergeCell ref="B177:H177"/>
    <mergeCell ref="B178:G178"/>
    <mergeCell ref="B8:C8"/>
    <mergeCell ref="B2:F2"/>
    <mergeCell ref="B4:F4"/>
    <mergeCell ref="D8:D9"/>
    <mergeCell ref="B6:E6"/>
  </mergeCells>
  <phoneticPr fontId="81" type="noConversion"/>
  <hyperlinks>
    <hyperlink ref="H2" location="HOME!Print_Area" display="HOME" xr:uid="{02D7D3E5-FF3A-4F75-BB1B-CFC1969A1DCE}"/>
    <hyperlink ref="H222" r:id="rId1" xr:uid="{9C1DA842-545F-4D77-B5E1-BA6AF5EB3FCA}"/>
    <hyperlink ref="C222" r:id="rId2" xr:uid="{D1EEB831-90F3-4BF8-8F7B-D08D080D8496}"/>
    <hyperlink ref="H227" r:id="rId3" xr:uid="{5AC8400C-C4FC-44E9-B218-7F311BE876E8}"/>
    <hyperlink ref="H226" r:id="rId4" xr:uid="{55A706F5-6380-4649-8A60-8FEFF120F46C}"/>
    <hyperlink ref="C225" r:id="rId5" xr:uid="{2CA25468-5D7D-4B49-8E1C-6EE04785CA35}"/>
    <hyperlink ref="C223" r:id="rId6" xr:uid="{299999E9-62C7-4E75-8993-CCD799A68DD9}"/>
    <hyperlink ref="C229" r:id="rId7" xr:uid="{74A27004-9DB7-4C6A-B0E2-A3D6D39860EB}"/>
    <hyperlink ref="H225" r:id="rId8" xr:uid="{1CA4842B-8CB9-4A01-9C56-2C1BCCDD8857}"/>
    <hyperlink ref="H228" r:id="rId9" xr:uid="{B105AB15-09EF-4FB0-AC04-0932E9ACC929}"/>
    <hyperlink ref="F222" r:id="rId10" xr:uid="{9A601518-760C-4A01-AAFA-128C5655D447}"/>
    <hyperlink ref="F227" r:id="rId11" xr:uid="{1665B103-DFE2-4C52-AEE6-3F2E4F2C39DD}"/>
    <hyperlink ref="F223" r:id="rId12" xr:uid="{6422F4B6-D963-411A-819D-B13BBCB1FAAB}"/>
    <hyperlink ref="F224" r:id="rId13" xr:uid="{F62EA4FF-790B-4084-9B53-44D429AE8B87}"/>
    <hyperlink ref="F225" r:id="rId14" xr:uid="{A99CE61B-69A4-4DC0-A1F4-07712F3D8CC6}"/>
    <hyperlink ref="F226" r:id="rId15" xr:uid="{5BD7878F-DA55-4101-8FFE-768D0D238FC9}"/>
    <hyperlink ref="H223" r:id="rId16" xr:uid="{7A320935-D1F9-4B34-ABF1-4D3183979599}"/>
    <hyperlink ref="H224" r:id="rId17" xr:uid="{72458165-8CEA-42C2-A0E2-3FE7FAAFDBE0}"/>
    <hyperlink ref="F228" r:id="rId18" xr:uid="{3D97DF34-6D23-4DFC-B0A0-CD068B40B00C}"/>
    <hyperlink ref="C224" r:id="rId19" xr:uid="{53A966B2-FF38-468C-8E25-EF5A8FE6A501}"/>
    <hyperlink ref="C226" r:id="rId20" xr:uid="{20CAC275-71E0-4CD9-A7E9-C5D37D641E07}"/>
    <hyperlink ref="C227" r:id="rId21" xr:uid="{B2BC28C7-6026-4E9B-B28B-7EFB6FCB40D6}"/>
    <hyperlink ref="C228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82:F183 F187 F189 F195 F207 F208:F212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58"/>
  <sheetViews>
    <sheetView showGridLines="0" topLeftCell="A4" zoomScaleNormal="100" zoomScaleSheetLayoutView="85" workbookViewId="0">
      <selection activeCell="F54" sqref="F54"/>
    </sheetView>
  </sheetViews>
  <sheetFormatPr defaultColWidth="9.140625" defaultRowHeight="18" customHeight="1"/>
  <cols>
    <col min="1" max="1" width="20.140625" style="863" customWidth="1"/>
    <col min="2" max="2" width="25.140625" style="16" customWidth="1"/>
    <col min="3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8.7109375" style="11" customWidth="1"/>
    <col min="8" max="8" width="21.140625" style="11" customWidth="1"/>
    <col min="9" max="9" width="19.140625" style="11" customWidth="1"/>
    <col min="10" max="10" width="18.14062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>
      <c r="A1" s="863"/>
      <c r="B1" s="753"/>
      <c r="C1" s="753"/>
      <c r="D1" s="753"/>
      <c r="E1" s="753"/>
    </row>
    <row r="2" spans="1:12" s="122" customFormat="1" ht="20.100000000000001" customHeight="1" thickBot="1">
      <c r="A2" s="863"/>
      <c r="B2" s="1198" t="s">
        <v>116</v>
      </c>
      <c r="C2" s="1198"/>
      <c r="D2" s="1198"/>
      <c r="E2" s="1198"/>
      <c r="G2" s="956" t="s">
        <v>350</v>
      </c>
    </row>
    <row r="3" spans="1:12" s="122" customFormat="1" ht="18" customHeight="1" thickBot="1">
      <c r="A3" s="863"/>
      <c r="B3" s="1"/>
      <c r="C3" s="753"/>
      <c r="D3" s="753"/>
      <c r="E3" s="753"/>
      <c r="G3" s="169"/>
    </row>
    <row r="4" spans="1:12" s="122" customFormat="1" ht="30" customHeight="1" thickBot="1">
      <c r="A4" s="863"/>
      <c r="B4" s="1193" t="s">
        <v>128</v>
      </c>
      <c r="C4" s="1194"/>
      <c r="D4" s="1194"/>
      <c r="E4" s="1195"/>
      <c r="F4" s="755"/>
      <c r="G4" s="313"/>
      <c r="H4" s="313"/>
      <c r="I4" s="697"/>
      <c r="J4" s="757"/>
      <c r="K4" s="697"/>
    </row>
    <row r="5" spans="1:12" s="145" customFormat="1" ht="18" customHeight="1">
      <c r="A5" s="863"/>
      <c r="B5" s="148"/>
      <c r="C5" s="148"/>
      <c r="D5" s="754"/>
      <c r="E5" s="754"/>
      <c r="F5" s="747"/>
      <c r="G5" s="396"/>
    </row>
    <row r="6" spans="1:12" s="145" customFormat="1" ht="18" customHeight="1">
      <c r="A6" s="863"/>
      <c r="B6" s="615"/>
      <c r="C6" s="615"/>
      <c r="D6" s="615"/>
      <c r="E6" s="615"/>
      <c r="F6" s="145" t="s">
        <v>2210</v>
      </c>
      <c r="G6" s="766"/>
      <c r="H6" s="331"/>
      <c r="I6" s="331"/>
    </row>
    <row r="7" spans="1:12" s="147" customFormat="1" ht="20.100000000000001" hidden="1" customHeight="1">
      <c r="A7" s="882"/>
      <c r="B7" s="976" t="s">
        <v>605</v>
      </c>
      <c r="C7" s="955" t="s">
        <v>673</v>
      </c>
      <c r="D7" s="955">
        <v>45502</v>
      </c>
      <c r="E7" s="758">
        <f t="shared" ref="E7" si="0">D7+5</f>
        <v>45507</v>
      </c>
      <c r="F7" s="768"/>
      <c r="G7" s="758"/>
      <c r="H7" s="616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>
      <c r="A8" s="882"/>
      <c r="B8" s="1112"/>
      <c r="C8" s="1113"/>
      <c r="D8" s="1113"/>
      <c r="E8" s="1114"/>
      <c r="F8" s="768"/>
      <c r="G8" s="764"/>
      <c r="H8" s="615"/>
      <c r="I8" s="145"/>
      <c r="J8" s="145"/>
      <c r="K8" s="145"/>
      <c r="L8" s="145"/>
    </row>
    <row r="9" spans="1:12" s="149" customFormat="1" ht="20.100000000000001" customHeight="1">
      <c r="A9" s="1033"/>
      <c r="B9" s="1185" t="s">
        <v>351</v>
      </c>
      <c r="C9" s="1185"/>
      <c r="D9" s="1185"/>
      <c r="E9" s="1185"/>
      <c r="F9" s="1037"/>
      <c r="G9" s="145"/>
      <c r="H9" s="145"/>
    </row>
    <row r="10" spans="1:12" s="147" customFormat="1" ht="18.75" customHeight="1">
      <c r="A10" s="863"/>
      <c r="B10" s="763"/>
      <c r="C10" s="751"/>
      <c r="D10" s="752"/>
      <c r="E10" s="764"/>
      <c r="F10" s="768"/>
      <c r="G10" s="424"/>
      <c r="H10" s="424"/>
      <c r="I10" s="752"/>
      <c r="J10" s="145"/>
      <c r="K10" s="145"/>
      <c r="L10" s="145"/>
    </row>
    <row r="11" spans="1:12" s="193" customFormat="1" ht="33" customHeight="1">
      <c r="A11" s="805"/>
      <c r="B11" s="1187" t="s">
        <v>128</v>
      </c>
      <c r="C11" s="1188"/>
      <c r="D11" s="1189" t="s">
        <v>353</v>
      </c>
      <c r="E11" s="941" t="s">
        <v>178</v>
      </c>
      <c r="F11" s="769"/>
      <c r="G11" s="881"/>
    </row>
    <row r="12" spans="1:12" s="193" customFormat="1" ht="18" customHeight="1">
      <c r="A12" s="805"/>
      <c r="B12" s="944" t="s">
        <v>355</v>
      </c>
      <c r="C12" s="944" t="s">
        <v>356</v>
      </c>
      <c r="D12" s="1190"/>
      <c r="E12" s="940" t="s">
        <v>184</v>
      </c>
      <c r="F12" s="769"/>
      <c r="G12" s="1046" t="s">
        <v>495</v>
      </c>
      <c r="H12" s="1046" t="s">
        <v>357</v>
      </c>
      <c r="I12" s="1046" t="s">
        <v>358</v>
      </c>
    </row>
    <row r="13" spans="1:12" s="193" customFormat="1" ht="20.100000000000001" hidden="1" customHeight="1">
      <c r="A13" s="805"/>
      <c r="B13" s="955" t="s">
        <v>615</v>
      </c>
      <c r="C13" s="955" t="s">
        <v>3550</v>
      </c>
      <c r="D13" s="955">
        <v>45665</v>
      </c>
      <c r="E13" s="802">
        <f t="shared" ref="E13:E14" si="2">D13+7</f>
        <v>45672</v>
      </c>
      <c r="G13" s="758" t="e">
        <f>#REF!+7</f>
        <v>#REF!</v>
      </c>
      <c r="H13" s="758" t="e">
        <f>#REF!+7</f>
        <v>#REF!</v>
      </c>
      <c r="I13" s="616" t="e">
        <f t="shared" ref="H13:I14" si="3">WEEKNUM(H13)</f>
        <v>#REF!</v>
      </c>
    </row>
    <row r="14" spans="1:12" s="193" customFormat="1" ht="20.100000000000001" hidden="1" customHeight="1">
      <c r="A14" s="805" t="s">
        <v>745</v>
      </c>
      <c r="B14" s="955" t="s">
        <v>379</v>
      </c>
      <c r="C14" s="955" t="s">
        <v>3551</v>
      </c>
      <c r="D14" s="955">
        <v>45304</v>
      </c>
      <c r="E14" s="802">
        <f t="shared" si="2"/>
        <v>45311</v>
      </c>
      <c r="G14" s="758" t="e">
        <f t="shared" ref="G14:H62" si="4">G13+7</f>
        <v>#REF!</v>
      </c>
      <c r="H14" s="758" t="e">
        <f t="shared" si="4"/>
        <v>#REF!</v>
      </c>
      <c r="I14" s="616" t="e">
        <f t="shared" si="3"/>
        <v>#REF!</v>
      </c>
    </row>
    <row r="15" spans="1:12" s="193" customFormat="1" ht="20.100000000000001" hidden="1" customHeight="1">
      <c r="A15" s="805" t="s">
        <v>3552</v>
      </c>
      <c r="B15" s="955" t="s">
        <v>756</v>
      </c>
      <c r="C15" s="955" t="s">
        <v>3553</v>
      </c>
      <c r="D15" s="880" t="s">
        <v>389</v>
      </c>
      <c r="E15" s="853"/>
      <c r="G15" s="758" t="e">
        <f t="shared" si="4"/>
        <v>#REF!</v>
      </c>
      <c r="H15" s="758" t="e">
        <f t="shared" si="4"/>
        <v>#REF!</v>
      </c>
      <c r="I15" s="616" t="e">
        <f>WEEKNUM(H15)</f>
        <v>#REF!</v>
      </c>
    </row>
    <row r="16" spans="1:12" s="193" customFormat="1" ht="20.100000000000001" hidden="1" customHeight="1">
      <c r="A16" s="805"/>
      <c r="B16" s="955" t="s">
        <v>359</v>
      </c>
      <c r="C16" s="955" t="s">
        <v>3554</v>
      </c>
      <c r="D16" s="955">
        <v>45688</v>
      </c>
      <c r="E16" s="802">
        <f t="shared" ref="E16" si="5">D16+7</f>
        <v>45695</v>
      </c>
      <c r="G16" s="758" t="e">
        <f t="shared" si="4"/>
        <v>#REF!</v>
      </c>
      <c r="H16" s="758" t="e">
        <f t="shared" si="4"/>
        <v>#REF!</v>
      </c>
      <c r="I16" s="616" t="e">
        <f t="shared" ref="H16:I18" si="6">WEEKNUM(H16)</f>
        <v>#REF!</v>
      </c>
    </row>
    <row r="17" spans="1:9" s="193" customFormat="1" ht="20.100000000000001" hidden="1" customHeight="1">
      <c r="A17" s="805" t="s">
        <v>615</v>
      </c>
      <c r="B17" s="1026" t="s">
        <v>413</v>
      </c>
      <c r="C17" s="955" t="s">
        <v>3555</v>
      </c>
      <c r="D17" s="800"/>
      <c r="E17" s="853"/>
      <c r="G17" s="758" t="e">
        <f t="shared" si="4"/>
        <v>#REF!</v>
      </c>
      <c r="H17" s="758" t="e">
        <f t="shared" si="4"/>
        <v>#REF!</v>
      </c>
      <c r="I17" s="616" t="e">
        <f t="shared" si="6"/>
        <v>#REF!</v>
      </c>
    </row>
    <row r="18" spans="1:9" s="193" customFormat="1" ht="20.100000000000001" hidden="1" customHeight="1">
      <c r="A18" s="805"/>
      <c r="B18" s="1026" t="s">
        <v>413</v>
      </c>
      <c r="C18" s="955" t="s">
        <v>3556</v>
      </c>
      <c r="D18" s="800"/>
      <c r="E18" s="853"/>
      <c r="G18" s="758" t="e">
        <f t="shared" si="4"/>
        <v>#REF!</v>
      </c>
      <c r="H18" s="758" t="e">
        <f t="shared" si="4"/>
        <v>#REF!</v>
      </c>
      <c r="I18" s="616" t="e">
        <f t="shared" si="6"/>
        <v>#REF!</v>
      </c>
    </row>
    <row r="19" spans="1:9" s="193" customFormat="1" ht="20.100000000000001" hidden="1" customHeight="1">
      <c r="A19" s="805" t="s">
        <v>3552</v>
      </c>
      <c r="B19" s="1026" t="s">
        <v>413</v>
      </c>
      <c r="C19" s="955" t="s">
        <v>3557</v>
      </c>
      <c r="D19" s="800"/>
      <c r="E19" s="853"/>
      <c r="G19" s="758" t="e">
        <f t="shared" si="4"/>
        <v>#REF!</v>
      </c>
      <c r="H19" s="758" t="e">
        <f t="shared" si="4"/>
        <v>#REF!</v>
      </c>
      <c r="I19" s="616" t="e">
        <f>WEEKNUM(H19)</f>
        <v>#REF!</v>
      </c>
    </row>
    <row r="20" spans="1:9" s="193" customFormat="1" ht="20.100000000000001" hidden="1" customHeight="1">
      <c r="A20" s="805"/>
      <c r="B20" s="955" t="s">
        <v>615</v>
      </c>
      <c r="C20" s="955" t="s">
        <v>3558</v>
      </c>
      <c r="D20" s="955">
        <v>45714</v>
      </c>
      <c r="E20" s="802">
        <f t="shared" ref="E20:E22" si="7">D20+7</f>
        <v>45721</v>
      </c>
      <c r="G20" s="758" t="e">
        <f t="shared" si="4"/>
        <v>#REF!</v>
      </c>
      <c r="H20" s="758" t="e">
        <f t="shared" si="4"/>
        <v>#REF!</v>
      </c>
      <c r="I20" s="616" t="e">
        <f t="shared" ref="H20:I23" si="8">WEEKNUM(H20)</f>
        <v>#REF!</v>
      </c>
    </row>
    <row r="21" spans="1:9" s="193" customFormat="1" ht="18.75" hidden="1" customHeight="1">
      <c r="A21" s="805" t="s">
        <v>615</v>
      </c>
      <c r="B21" s="955" t="s">
        <v>756</v>
      </c>
      <c r="C21" s="955" t="s">
        <v>3559</v>
      </c>
      <c r="D21" s="955">
        <v>45720</v>
      </c>
      <c r="E21" s="802">
        <f t="shared" si="7"/>
        <v>45727</v>
      </c>
      <c r="G21" s="758" t="e">
        <f t="shared" si="4"/>
        <v>#REF!</v>
      </c>
      <c r="H21" s="758" t="e">
        <f t="shared" si="4"/>
        <v>#REF!</v>
      </c>
      <c r="I21" s="616" t="e">
        <f t="shared" si="8"/>
        <v>#REF!</v>
      </c>
    </row>
    <row r="22" spans="1:9" s="193" customFormat="1" ht="20.100000000000001" hidden="1" customHeight="1">
      <c r="A22" s="805" t="s">
        <v>379</v>
      </c>
      <c r="B22" s="955" t="s">
        <v>359</v>
      </c>
      <c r="C22" s="955" t="s">
        <v>3560</v>
      </c>
      <c r="D22" s="955">
        <v>45728</v>
      </c>
      <c r="E22" s="802">
        <f t="shared" si="7"/>
        <v>45735</v>
      </c>
      <c r="G22" s="758" t="e">
        <f t="shared" si="4"/>
        <v>#REF!</v>
      </c>
      <c r="H22" s="758" t="e">
        <f t="shared" si="4"/>
        <v>#REF!</v>
      </c>
      <c r="I22" s="616" t="e">
        <f t="shared" si="8"/>
        <v>#REF!</v>
      </c>
    </row>
    <row r="23" spans="1:9" s="193" customFormat="1" ht="20.100000000000001" hidden="1" customHeight="1">
      <c r="A23" s="805" t="s">
        <v>3561</v>
      </c>
      <c r="B23" s="1061" t="s">
        <v>3562</v>
      </c>
      <c r="C23" s="955" t="s">
        <v>3563</v>
      </c>
      <c r="D23" s="955">
        <v>45744</v>
      </c>
      <c r="E23" s="802">
        <f t="shared" ref="E23:E24" si="9">D23+7</f>
        <v>45751</v>
      </c>
      <c r="G23" s="758">
        <v>45738</v>
      </c>
      <c r="H23" s="758">
        <v>45738</v>
      </c>
      <c r="I23" s="616">
        <f t="shared" si="8"/>
        <v>12</v>
      </c>
    </row>
    <row r="24" spans="1:9" s="193" customFormat="1" ht="20.100000000000001" hidden="1" customHeight="1">
      <c r="A24" s="805" t="s">
        <v>3564</v>
      </c>
      <c r="B24" s="955" t="s">
        <v>609</v>
      </c>
      <c r="C24" s="955" t="s">
        <v>3565</v>
      </c>
      <c r="D24" s="955">
        <v>45753</v>
      </c>
      <c r="E24" s="802">
        <f t="shared" si="9"/>
        <v>45760</v>
      </c>
      <c r="G24" s="758">
        <f t="shared" si="4"/>
        <v>45745</v>
      </c>
      <c r="H24" s="758">
        <f t="shared" si="4"/>
        <v>45745</v>
      </c>
      <c r="I24" s="616">
        <f t="shared" ref="H24:I27" si="10">WEEKNUM(H24)</f>
        <v>13</v>
      </c>
    </row>
    <row r="25" spans="1:9" s="193" customFormat="1" ht="20.100000000000001" hidden="1" customHeight="1">
      <c r="A25" s="805" t="s">
        <v>3566</v>
      </c>
      <c r="B25" s="955" t="s">
        <v>615</v>
      </c>
      <c r="C25" s="955" t="s">
        <v>3567</v>
      </c>
      <c r="D25" s="880" t="s">
        <v>389</v>
      </c>
      <c r="E25" s="853"/>
      <c r="G25" s="758">
        <f t="shared" si="4"/>
        <v>45752</v>
      </c>
      <c r="H25" s="758">
        <f t="shared" si="4"/>
        <v>45752</v>
      </c>
      <c r="I25" s="616">
        <f t="shared" si="10"/>
        <v>14</v>
      </c>
    </row>
    <row r="26" spans="1:9" s="193" customFormat="1" ht="20.100000000000001" hidden="1" customHeight="1">
      <c r="A26" s="805" t="s">
        <v>359</v>
      </c>
      <c r="B26" s="955" t="s">
        <v>359</v>
      </c>
      <c r="C26" s="955" t="s">
        <v>3568</v>
      </c>
      <c r="D26" s="955">
        <v>45760</v>
      </c>
      <c r="E26" s="802">
        <f t="shared" ref="E26" si="11">D26+7</f>
        <v>45767</v>
      </c>
      <c r="G26" s="758">
        <f t="shared" si="4"/>
        <v>45759</v>
      </c>
      <c r="H26" s="758">
        <f t="shared" si="4"/>
        <v>45759</v>
      </c>
      <c r="I26" s="616">
        <f t="shared" si="10"/>
        <v>15</v>
      </c>
    </row>
    <row r="27" spans="1:9" s="193" customFormat="1" ht="20.100000000000001" hidden="1" customHeight="1">
      <c r="A27" s="805"/>
      <c r="B27" s="1026" t="s">
        <v>413</v>
      </c>
      <c r="C27" s="955" t="s">
        <v>3569</v>
      </c>
      <c r="D27" s="800"/>
      <c r="E27" s="853"/>
      <c r="G27" s="758">
        <f t="shared" si="4"/>
        <v>45766</v>
      </c>
      <c r="H27" s="758">
        <f t="shared" si="4"/>
        <v>45766</v>
      </c>
      <c r="I27" s="616">
        <f t="shared" si="10"/>
        <v>16</v>
      </c>
    </row>
    <row r="28" spans="1:9" s="193" customFormat="1" ht="20.100000000000001" hidden="1" customHeight="1">
      <c r="A28" s="805" t="s">
        <v>615</v>
      </c>
      <c r="B28" s="955" t="s">
        <v>3562</v>
      </c>
      <c r="C28" s="955" t="s">
        <v>3570</v>
      </c>
      <c r="D28" s="955">
        <v>45775</v>
      </c>
      <c r="E28" s="802">
        <f t="shared" ref="E28" si="12">D28+7</f>
        <v>45782</v>
      </c>
      <c r="G28" s="758">
        <f t="shared" si="4"/>
        <v>45773</v>
      </c>
      <c r="H28" s="758">
        <f t="shared" si="4"/>
        <v>45773</v>
      </c>
      <c r="I28" s="616">
        <f t="shared" ref="H28:I31" si="13">WEEKNUM(H28)</f>
        <v>17</v>
      </c>
    </row>
    <row r="29" spans="1:9" s="193" customFormat="1" ht="20.100000000000001" hidden="1" customHeight="1">
      <c r="A29" s="805"/>
      <c r="B29" s="955" t="s">
        <v>359</v>
      </c>
      <c r="C29" s="955" t="s">
        <v>3571</v>
      </c>
      <c r="D29" s="955">
        <v>45781</v>
      </c>
      <c r="E29" s="802">
        <f t="shared" ref="E29" si="14">D29+7</f>
        <v>45788</v>
      </c>
      <c r="G29" s="758">
        <f t="shared" si="4"/>
        <v>45780</v>
      </c>
      <c r="H29" s="758">
        <f t="shared" si="4"/>
        <v>45780</v>
      </c>
      <c r="I29" s="616">
        <f t="shared" si="13"/>
        <v>18</v>
      </c>
    </row>
    <row r="30" spans="1:9" s="193" customFormat="1" ht="20.100000000000001" hidden="1" customHeight="1">
      <c r="A30" s="805"/>
      <c r="B30" s="955" t="s">
        <v>615</v>
      </c>
      <c r="C30" s="955" t="s">
        <v>3572</v>
      </c>
      <c r="D30" s="955">
        <v>45788</v>
      </c>
      <c r="E30" s="802">
        <f t="shared" ref="E30:E31" si="15">D30+7</f>
        <v>45795</v>
      </c>
      <c r="G30" s="758">
        <f t="shared" si="4"/>
        <v>45787</v>
      </c>
      <c r="H30" s="758">
        <f t="shared" si="4"/>
        <v>45787</v>
      </c>
      <c r="I30" s="616">
        <f t="shared" si="13"/>
        <v>19</v>
      </c>
    </row>
    <row r="31" spans="1:9" s="193" customFormat="1" ht="20.100000000000001" hidden="1" customHeight="1">
      <c r="A31" s="805"/>
      <c r="B31" s="955" t="s">
        <v>797</v>
      </c>
      <c r="C31" s="955" t="s">
        <v>3573</v>
      </c>
      <c r="D31" s="955">
        <v>45795</v>
      </c>
      <c r="E31" s="802">
        <f t="shared" si="15"/>
        <v>45802</v>
      </c>
      <c r="G31" s="758">
        <f t="shared" si="4"/>
        <v>45794</v>
      </c>
      <c r="H31" s="758">
        <f t="shared" si="4"/>
        <v>45794</v>
      </c>
      <c r="I31" s="616">
        <f t="shared" si="13"/>
        <v>20</v>
      </c>
    </row>
    <row r="32" spans="1:9" s="193" customFormat="1" ht="20.100000000000001" hidden="1" customHeight="1">
      <c r="A32" s="805"/>
      <c r="B32" s="955" t="s">
        <v>3562</v>
      </c>
      <c r="C32" s="955" t="s">
        <v>3574</v>
      </c>
      <c r="D32" s="955">
        <v>45806</v>
      </c>
      <c r="E32" s="802">
        <f t="shared" ref="E32:E35" si="16">D32+7</f>
        <v>45813</v>
      </c>
      <c r="G32" s="758">
        <f t="shared" si="4"/>
        <v>45801</v>
      </c>
      <c r="H32" s="758">
        <f t="shared" si="4"/>
        <v>45801</v>
      </c>
      <c r="I32" s="616">
        <f t="shared" ref="H32:I35" si="17">WEEKNUM(H32)</f>
        <v>21</v>
      </c>
    </row>
    <row r="33" spans="1:9" s="193" customFormat="1" ht="20.100000000000001" hidden="1" customHeight="1">
      <c r="A33" s="805"/>
      <c r="B33" s="955" t="s">
        <v>359</v>
      </c>
      <c r="C33" s="955" t="s">
        <v>3575</v>
      </c>
      <c r="D33" s="955">
        <v>45814</v>
      </c>
      <c r="E33" s="802">
        <f t="shared" si="16"/>
        <v>45821</v>
      </c>
      <c r="G33" s="758">
        <f t="shared" si="4"/>
        <v>45808</v>
      </c>
      <c r="H33" s="758">
        <f t="shared" si="4"/>
        <v>45808</v>
      </c>
      <c r="I33" s="616">
        <f t="shared" si="17"/>
        <v>22</v>
      </c>
    </row>
    <row r="34" spans="1:9" s="193" customFormat="1" ht="20.100000000000001" hidden="1" customHeight="1">
      <c r="A34" s="805"/>
      <c r="B34" s="1026" t="s">
        <v>413</v>
      </c>
      <c r="C34" s="955" t="s">
        <v>3576</v>
      </c>
      <c r="D34" s="800"/>
      <c r="E34" s="853"/>
      <c r="G34" s="758">
        <f t="shared" si="4"/>
        <v>45815</v>
      </c>
      <c r="H34" s="758">
        <f t="shared" si="4"/>
        <v>45815</v>
      </c>
      <c r="I34" s="616">
        <f t="shared" si="17"/>
        <v>23</v>
      </c>
    </row>
    <row r="35" spans="1:9" s="193" customFormat="1" ht="20.100000000000001" hidden="1" customHeight="1">
      <c r="A35" s="805"/>
      <c r="B35" s="955" t="s">
        <v>3562</v>
      </c>
      <c r="C35" s="955" t="s">
        <v>3577</v>
      </c>
      <c r="D35" s="955">
        <v>45831</v>
      </c>
      <c r="E35" s="802">
        <f t="shared" si="16"/>
        <v>45838</v>
      </c>
      <c r="G35" s="758">
        <f t="shared" si="4"/>
        <v>45822</v>
      </c>
      <c r="H35" s="758">
        <f t="shared" si="4"/>
        <v>45822</v>
      </c>
      <c r="I35" s="616">
        <f t="shared" si="17"/>
        <v>24</v>
      </c>
    </row>
    <row r="36" spans="1:9" s="193" customFormat="1" ht="20.100000000000001" hidden="1" customHeight="1">
      <c r="A36" s="805"/>
      <c r="B36" s="955" t="s">
        <v>797</v>
      </c>
      <c r="C36" s="955" t="s">
        <v>3578</v>
      </c>
      <c r="D36" s="955">
        <v>45831</v>
      </c>
      <c r="E36" s="802">
        <f t="shared" ref="E36:E38" si="18">D36+7</f>
        <v>45838</v>
      </c>
      <c r="G36" s="758">
        <f t="shared" si="4"/>
        <v>45829</v>
      </c>
      <c r="H36" s="758">
        <f t="shared" si="4"/>
        <v>45829</v>
      </c>
      <c r="I36" s="616">
        <f t="shared" ref="H36:I39" si="19">WEEKNUM(H36)</f>
        <v>25</v>
      </c>
    </row>
    <row r="37" spans="1:9" s="193" customFormat="1" ht="20.100000000000001" hidden="1" customHeight="1">
      <c r="A37" s="805"/>
      <c r="B37" s="955" t="s">
        <v>652</v>
      </c>
      <c r="C37" s="955" t="s">
        <v>3579</v>
      </c>
      <c r="D37" s="955">
        <v>45843</v>
      </c>
      <c r="E37" s="802">
        <f t="shared" si="18"/>
        <v>45850</v>
      </c>
      <c r="G37" s="758">
        <f t="shared" si="4"/>
        <v>45836</v>
      </c>
      <c r="H37" s="758">
        <f t="shared" si="4"/>
        <v>45836</v>
      </c>
      <c r="I37" s="616">
        <f t="shared" si="19"/>
        <v>26</v>
      </c>
    </row>
    <row r="38" spans="1:9" s="193" customFormat="1" ht="20.100000000000001" hidden="1" customHeight="1">
      <c r="A38" s="805" t="s">
        <v>3562</v>
      </c>
      <c r="B38" s="955" t="s">
        <v>734</v>
      </c>
      <c r="C38" s="955" t="s">
        <v>3580</v>
      </c>
      <c r="D38" s="955">
        <v>45843</v>
      </c>
      <c r="E38" s="802">
        <f t="shared" si="18"/>
        <v>45850</v>
      </c>
      <c r="G38" s="758">
        <f t="shared" si="4"/>
        <v>45843</v>
      </c>
      <c r="H38" s="758">
        <f t="shared" si="4"/>
        <v>45843</v>
      </c>
      <c r="I38" s="616">
        <f t="shared" si="19"/>
        <v>27</v>
      </c>
    </row>
    <row r="39" spans="1:9" s="193" customFormat="1" ht="20.100000000000001" hidden="1" customHeight="1">
      <c r="B39" s="1026" t="s">
        <v>413</v>
      </c>
      <c r="C39" s="955" t="s">
        <v>3581</v>
      </c>
      <c r="D39" s="800"/>
      <c r="E39" s="853"/>
      <c r="G39" s="758">
        <f t="shared" si="4"/>
        <v>45850</v>
      </c>
      <c r="H39" s="758">
        <f t="shared" si="4"/>
        <v>45850</v>
      </c>
      <c r="I39" s="616">
        <f t="shared" si="19"/>
        <v>28</v>
      </c>
    </row>
    <row r="40" spans="1:9" s="193" customFormat="1" ht="20.100000000000001" hidden="1" customHeight="1">
      <c r="A40" s="805" t="s">
        <v>797</v>
      </c>
      <c r="B40" s="955" t="s">
        <v>3582</v>
      </c>
      <c r="C40" s="955" t="s">
        <v>3583</v>
      </c>
      <c r="D40" s="955">
        <v>45863</v>
      </c>
      <c r="E40" s="802">
        <f t="shared" ref="E40:E42" si="20">D40+7</f>
        <v>45870</v>
      </c>
      <c r="G40" s="758">
        <f t="shared" si="4"/>
        <v>45857</v>
      </c>
      <c r="H40" s="758">
        <f t="shared" si="4"/>
        <v>45857</v>
      </c>
      <c r="I40" s="616">
        <f t="shared" ref="H40:I43" si="21">WEEKNUM(H40)</f>
        <v>29</v>
      </c>
    </row>
    <row r="41" spans="1:9" s="193" customFormat="1" ht="20.100000000000001" hidden="1" customHeight="1">
      <c r="A41" s="805" t="s">
        <v>721</v>
      </c>
      <c r="B41" s="955" t="s">
        <v>3584</v>
      </c>
      <c r="C41" s="955" t="s">
        <v>3585</v>
      </c>
      <c r="D41" s="955">
        <v>45868</v>
      </c>
      <c r="E41" s="802">
        <f t="shared" si="20"/>
        <v>45875</v>
      </c>
      <c r="G41" s="758">
        <f t="shared" si="4"/>
        <v>45864</v>
      </c>
      <c r="H41" s="758">
        <f t="shared" si="4"/>
        <v>45864</v>
      </c>
      <c r="I41" s="616">
        <f t="shared" si="21"/>
        <v>30</v>
      </c>
    </row>
    <row r="42" spans="1:9" s="193" customFormat="1" ht="20.100000000000001" hidden="1" customHeight="1">
      <c r="A42" s="805" t="s">
        <v>734</v>
      </c>
      <c r="B42" s="1026" t="s">
        <v>413</v>
      </c>
      <c r="C42" s="955" t="s">
        <v>3586</v>
      </c>
      <c r="D42" s="800">
        <v>45870</v>
      </c>
      <c r="E42" s="853">
        <f t="shared" si="20"/>
        <v>45877</v>
      </c>
      <c r="G42" s="758">
        <f t="shared" si="4"/>
        <v>45871</v>
      </c>
      <c r="H42" s="758">
        <f t="shared" si="4"/>
        <v>45871</v>
      </c>
      <c r="I42" s="616">
        <f t="shared" si="21"/>
        <v>31</v>
      </c>
    </row>
    <row r="43" spans="1:9" s="193" customFormat="1" ht="20.100000000000001" hidden="1" customHeight="1">
      <c r="A43" s="805"/>
      <c r="B43" s="1003" t="s">
        <v>3552</v>
      </c>
      <c r="C43" s="955" t="s">
        <v>3587</v>
      </c>
      <c r="D43" s="955">
        <v>45880</v>
      </c>
      <c r="E43" s="802">
        <f>D43+7</f>
        <v>45887</v>
      </c>
      <c r="G43" s="758">
        <f t="shared" si="4"/>
        <v>45878</v>
      </c>
      <c r="H43" s="758">
        <f t="shared" si="4"/>
        <v>45878</v>
      </c>
      <c r="I43" s="616">
        <f t="shared" si="21"/>
        <v>32</v>
      </c>
    </row>
    <row r="44" spans="1:9" s="193" customFormat="1" ht="20.100000000000001" hidden="1" customHeight="1">
      <c r="A44" s="805" t="s">
        <v>3588</v>
      </c>
      <c r="B44" s="955" t="s">
        <v>797</v>
      </c>
      <c r="C44" s="955" t="s">
        <v>3589</v>
      </c>
      <c r="D44" s="955">
        <v>45888</v>
      </c>
      <c r="E44" s="802">
        <f t="shared" ref="E44" si="22">D44+7</f>
        <v>45895</v>
      </c>
      <c r="G44" s="758">
        <f t="shared" si="4"/>
        <v>45885</v>
      </c>
      <c r="H44" s="758">
        <f t="shared" si="4"/>
        <v>45885</v>
      </c>
      <c r="I44" s="616">
        <f t="shared" ref="H44:I44" si="23">WEEKNUM(H44)</f>
        <v>33</v>
      </c>
    </row>
    <row r="45" spans="1:9" s="193" customFormat="1" ht="20.100000000000001" hidden="1" customHeight="1">
      <c r="A45" s="805" t="s">
        <v>652</v>
      </c>
      <c r="B45" s="1026" t="s">
        <v>413</v>
      </c>
      <c r="C45" s="955" t="s">
        <v>3590</v>
      </c>
      <c r="D45" s="800"/>
      <c r="E45" s="853"/>
      <c r="G45" s="758">
        <f t="shared" si="4"/>
        <v>45892</v>
      </c>
      <c r="H45" s="758">
        <f t="shared" si="4"/>
        <v>45892</v>
      </c>
      <c r="I45" s="616">
        <f t="shared" ref="H45:I46" si="24">WEEKNUM(H45)</f>
        <v>34</v>
      </c>
    </row>
    <row r="46" spans="1:9" s="193" customFormat="1" ht="20.100000000000001" hidden="1" customHeight="1">
      <c r="A46" s="805" t="s">
        <v>797</v>
      </c>
      <c r="B46" s="1026" t="s">
        <v>413</v>
      </c>
      <c r="C46" s="955" t="s">
        <v>3591</v>
      </c>
      <c r="D46" s="800"/>
      <c r="E46" s="853"/>
      <c r="G46" s="758">
        <f t="shared" si="4"/>
        <v>45899</v>
      </c>
      <c r="H46" s="758">
        <f t="shared" si="4"/>
        <v>45899</v>
      </c>
      <c r="I46" s="616">
        <f t="shared" si="24"/>
        <v>35</v>
      </c>
    </row>
    <row r="47" spans="1:9" s="193" customFormat="1" ht="20.100000000000001" hidden="1" customHeight="1">
      <c r="A47" s="805" t="s">
        <v>3552</v>
      </c>
      <c r="B47" s="955" t="s">
        <v>797</v>
      </c>
      <c r="C47" s="955" t="s">
        <v>3592</v>
      </c>
      <c r="D47" s="955">
        <v>45904</v>
      </c>
      <c r="E47" s="802">
        <f t="shared" ref="E47:E50" si="25">D47+7</f>
        <v>45911</v>
      </c>
      <c r="G47" s="758">
        <f t="shared" si="4"/>
        <v>45906</v>
      </c>
      <c r="H47" s="758">
        <f t="shared" si="4"/>
        <v>45906</v>
      </c>
      <c r="I47" s="616">
        <f t="shared" ref="H47:I50" si="26">WEEKNUM(H47)</f>
        <v>36</v>
      </c>
    </row>
    <row r="48" spans="1:9" s="193" customFormat="1" ht="20.100000000000001" hidden="1" customHeight="1">
      <c r="A48" s="805" t="s">
        <v>3593</v>
      </c>
      <c r="B48" s="955" t="s">
        <v>3552</v>
      </c>
      <c r="C48" s="955" t="s">
        <v>3594</v>
      </c>
      <c r="D48" s="955">
        <v>45914</v>
      </c>
      <c r="E48" s="802">
        <f t="shared" si="25"/>
        <v>45921</v>
      </c>
      <c r="G48" s="758">
        <f t="shared" si="4"/>
        <v>45913</v>
      </c>
      <c r="H48" s="758">
        <f t="shared" si="4"/>
        <v>45913</v>
      </c>
      <c r="I48" s="616">
        <f t="shared" si="26"/>
        <v>37</v>
      </c>
    </row>
    <row r="49" spans="1:19" s="193" customFormat="1" ht="20.100000000000001" hidden="1" customHeight="1">
      <c r="A49" s="805" t="s">
        <v>3595</v>
      </c>
      <c r="B49" s="955" t="s">
        <v>750</v>
      </c>
      <c r="C49" s="955" t="s">
        <v>3596</v>
      </c>
      <c r="D49" s="955">
        <v>45924</v>
      </c>
      <c r="E49" s="802">
        <f t="shared" ref="E49" si="27">D49+7</f>
        <v>45931</v>
      </c>
      <c r="G49" s="758">
        <f>G48+7</f>
        <v>45920</v>
      </c>
      <c r="H49" s="758">
        <f>H48+7</f>
        <v>45920</v>
      </c>
      <c r="I49" s="616">
        <f t="shared" si="26"/>
        <v>38</v>
      </c>
    </row>
    <row r="50" spans="1:19" s="193" customFormat="1" ht="20.100000000000001" hidden="1" customHeight="1">
      <c r="A50" s="805" t="s">
        <v>3597</v>
      </c>
      <c r="B50" s="1003" t="s">
        <v>3598</v>
      </c>
      <c r="C50" s="1003" t="s">
        <v>3599</v>
      </c>
      <c r="D50" s="1003">
        <v>45934</v>
      </c>
      <c r="E50" s="802">
        <f t="shared" si="25"/>
        <v>45941</v>
      </c>
      <c r="G50" s="758">
        <f t="shared" si="4"/>
        <v>45927</v>
      </c>
      <c r="H50" s="758">
        <f t="shared" si="4"/>
        <v>45927</v>
      </c>
      <c r="I50" s="616">
        <f t="shared" si="26"/>
        <v>39</v>
      </c>
    </row>
    <row r="51" spans="1:19" s="193" customFormat="1" ht="20.100000000000001" hidden="1" customHeight="1">
      <c r="A51" s="805" t="s">
        <v>3600</v>
      </c>
      <c r="B51" s="1003" t="s">
        <v>609</v>
      </c>
      <c r="C51" s="1003" t="s">
        <v>3601</v>
      </c>
      <c r="D51" s="1003">
        <v>45929</v>
      </c>
      <c r="E51" s="802">
        <f t="shared" ref="E51:E54" si="28">D51+7</f>
        <v>45936</v>
      </c>
      <c r="G51" s="758">
        <f t="shared" si="4"/>
        <v>45934</v>
      </c>
      <c r="H51" s="758">
        <f t="shared" si="4"/>
        <v>45934</v>
      </c>
      <c r="I51" s="616">
        <f t="shared" ref="H51:I54" si="29">WEEKNUM(H51)</f>
        <v>40</v>
      </c>
    </row>
    <row r="52" spans="1:19" s="193" customFormat="1" ht="20.100000000000001" customHeight="1">
      <c r="A52" s="805"/>
      <c r="B52" s="955" t="s">
        <v>3552</v>
      </c>
      <c r="C52" s="955" t="s">
        <v>3602</v>
      </c>
      <c r="D52" s="955">
        <v>45943</v>
      </c>
      <c r="E52" s="802">
        <f t="shared" si="28"/>
        <v>45950</v>
      </c>
      <c r="G52" s="758">
        <v>45940</v>
      </c>
      <c r="H52" s="758">
        <f t="shared" si="4"/>
        <v>45941</v>
      </c>
      <c r="I52" s="616">
        <f t="shared" si="29"/>
        <v>41</v>
      </c>
    </row>
    <row r="53" spans="1:19" s="193" customFormat="1" ht="20.100000000000001" customHeight="1">
      <c r="A53" s="805" t="s">
        <v>3603</v>
      </c>
      <c r="B53" s="1126" t="s">
        <v>413</v>
      </c>
      <c r="C53" s="955" t="s">
        <v>3604</v>
      </c>
      <c r="D53" s="760">
        <v>45947</v>
      </c>
      <c r="E53" s="803">
        <f t="shared" si="28"/>
        <v>45954</v>
      </c>
      <c r="G53" s="758">
        <f t="shared" si="4"/>
        <v>45947</v>
      </c>
      <c r="H53" s="758">
        <f t="shared" si="4"/>
        <v>45948</v>
      </c>
      <c r="I53" s="616">
        <f t="shared" si="29"/>
        <v>42</v>
      </c>
    </row>
    <row r="54" spans="1:19" s="193" customFormat="1" ht="20.100000000000001" customHeight="1">
      <c r="A54" s="805" t="s">
        <v>609</v>
      </c>
      <c r="B54" s="955" t="s">
        <v>750</v>
      </c>
      <c r="C54" s="955" t="s">
        <v>3605</v>
      </c>
      <c r="D54" s="955">
        <v>45953</v>
      </c>
      <c r="E54" s="802">
        <f t="shared" si="28"/>
        <v>45960</v>
      </c>
      <c r="G54" s="758">
        <f t="shared" si="4"/>
        <v>45954</v>
      </c>
      <c r="H54" s="758">
        <f t="shared" si="4"/>
        <v>45955</v>
      </c>
      <c r="I54" s="616">
        <f t="shared" si="29"/>
        <v>43</v>
      </c>
    </row>
    <row r="55" spans="1:19" s="193" customFormat="1" ht="20.100000000000001" customHeight="1">
      <c r="A55" s="805" t="s">
        <v>726</v>
      </c>
      <c r="B55" s="955" t="s">
        <v>609</v>
      </c>
      <c r="C55" s="955" t="s">
        <v>3606</v>
      </c>
      <c r="D55" s="955">
        <v>45961</v>
      </c>
      <c r="E55" s="802">
        <f t="shared" ref="E55" si="30">D55+7</f>
        <v>45968</v>
      </c>
      <c r="G55" s="758">
        <f t="shared" si="4"/>
        <v>45961</v>
      </c>
      <c r="H55" s="758">
        <f t="shared" si="4"/>
        <v>45962</v>
      </c>
      <c r="I55" s="616">
        <f t="shared" ref="H55:I55" si="31">WEEKNUM(H55)</f>
        <v>44</v>
      </c>
    </row>
    <row r="56" spans="1:19" s="193" customFormat="1" ht="20.100000000000001" customHeight="1">
      <c r="A56" s="805" t="s">
        <v>3607</v>
      </c>
      <c r="B56" s="1061" t="s">
        <v>734</v>
      </c>
      <c r="C56" s="955" t="s">
        <v>3608</v>
      </c>
      <c r="D56" s="955">
        <v>45968</v>
      </c>
      <c r="E56" s="802">
        <f t="shared" ref="E56:E59" si="32">D56+7</f>
        <v>45975</v>
      </c>
      <c r="G56" s="758">
        <f t="shared" si="4"/>
        <v>45968</v>
      </c>
      <c r="H56" s="758">
        <f t="shared" si="4"/>
        <v>45969</v>
      </c>
      <c r="I56" s="616">
        <f t="shared" ref="H56:I59" si="33">WEEKNUM(H56)</f>
        <v>45</v>
      </c>
    </row>
    <row r="57" spans="1:19" s="193" customFormat="1" ht="20.100000000000001" customHeight="1">
      <c r="A57" s="805" t="s">
        <v>750</v>
      </c>
      <c r="B57" s="955" t="s">
        <v>3552</v>
      </c>
      <c r="C57" s="955" t="s">
        <v>3609</v>
      </c>
      <c r="D57" s="955">
        <v>45975</v>
      </c>
      <c r="E57" s="802">
        <f t="shared" si="32"/>
        <v>45982</v>
      </c>
      <c r="G57" s="758">
        <f t="shared" si="4"/>
        <v>45975</v>
      </c>
      <c r="H57" s="758">
        <f t="shared" si="4"/>
        <v>45976</v>
      </c>
      <c r="I57" s="616">
        <f t="shared" si="33"/>
        <v>46</v>
      </c>
    </row>
    <row r="58" spans="1:19" s="193" customFormat="1" ht="20.100000000000001" customHeight="1">
      <c r="A58" s="805" t="s">
        <v>609</v>
      </c>
      <c r="B58" s="955" t="s">
        <v>750</v>
      </c>
      <c r="C58" s="955" t="s">
        <v>3610</v>
      </c>
      <c r="D58" s="955">
        <v>45982</v>
      </c>
      <c r="E58" s="802">
        <f t="shared" si="32"/>
        <v>45989</v>
      </c>
      <c r="G58" s="758">
        <f t="shared" si="4"/>
        <v>45982</v>
      </c>
      <c r="H58" s="758">
        <f t="shared" si="4"/>
        <v>45983</v>
      </c>
      <c r="I58" s="616">
        <f t="shared" si="33"/>
        <v>47</v>
      </c>
    </row>
    <row r="59" spans="1:19" s="193" customFormat="1" ht="20.100000000000001" customHeight="1">
      <c r="A59" s="805" t="s">
        <v>726</v>
      </c>
      <c r="B59" s="955" t="s">
        <v>609</v>
      </c>
      <c r="C59" s="955" t="s">
        <v>3611</v>
      </c>
      <c r="D59" s="955">
        <v>45989</v>
      </c>
      <c r="E59" s="802">
        <f t="shared" si="32"/>
        <v>45996</v>
      </c>
      <c r="G59" s="758">
        <f t="shared" si="4"/>
        <v>45989</v>
      </c>
      <c r="H59" s="758">
        <f t="shared" si="4"/>
        <v>45990</v>
      </c>
      <c r="I59" s="616">
        <f t="shared" si="33"/>
        <v>48</v>
      </c>
    </row>
    <row r="60" spans="1:19" s="193" customFormat="1" ht="20.100000000000001" customHeight="1">
      <c r="A60" s="805"/>
      <c r="B60" s="955" t="s">
        <v>734</v>
      </c>
      <c r="C60" s="955" t="s">
        <v>3612</v>
      </c>
      <c r="D60" s="955">
        <v>45996</v>
      </c>
      <c r="E60" s="802">
        <f t="shared" ref="E60:E61" si="34">D60+7</f>
        <v>46003</v>
      </c>
      <c r="G60" s="758">
        <f t="shared" si="4"/>
        <v>45996</v>
      </c>
      <c r="H60" s="758">
        <f t="shared" si="4"/>
        <v>45997</v>
      </c>
      <c r="I60" s="616">
        <f t="shared" ref="H60:I61" si="35">WEEKNUM(H60)</f>
        <v>49</v>
      </c>
    </row>
    <row r="61" spans="1:19" s="193" customFormat="1" ht="20.100000000000001" customHeight="1">
      <c r="A61" s="805"/>
      <c r="B61" s="955" t="s">
        <v>762</v>
      </c>
      <c r="C61" s="955" t="s">
        <v>3613</v>
      </c>
      <c r="D61" s="955">
        <v>46003</v>
      </c>
      <c r="E61" s="802">
        <f t="shared" si="34"/>
        <v>46010</v>
      </c>
      <c r="G61" s="758">
        <f t="shared" si="4"/>
        <v>46003</v>
      </c>
      <c r="H61" s="758">
        <f t="shared" si="4"/>
        <v>46004</v>
      </c>
      <c r="I61" s="616">
        <f t="shared" si="35"/>
        <v>50</v>
      </c>
    </row>
    <row r="62" spans="1:19" s="193" customFormat="1" ht="20.100000000000001" customHeight="1">
      <c r="A62" s="805"/>
      <c r="B62" s="955" t="s">
        <v>750</v>
      </c>
      <c r="C62" s="955" t="s">
        <v>3614</v>
      </c>
      <c r="D62" s="955">
        <v>46010</v>
      </c>
      <c r="E62" s="802">
        <f t="shared" ref="E62" si="36">D62+7</f>
        <v>46017</v>
      </c>
      <c r="G62" s="758">
        <f t="shared" si="4"/>
        <v>46010</v>
      </c>
      <c r="H62" s="758">
        <f t="shared" si="4"/>
        <v>46011</v>
      </c>
      <c r="I62" s="616">
        <f t="shared" ref="I62" si="37">WEEKNUM(H62)</f>
        <v>51</v>
      </c>
    </row>
    <row r="63" spans="1:19" s="18" customFormat="1" ht="20.100000000000001" customHeight="1">
      <c r="A63" s="325"/>
      <c r="B63" s="1106" t="s">
        <v>545</v>
      </c>
      <c r="C63" s="678"/>
      <c r="D63" s="678"/>
      <c r="E63" s="678"/>
      <c r="F63" s="678"/>
      <c r="G63" s="678"/>
      <c r="H63" s="678"/>
      <c r="I63" s="407"/>
      <c r="J63" s="490"/>
      <c r="K63" s="149"/>
      <c r="L63" s="14"/>
      <c r="M63"/>
      <c r="Q63" s="345"/>
      <c r="R63" s="345"/>
      <c r="S63" s="345"/>
    </row>
    <row r="64" spans="1:19" s="193" customFormat="1" ht="20.100000000000001" customHeight="1">
      <c r="A64" s="805"/>
      <c r="B64" s="764"/>
      <c r="C64" s="764"/>
      <c r="D64" s="764"/>
      <c r="E64" s="801"/>
      <c r="F64" s="801"/>
      <c r="H64" s="764"/>
      <c r="I64" s="615"/>
    </row>
    <row r="65" spans="1:20" s="149" customFormat="1" ht="20.100000000000001" customHeight="1">
      <c r="A65" s="1033"/>
      <c r="B65" s="1185" t="s">
        <v>1042</v>
      </c>
      <c r="C65" s="1185"/>
      <c r="D65" s="1185"/>
      <c r="E65" s="1185"/>
      <c r="F65" s="1185"/>
      <c r="G65" s="145"/>
      <c r="H65" s="145"/>
    </row>
    <row r="66" spans="1:20" s="147" customFormat="1" ht="20.100000000000001" customHeight="1">
      <c r="A66" s="863"/>
      <c r="B66" s="763"/>
      <c r="C66" s="751"/>
      <c r="D66" s="752"/>
      <c r="E66" s="764"/>
      <c r="F66" s="768"/>
      <c r="G66" s="424"/>
      <c r="H66" s="424"/>
      <c r="I66" s="752"/>
      <c r="J66" s="145"/>
      <c r="K66" s="145"/>
      <c r="L66" s="145"/>
    </row>
    <row r="67" spans="1:20" s="193" customFormat="1" ht="28.5" customHeight="1">
      <c r="A67" s="805"/>
      <c r="B67" s="1187" t="s">
        <v>128</v>
      </c>
      <c r="C67" s="1188"/>
      <c r="D67" s="1189" t="s">
        <v>353</v>
      </c>
      <c r="E67" s="941" t="s">
        <v>267</v>
      </c>
      <c r="F67" s="941" t="s">
        <v>302</v>
      </c>
      <c r="G67" s="769"/>
      <c r="H67" s="88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customHeight="1">
      <c r="A68" s="805"/>
      <c r="B68" s="944" t="s">
        <v>355</v>
      </c>
      <c r="C68" s="944" t="s">
        <v>356</v>
      </c>
      <c r="D68" s="1190"/>
      <c r="E68" s="940" t="s">
        <v>269</v>
      </c>
      <c r="F68" s="940" t="s">
        <v>223</v>
      </c>
      <c r="G68" s="769"/>
      <c r="H68" s="1046" t="s">
        <v>495</v>
      </c>
      <c r="I68" s="1046" t="s">
        <v>357</v>
      </c>
      <c r="J68" s="1046" t="s">
        <v>358</v>
      </c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>
      <c r="A69" s="805" t="s">
        <v>734</v>
      </c>
      <c r="B69" s="955" t="s">
        <v>605</v>
      </c>
      <c r="C69" s="955" t="s">
        <v>3615</v>
      </c>
      <c r="D69" s="955">
        <v>45506</v>
      </c>
      <c r="E69" s="758">
        <f t="shared" ref="E69:F79" si="38">D69+7</f>
        <v>45513</v>
      </c>
      <c r="F69" s="758">
        <f t="shared" si="38"/>
        <v>45520</v>
      </c>
      <c r="G69" s="331"/>
      <c r="H69" s="758">
        <v>45504</v>
      </c>
      <c r="I69" s="758">
        <v>45504</v>
      </c>
      <c r="J69" s="616">
        <f t="shared" ref="I69:J105" si="39">WEEKNUM(I69)</f>
        <v>31</v>
      </c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>
      <c r="A70" s="805" t="s">
        <v>601</v>
      </c>
      <c r="B70" s="1026" t="s">
        <v>413</v>
      </c>
      <c r="C70" s="955" t="s">
        <v>3616</v>
      </c>
      <c r="D70" s="800">
        <v>45511</v>
      </c>
      <c r="E70" s="800">
        <f t="shared" si="38"/>
        <v>45518</v>
      </c>
      <c r="F70" s="800">
        <f t="shared" si="38"/>
        <v>45525</v>
      </c>
      <c r="G70" s="331"/>
      <c r="H70" s="758">
        <f t="shared" ref="H70:I83" si="40">H69+7</f>
        <v>45511</v>
      </c>
      <c r="I70" s="758">
        <f t="shared" si="40"/>
        <v>45511</v>
      </c>
      <c r="J70" s="616">
        <f t="shared" si="39"/>
        <v>32</v>
      </c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>
      <c r="A71" s="805" t="s">
        <v>3617</v>
      </c>
      <c r="B71" s="1026" t="s">
        <v>413</v>
      </c>
      <c r="C71" s="955" t="s">
        <v>3618</v>
      </c>
      <c r="D71" s="800">
        <v>45511</v>
      </c>
      <c r="E71" s="800">
        <f t="shared" si="38"/>
        <v>45518</v>
      </c>
      <c r="F71" s="800">
        <f t="shared" si="38"/>
        <v>45525</v>
      </c>
      <c r="G71" s="331"/>
      <c r="H71" s="758">
        <f t="shared" si="40"/>
        <v>45518</v>
      </c>
      <c r="I71" s="758">
        <f t="shared" si="40"/>
        <v>45518</v>
      </c>
      <c r="J71" s="616">
        <f t="shared" si="39"/>
        <v>33</v>
      </c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>
      <c r="A72" s="805" t="s">
        <v>3619</v>
      </c>
      <c r="B72" s="1026" t="s">
        <v>413</v>
      </c>
      <c r="C72" s="955" t="s">
        <v>3620</v>
      </c>
      <c r="D72" s="800">
        <v>45526</v>
      </c>
      <c r="E72" s="800">
        <f t="shared" si="38"/>
        <v>45533</v>
      </c>
      <c r="F72" s="800">
        <f t="shared" si="38"/>
        <v>45540</v>
      </c>
      <c r="G72" s="331"/>
      <c r="H72" s="758">
        <f t="shared" si="40"/>
        <v>45525</v>
      </c>
      <c r="I72" s="758">
        <f t="shared" si="40"/>
        <v>45525</v>
      </c>
      <c r="J72" s="616">
        <f t="shared" si="39"/>
        <v>34</v>
      </c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>
      <c r="A73" s="805" t="s">
        <v>3621</v>
      </c>
      <c r="B73" s="1026" t="s">
        <v>413</v>
      </c>
      <c r="C73" s="955" t="s">
        <v>3622</v>
      </c>
      <c r="D73" s="800">
        <v>45531</v>
      </c>
      <c r="E73" s="800">
        <f t="shared" si="38"/>
        <v>45538</v>
      </c>
      <c r="F73" s="800">
        <f t="shared" si="38"/>
        <v>45545</v>
      </c>
      <c r="G73" s="331"/>
      <c r="H73" s="758">
        <f t="shared" si="40"/>
        <v>45532</v>
      </c>
      <c r="I73" s="758">
        <f t="shared" si="40"/>
        <v>45532</v>
      </c>
      <c r="J73" s="616">
        <f t="shared" si="39"/>
        <v>35</v>
      </c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>
      <c r="A74" s="805" t="s">
        <v>3623</v>
      </c>
      <c r="B74" s="955" t="s">
        <v>359</v>
      </c>
      <c r="C74" s="955" t="s">
        <v>3624</v>
      </c>
      <c r="D74" s="955">
        <v>45538</v>
      </c>
      <c r="E74" s="758">
        <f t="shared" si="38"/>
        <v>45545</v>
      </c>
      <c r="F74" s="758">
        <f t="shared" si="38"/>
        <v>45552</v>
      </c>
      <c r="G74" s="331"/>
      <c r="H74" s="758">
        <f t="shared" si="40"/>
        <v>45539</v>
      </c>
      <c r="I74" s="758">
        <f t="shared" si="40"/>
        <v>45539</v>
      </c>
      <c r="J74" s="616">
        <f t="shared" si="39"/>
        <v>36</v>
      </c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>
      <c r="A75" s="805" t="s">
        <v>734</v>
      </c>
      <c r="B75" s="1026" t="s">
        <v>413</v>
      </c>
      <c r="C75" s="955" t="s">
        <v>3625</v>
      </c>
      <c r="D75" s="800">
        <v>45545</v>
      </c>
      <c r="E75" s="800">
        <f t="shared" si="38"/>
        <v>45552</v>
      </c>
      <c r="F75" s="800">
        <f t="shared" si="38"/>
        <v>45559</v>
      </c>
      <c r="G75" s="331"/>
      <c r="H75" s="758">
        <f t="shared" si="40"/>
        <v>45546</v>
      </c>
      <c r="I75" s="758">
        <f t="shared" si="40"/>
        <v>45546</v>
      </c>
      <c r="J75" s="616">
        <f t="shared" si="39"/>
        <v>37</v>
      </c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>
      <c r="A76" s="805" t="s">
        <v>3621</v>
      </c>
      <c r="B76" s="955" t="s">
        <v>605</v>
      </c>
      <c r="C76" s="955" t="s">
        <v>3626</v>
      </c>
      <c r="D76" s="955">
        <v>45556</v>
      </c>
      <c r="E76" s="758">
        <f t="shared" si="38"/>
        <v>45563</v>
      </c>
      <c r="F76" s="758">
        <f t="shared" si="38"/>
        <v>45570</v>
      </c>
      <c r="G76" s="331"/>
      <c r="H76" s="758">
        <f t="shared" si="40"/>
        <v>45553</v>
      </c>
      <c r="I76" s="758">
        <f t="shared" si="40"/>
        <v>45553</v>
      </c>
      <c r="J76" s="616">
        <f t="shared" si="39"/>
        <v>38</v>
      </c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>
      <c r="A77" s="805" t="s">
        <v>605</v>
      </c>
      <c r="B77" s="955" t="s">
        <v>359</v>
      </c>
      <c r="C77" s="955" t="s">
        <v>3627</v>
      </c>
      <c r="D77" s="955">
        <v>45559</v>
      </c>
      <c r="E77" s="758">
        <f t="shared" si="38"/>
        <v>45566</v>
      </c>
      <c r="F77" s="758">
        <f t="shared" si="38"/>
        <v>45573</v>
      </c>
      <c r="G77" s="331"/>
      <c r="H77" s="758">
        <f t="shared" si="40"/>
        <v>45560</v>
      </c>
      <c r="I77" s="758">
        <f t="shared" si="40"/>
        <v>45560</v>
      </c>
      <c r="J77" s="616">
        <f t="shared" si="39"/>
        <v>39</v>
      </c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>
      <c r="A78" s="805"/>
      <c r="B78" s="1026" t="s">
        <v>413</v>
      </c>
      <c r="C78" s="955" t="s">
        <v>3628</v>
      </c>
      <c r="D78" s="800">
        <v>45565</v>
      </c>
      <c r="E78" s="800">
        <f t="shared" si="38"/>
        <v>45572</v>
      </c>
      <c r="F78" s="800">
        <f t="shared" si="38"/>
        <v>45579</v>
      </c>
      <c r="G78" s="331"/>
      <c r="H78" s="758">
        <f t="shared" si="40"/>
        <v>45567</v>
      </c>
      <c r="I78" s="758">
        <f t="shared" si="40"/>
        <v>45567</v>
      </c>
      <c r="J78" s="616">
        <f t="shared" si="39"/>
        <v>40</v>
      </c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>
      <c r="A79" s="805" t="s">
        <v>605</v>
      </c>
      <c r="B79" s="955" t="s">
        <v>359</v>
      </c>
      <c r="C79" s="955" t="s">
        <v>3629</v>
      </c>
      <c r="D79" s="955">
        <v>45575</v>
      </c>
      <c r="E79" s="758">
        <f t="shared" si="38"/>
        <v>45582</v>
      </c>
      <c r="F79" s="758">
        <f t="shared" si="38"/>
        <v>45589</v>
      </c>
      <c r="G79" s="331"/>
      <c r="H79" s="758">
        <f t="shared" si="40"/>
        <v>45574</v>
      </c>
      <c r="I79" s="758">
        <f t="shared" si="40"/>
        <v>45574</v>
      </c>
      <c r="J79" s="616">
        <f t="shared" si="39"/>
        <v>41</v>
      </c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>
      <c r="A80" s="805" t="s">
        <v>3630</v>
      </c>
      <c r="B80" s="1026" t="s">
        <v>413</v>
      </c>
      <c r="C80" s="955" t="s">
        <v>3631</v>
      </c>
      <c r="D80" s="800"/>
      <c r="E80" s="800"/>
      <c r="F80" s="800"/>
      <c r="G80" s="331"/>
      <c r="H80" s="758">
        <f t="shared" si="40"/>
        <v>45581</v>
      </c>
      <c r="I80" s="758">
        <f t="shared" si="40"/>
        <v>45581</v>
      </c>
      <c r="J80" s="616">
        <f t="shared" si="39"/>
        <v>42</v>
      </c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>
      <c r="A81" s="805" t="s">
        <v>359</v>
      </c>
      <c r="B81" s="955" t="s">
        <v>615</v>
      </c>
      <c r="C81" s="955" t="s">
        <v>3632</v>
      </c>
      <c r="D81" s="955">
        <v>45596</v>
      </c>
      <c r="E81" s="758">
        <f t="shared" ref="E81:F88" si="41">D81+7</f>
        <v>45603</v>
      </c>
      <c r="F81" s="758">
        <f t="shared" si="41"/>
        <v>45610</v>
      </c>
      <c r="G81" s="331"/>
      <c r="H81" s="758">
        <f t="shared" si="40"/>
        <v>45588</v>
      </c>
      <c r="I81" s="758">
        <f t="shared" si="40"/>
        <v>45588</v>
      </c>
      <c r="J81" s="616">
        <f t="shared" si="39"/>
        <v>43</v>
      </c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>
      <c r="A82" s="805" t="s">
        <v>605</v>
      </c>
      <c r="B82" s="955" t="s">
        <v>359</v>
      </c>
      <c r="C82" s="955" t="s">
        <v>3633</v>
      </c>
      <c r="D82" s="955">
        <v>45600</v>
      </c>
      <c r="E82" s="758">
        <f t="shared" si="41"/>
        <v>45607</v>
      </c>
      <c r="F82" s="758">
        <f t="shared" si="41"/>
        <v>45614</v>
      </c>
      <c r="G82" s="331"/>
      <c r="H82" s="758">
        <f t="shared" si="40"/>
        <v>45595</v>
      </c>
      <c r="I82" s="758">
        <f t="shared" si="40"/>
        <v>45595</v>
      </c>
      <c r="J82" s="616">
        <f t="shared" si="39"/>
        <v>44</v>
      </c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>
      <c r="A83" s="805" t="s">
        <v>756</v>
      </c>
      <c r="B83" s="1003" t="s">
        <v>379</v>
      </c>
      <c r="C83" s="955" t="s">
        <v>3634</v>
      </c>
      <c r="D83" s="955">
        <v>45604</v>
      </c>
      <c r="E83" s="758">
        <f t="shared" si="41"/>
        <v>45611</v>
      </c>
      <c r="F83" s="758">
        <f t="shared" si="41"/>
        <v>45618</v>
      </c>
      <c r="G83" s="331"/>
      <c r="H83" s="758">
        <f t="shared" si="40"/>
        <v>45602</v>
      </c>
      <c r="I83" s="758">
        <f t="shared" si="40"/>
        <v>45602</v>
      </c>
      <c r="J83" s="616">
        <f t="shared" si="39"/>
        <v>45</v>
      </c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>
      <c r="A84" s="805" t="s">
        <v>3635</v>
      </c>
      <c r="B84" s="1003" t="s">
        <v>745</v>
      </c>
      <c r="C84" s="955" t="s">
        <v>3636</v>
      </c>
      <c r="D84" s="955">
        <v>45619</v>
      </c>
      <c r="E84" s="758">
        <f t="shared" si="41"/>
        <v>45626</v>
      </c>
      <c r="F84" s="758">
        <f t="shared" si="41"/>
        <v>45633</v>
      </c>
      <c r="G84" s="331"/>
      <c r="H84" s="758">
        <v>45616</v>
      </c>
      <c r="I84" s="758">
        <v>45616</v>
      </c>
      <c r="J84" s="616">
        <f t="shared" si="39"/>
        <v>47</v>
      </c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>
      <c r="A85" s="805" t="s">
        <v>3637</v>
      </c>
      <c r="B85" s="955" t="s">
        <v>359</v>
      </c>
      <c r="C85" s="955" t="s">
        <v>3638</v>
      </c>
      <c r="D85" s="955">
        <v>45623</v>
      </c>
      <c r="E85" s="758">
        <f t="shared" si="41"/>
        <v>45630</v>
      </c>
      <c r="F85" s="758">
        <f t="shared" si="41"/>
        <v>45637</v>
      </c>
      <c r="G85" s="331"/>
      <c r="H85" s="758">
        <f t="shared" ref="H85:I98" si="42">H84+7</f>
        <v>45623</v>
      </c>
      <c r="I85" s="758">
        <f t="shared" si="42"/>
        <v>45623</v>
      </c>
      <c r="J85" s="616">
        <f t="shared" si="39"/>
        <v>48</v>
      </c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>
      <c r="A86" s="805" t="s">
        <v>3639</v>
      </c>
      <c r="B86" s="1026" t="s">
        <v>413</v>
      </c>
      <c r="C86" s="955" t="s">
        <v>3640</v>
      </c>
      <c r="D86" s="955">
        <v>45628</v>
      </c>
      <c r="E86" s="800">
        <f t="shared" si="41"/>
        <v>45635</v>
      </c>
      <c r="F86" s="800">
        <f t="shared" si="41"/>
        <v>45642</v>
      </c>
      <c r="G86" s="331"/>
      <c r="H86" s="758">
        <f t="shared" si="42"/>
        <v>45630</v>
      </c>
      <c r="I86" s="758">
        <f t="shared" si="42"/>
        <v>45630</v>
      </c>
      <c r="J86" s="616">
        <f t="shared" si="39"/>
        <v>49</v>
      </c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>
      <c r="A87" s="805"/>
      <c r="B87" s="1003" t="s">
        <v>379</v>
      </c>
      <c r="C87" s="955" t="s">
        <v>3641</v>
      </c>
      <c r="D87" s="955">
        <v>45639</v>
      </c>
      <c r="E87" s="758">
        <f t="shared" si="41"/>
        <v>45646</v>
      </c>
      <c r="F87" s="758">
        <f t="shared" si="41"/>
        <v>45653</v>
      </c>
      <c r="G87" s="331"/>
      <c r="H87" s="758">
        <f t="shared" si="42"/>
        <v>45637</v>
      </c>
      <c r="I87" s="758">
        <f t="shared" si="42"/>
        <v>45637</v>
      </c>
      <c r="J87" s="616">
        <f t="shared" si="39"/>
        <v>50</v>
      </c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>
      <c r="A88" s="805" t="s">
        <v>745</v>
      </c>
      <c r="B88" s="955" t="s">
        <v>3552</v>
      </c>
      <c r="C88" s="955" t="s">
        <v>3642</v>
      </c>
      <c r="D88" s="955">
        <v>45646</v>
      </c>
      <c r="E88" s="758">
        <f t="shared" si="41"/>
        <v>45653</v>
      </c>
      <c r="F88" s="758">
        <f t="shared" si="41"/>
        <v>45660</v>
      </c>
      <c r="G88" s="331"/>
      <c r="H88" s="758">
        <f t="shared" si="42"/>
        <v>45644</v>
      </c>
      <c r="I88" s="758">
        <f t="shared" si="42"/>
        <v>45644</v>
      </c>
      <c r="J88" s="616">
        <f t="shared" si="39"/>
        <v>51</v>
      </c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>
      <c r="A89" s="805" t="s">
        <v>615</v>
      </c>
      <c r="B89" s="1026" t="s">
        <v>413</v>
      </c>
      <c r="C89" s="955" t="s">
        <v>3643</v>
      </c>
      <c r="D89" s="800"/>
      <c r="E89" s="800"/>
      <c r="F89" s="800"/>
      <c r="G89" s="331"/>
      <c r="H89" s="758">
        <f t="shared" si="42"/>
        <v>45651</v>
      </c>
      <c r="I89" s="758">
        <f t="shared" si="42"/>
        <v>45651</v>
      </c>
      <c r="J89" s="616">
        <f t="shared" si="39"/>
        <v>52</v>
      </c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>
      <c r="A90" s="805" t="s">
        <v>3644</v>
      </c>
      <c r="B90" s="955" t="s">
        <v>359</v>
      </c>
      <c r="C90" s="955" t="s">
        <v>3645</v>
      </c>
      <c r="D90" s="955">
        <v>45656</v>
      </c>
      <c r="E90" s="758">
        <f t="shared" ref="E90:F92" si="43">D90+7</f>
        <v>45663</v>
      </c>
      <c r="F90" s="758">
        <f t="shared" si="43"/>
        <v>45670</v>
      </c>
      <c r="G90" s="331"/>
      <c r="H90" s="758">
        <f t="shared" si="42"/>
        <v>45658</v>
      </c>
      <c r="I90" s="758">
        <f t="shared" si="42"/>
        <v>45658</v>
      </c>
      <c r="J90" s="616">
        <f t="shared" si="39"/>
        <v>1</v>
      </c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>
      <c r="A91" s="805"/>
      <c r="B91" s="955" t="s">
        <v>615</v>
      </c>
      <c r="C91" s="955" t="s">
        <v>3550</v>
      </c>
      <c r="D91" s="955">
        <v>45665</v>
      </c>
      <c r="E91" s="758">
        <f t="shared" si="43"/>
        <v>45672</v>
      </c>
      <c r="F91" s="758">
        <f t="shared" si="43"/>
        <v>45679</v>
      </c>
      <c r="G91" s="331"/>
      <c r="H91" s="758">
        <f>H90+7</f>
        <v>45665</v>
      </c>
      <c r="I91" s="758">
        <f>I90+7</f>
        <v>45665</v>
      </c>
      <c r="J91" s="616">
        <f t="shared" si="39"/>
        <v>2</v>
      </c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>
      <c r="A92" s="805" t="s">
        <v>745</v>
      </c>
      <c r="B92" s="955" t="s">
        <v>379</v>
      </c>
      <c r="C92" s="955" t="s">
        <v>3551</v>
      </c>
      <c r="D92" s="955">
        <v>45304</v>
      </c>
      <c r="E92" s="758">
        <f t="shared" si="43"/>
        <v>45311</v>
      </c>
      <c r="F92" s="758">
        <f t="shared" si="43"/>
        <v>45318</v>
      </c>
      <c r="G92" s="331"/>
      <c r="H92" s="758">
        <f t="shared" si="42"/>
        <v>45672</v>
      </c>
      <c r="I92" s="758">
        <f t="shared" si="42"/>
        <v>45672</v>
      </c>
      <c r="J92" s="616">
        <f t="shared" si="39"/>
        <v>3</v>
      </c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>
      <c r="A93" s="805" t="s">
        <v>3552</v>
      </c>
      <c r="B93" s="955" t="s">
        <v>756</v>
      </c>
      <c r="C93" s="955" t="s">
        <v>3553</v>
      </c>
      <c r="D93" s="880" t="s">
        <v>389</v>
      </c>
      <c r="E93" s="800"/>
      <c r="F93" s="800"/>
      <c r="G93" s="331"/>
      <c r="H93" s="758">
        <f t="shared" si="42"/>
        <v>45679</v>
      </c>
      <c r="I93" s="758">
        <f t="shared" si="42"/>
        <v>45679</v>
      </c>
      <c r="J93" s="616">
        <f t="shared" si="39"/>
        <v>4</v>
      </c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>
      <c r="A94" s="805"/>
      <c r="B94" s="955" t="s">
        <v>359</v>
      </c>
      <c r="C94" s="955" t="s">
        <v>3554</v>
      </c>
      <c r="D94" s="955">
        <v>45688</v>
      </c>
      <c r="E94" s="758">
        <f>D94+7</f>
        <v>45695</v>
      </c>
      <c r="F94" s="758">
        <f>E94+7</f>
        <v>45702</v>
      </c>
      <c r="G94" s="331"/>
      <c r="H94" s="758">
        <f t="shared" si="42"/>
        <v>45686</v>
      </c>
      <c r="I94" s="758">
        <f t="shared" si="42"/>
        <v>45686</v>
      </c>
      <c r="J94" s="616">
        <f t="shared" si="39"/>
        <v>5</v>
      </c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>
      <c r="A95" s="805" t="s">
        <v>615</v>
      </c>
      <c r="B95" s="1026" t="s">
        <v>413</v>
      </c>
      <c r="C95" s="955" t="s">
        <v>3555</v>
      </c>
      <c r="D95" s="800"/>
      <c r="E95" s="800"/>
      <c r="F95" s="800"/>
      <c r="G95" s="331"/>
      <c r="H95" s="758">
        <f t="shared" si="42"/>
        <v>45693</v>
      </c>
      <c r="I95" s="758">
        <f t="shared" si="42"/>
        <v>45693</v>
      </c>
      <c r="J95" s="616">
        <f t="shared" si="39"/>
        <v>6</v>
      </c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>
      <c r="A96" s="805"/>
      <c r="B96" s="1026" t="s">
        <v>413</v>
      </c>
      <c r="C96" s="955" t="s">
        <v>3556</v>
      </c>
      <c r="D96" s="800"/>
      <c r="E96" s="800"/>
      <c r="F96" s="800"/>
      <c r="G96" s="331"/>
      <c r="H96" s="758">
        <f t="shared" si="42"/>
        <v>45700</v>
      </c>
      <c r="I96" s="758">
        <f t="shared" si="42"/>
        <v>45700</v>
      </c>
      <c r="J96" s="616">
        <f t="shared" si="39"/>
        <v>7</v>
      </c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>
      <c r="A97" s="805" t="s">
        <v>3552</v>
      </c>
      <c r="B97" s="1026" t="s">
        <v>413</v>
      </c>
      <c r="C97" s="955" t="s">
        <v>3557</v>
      </c>
      <c r="D97" s="800"/>
      <c r="E97" s="800"/>
      <c r="F97" s="800"/>
      <c r="G97" s="331"/>
      <c r="H97" s="758">
        <f t="shared" si="42"/>
        <v>45707</v>
      </c>
      <c r="I97" s="758">
        <f t="shared" si="42"/>
        <v>45707</v>
      </c>
      <c r="J97" s="616">
        <f t="shared" si="39"/>
        <v>8</v>
      </c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>
      <c r="A98" s="805"/>
      <c r="B98" s="955" t="s">
        <v>615</v>
      </c>
      <c r="C98" s="955" t="s">
        <v>3558</v>
      </c>
      <c r="D98" s="955">
        <v>45714</v>
      </c>
      <c r="E98" s="758">
        <f>D98+7</f>
        <v>45721</v>
      </c>
      <c r="F98" s="758">
        <f>E98+7</f>
        <v>45728</v>
      </c>
      <c r="G98" s="331"/>
      <c r="H98" s="758">
        <f t="shared" si="42"/>
        <v>45714</v>
      </c>
      <c r="I98" s="758">
        <f t="shared" si="42"/>
        <v>45714</v>
      </c>
      <c r="J98" s="616">
        <f t="shared" si="39"/>
        <v>9</v>
      </c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>
      <c r="A99" s="805"/>
      <c r="B99" s="1061" t="s">
        <v>615</v>
      </c>
      <c r="C99" s="955" t="s">
        <v>3646</v>
      </c>
      <c r="D99" s="972" t="s">
        <v>389</v>
      </c>
      <c r="E99" s="800"/>
      <c r="F99" s="800"/>
      <c r="G99" s="331"/>
      <c r="H99" s="758">
        <v>45734</v>
      </c>
      <c r="I99" s="758">
        <v>45734</v>
      </c>
      <c r="J99" s="616">
        <f t="shared" si="39"/>
        <v>12</v>
      </c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>
      <c r="A100" s="805" t="s">
        <v>756</v>
      </c>
      <c r="B100" s="955" t="s">
        <v>359</v>
      </c>
      <c r="C100" s="955" t="s">
        <v>3647</v>
      </c>
      <c r="D100" s="955">
        <v>45744</v>
      </c>
      <c r="E100" s="758">
        <v>45745</v>
      </c>
      <c r="F100" s="758">
        <f t="shared" ref="F100" si="44">E100+1</f>
        <v>45746</v>
      </c>
      <c r="G100" s="331"/>
      <c r="H100" s="758">
        <f>H99+7</f>
        <v>45741</v>
      </c>
      <c r="I100" s="758">
        <f>I99+7</f>
        <v>45741</v>
      </c>
      <c r="J100" s="616">
        <f t="shared" si="39"/>
        <v>13</v>
      </c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>
      <c r="A101" s="805"/>
      <c r="B101" s="955" t="s">
        <v>3562</v>
      </c>
      <c r="C101" s="955" t="s">
        <v>3648</v>
      </c>
      <c r="D101" s="880" t="s">
        <v>389</v>
      </c>
      <c r="E101" s="800"/>
      <c r="F101" s="800"/>
      <c r="G101" s="331"/>
      <c r="H101" s="758">
        <v>45755</v>
      </c>
      <c r="I101" s="758">
        <v>45755</v>
      </c>
      <c r="J101" s="616">
        <f t="shared" si="39"/>
        <v>15</v>
      </c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>
      <c r="A102" s="805" t="s">
        <v>3562</v>
      </c>
      <c r="B102" s="1026" t="s">
        <v>413</v>
      </c>
      <c r="C102" s="955" t="s">
        <v>3649</v>
      </c>
      <c r="D102" s="800">
        <v>45761</v>
      </c>
      <c r="E102" s="800">
        <f t="shared" ref="E102:E108" si="45">D102+5</f>
        <v>45766</v>
      </c>
      <c r="F102" s="800">
        <f t="shared" ref="F102:F103" si="46">E102+1</f>
        <v>45767</v>
      </c>
      <c r="G102" s="331"/>
      <c r="H102" s="758">
        <f t="shared" ref="H102:I140" si="47">H101+7</f>
        <v>45762</v>
      </c>
      <c r="I102" s="758">
        <f t="shared" si="47"/>
        <v>45762</v>
      </c>
      <c r="J102" s="616">
        <f t="shared" si="39"/>
        <v>16</v>
      </c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>
      <c r="A103" s="805"/>
      <c r="B103" s="955" t="s">
        <v>615</v>
      </c>
      <c r="C103" s="955" t="s">
        <v>3650</v>
      </c>
      <c r="D103" s="955">
        <v>45771</v>
      </c>
      <c r="E103" s="758">
        <f t="shared" si="45"/>
        <v>45776</v>
      </c>
      <c r="F103" s="758">
        <f t="shared" si="46"/>
        <v>45777</v>
      </c>
      <c r="G103" s="331"/>
      <c r="H103" s="758">
        <f t="shared" si="47"/>
        <v>45769</v>
      </c>
      <c r="I103" s="758">
        <f t="shared" si="47"/>
        <v>45769</v>
      </c>
      <c r="J103" s="616">
        <f t="shared" si="39"/>
        <v>17</v>
      </c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>
      <c r="A104" s="805"/>
      <c r="B104" s="1026" t="s">
        <v>413</v>
      </c>
      <c r="C104" s="955" t="s">
        <v>3651</v>
      </c>
      <c r="D104" s="800"/>
      <c r="E104" s="800"/>
      <c r="F104" s="800"/>
      <c r="G104" s="331"/>
      <c r="H104" s="758">
        <f t="shared" si="47"/>
        <v>45776</v>
      </c>
      <c r="I104" s="758">
        <f t="shared" si="47"/>
        <v>45776</v>
      </c>
      <c r="J104" s="616">
        <f t="shared" si="39"/>
        <v>18</v>
      </c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>
      <c r="A105" s="805"/>
      <c r="B105" s="1026" t="s">
        <v>413</v>
      </c>
      <c r="C105" s="955" t="s">
        <v>3652</v>
      </c>
      <c r="D105" s="800"/>
      <c r="E105" s="800"/>
      <c r="F105" s="800"/>
      <c r="G105" s="331"/>
      <c r="H105" s="758">
        <f t="shared" si="47"/>
        <v>45783</v>
      </c>
      <c r="I105" s="758">
        <f t="shared" si="47"/>
        <v>45783</v>
      </c>
      <c r="J105" s="616">
        <f t="shared" si="39"/>
        <v>19</v>
      </c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>
      <c r="A106" s="805"/>
      <c r="B106" s="1026" t="s">
        <v>413</v>
      </c>
      <c r="C106" s="955" t="s">
        <v>3653</v>
      </c>
      <c r="D106" s="800"/>
      <c r="E106" s="800"/>
      <c r="F106" s="800"/>
      <c r="G106" s="331"/>
      <c r="H106" s="758">
        <f t="shared" si="47"/>
        <v>45790</v>
      </c>
      <c r="I106" s="758">
        <f t="shared" si="47"/>
        <v>45790</v>
      </c>
      <c r="J106" s="616">
        <f t="shared" ref="I106:J108" si="48">WEEKNUM(I106)</f>
        <v>20</v>
      </c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>
      <c r="A107" s="805"/>
      <c r="B107" s="955" t="s">
        <v>3562</v>
      </c>
      <c r="C107" s="955" t="s">
        <v>3654</v>
      </c>
      <c r="D107" s="955">
        <v>45790</v>
      </c>
      <c r="E107" s="758">
        <f t="shared" si="45"/>
        <v>45795</v>
      </c>
      <c r="F107" s="758">
        <f t="shared" ref="F107:F108" si="49">E107+1</f>
        <v>45796</v>
      </c>
      <c r="G107" s="331"/>
      <c r="H107" s="758">
        <v>45789</v>
      </c>
      <c r="I107" s="758">
        <v>45789</v>
      </c>
      <c r="J107" s="616">
        <f t="shared" si="48"/>
        <v>20</v>
      </c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>
      <c r="A108" s="805"/>
      <c r="B108" s="1061" t="s">
        <v>359</v>
      </c>
      <c r="C108" s="955" t="s">
        <v>3655</v>
      </c>
      <c r="D108" s="955">
        <v>45799</v>
      </c>
      <c r="E108" s="758">
        <f t="shared" si="45"/>
        <v>45804</v>
      </c>
      <c r="F108" s="758">
        <f t="shared" si="49"/>
        <v>45805</v>
      </c>
      <c r="G108" s="331"/>
      <c r="H108" s="758">
        <f t="shared" si="47"/>
        <v>45796</v>
      </c>
      <c r="I108" s="758">
        <f t="shared" si="47"/>
        <v>45796</v>
      </c>
      <c r="J108" s="616">
        <f t="shared" si="48"/>
        <v>21</v>
      </c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>
      <c r="A109" s="805"/>
      <c r="B109" s="955" t="s">
        <v>615</v>
      </c>
      <c r="C109" s="955" t="s">
        <v>3656</v>
      </c>
      <c r="D109" s="955">
        <v>45805</v>
      </c>
      <c r="E109" s="758">
        <f t="shared" ref="E109:E110" si="50">D109+5</f>
        <v>45810</v>
      </c>
      <c r="F109" s="758">
        <f t="shared" ref="F109:F110" si="51">E109+1</f>
        <v>45811</v>
      </c>
      <c r="G109" s="331"/>
      <c r="H109" s="758">
        <f t="shared" si="47"/>
        <v>45803</v>
      </c>
      <c r="I109" s="758">
        <f t="shared" si="47"/>
        <v>45803</v>
      </c>
      <c r="J109" s="616">
        <f t="shared" ref="I109:J112" si="52">WEEKNUM(I109)</f>
        <v>22</v>
      </c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>
      <c r="A110" s="805"/>
      <c r="B110" s="955" t="s">
        <v>797</v>
      </c>
      <c r="C110" s="955" t="s">
        <v>3657</v>
      </c>
      <c r="D110" s="955">
        <v>45816</v>
      </c>
      <c r="E110" s="758">
        <f t="shared" si="50"/>
        <v>45821</v>
      </c>
      <c r="F110" s="758">
        <f t="shared" si="51"/>
        <v>45822</v>
      </c>
      <c r="G110" s="331"/>
      <c r="H110" s="758">
        <f t="shared" si="47"/>
        <v>45810</v>
      </c>
      <c r="I110" s="758">
        <f t="shared" si="47"/>
        <v>45810</v>
      </c>
      <c r="J110" s="616">
        <f t="shared" si="52"/>
        <v>23</v>
      </c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>
      <c r="A111" s="805"/>
      <c r="B111" s="955" t="s">
        <v>3562</v>
      </c>
      <c r="C111" s="955" t="s">
        <v>3658</v>
      </c>
      <c r="D111" s="972" t="s">
        <v>389</v>
      </c>
      <c r="E111" s="800"/>
      <c r="F111" s="800"/>
      <c r="G111" s="331"/>
      <c r="H111" s="758">
        <f t="shared" si="47"/>
        <v>45817</v>
      </c>
      <c r="I111" s="758">
        <f t="shared" si="47"/>
        <v>45817</v>
      </c>
      <c r="J111" s="616">
        <f t="shared" si="52"/>
        <v>24</v>
      </c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>
      <c r="A112" s="805"/>
      <c r="B112" s="1026" t="s">
        <v>413</v>
      </c>
      <c r="C112" s="955" t="s">
        <v>3659</v>
      </c>
      <c r="D112" s="800"/>
      <c r="E112" s="800"/>
      <c r="F112" s="800"/>
      <c r="G112" s="331"/>
      <c r="H112" s="758">
        <f t="shared" si="47"/>
        <v>45824</v>
      </c>
      <c r="I112" s="758">
        <f t="shared" si="47"/>
        <v>45824</v>
      </c>
      <c r="J112" s="616">
        <f t="shared" si="52"/>
        <v>25</v>
      </c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>
      <c r="A113" s="805"/>
      <c r="B113" s="955" t="s">
        <v>734</v>
      </c>
      <c r="C113" s="955" t="s">
        <v>3660</v>
      </c>
      <c r="D113" s="955">
        <v>45832</v>
      </c>
      <c r="E113" s="758">
        <f t="shared" ref="E113" si="53">D113+5</f>
        <v>45837</v>
      </c>
      <c r="F113" s="758">
        <f t="shared" ref="F113" si="54">E113+1</f>
        <v>45838</v>
      </c>
      <c r="G113" s="331"/>
      <c r="H113" s="758">
        <f t="shared" si="47"/>
        <v>45831</v>
      </c>
      <c r="I113" s="758">
        <f t="shared" si="47"/>
        <v>45831</v>
      </c>
      <c r="J113" s="616">
        <f t="shared" ref="I113:J113" si="55">WEEKNUM(I113)</f>
        <v>26</v>
      </c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>
      <c r="A114" s="805" t="s">
        <v>3661</v>
      </c>
      <c r="B114" s="955" t="s">
        <v>756</v>
      </c>
      <c r="C114" s="955" t="s">
        <v>3662</v>
      </c>
      <c r="D114" s="972" t="s">
        <v>389</v>
      </c>
      <c r="E114" s="800"/>
      <c r="F114" s="800"/>
      <c r="G114" s="331"/>
      <c r="H114" s="758">
        <f t="shared" si="47"/>
        <v>45838</v>
      </c>
      <c r="I114" s="758">
        <f t="shared" si="47"/>
        <v>45838</v>
      </c>
      <c r="J114" s="616">
        <f t="shared" ref="I114:J117" si="56">WEEKNUM(I114)</f>
        <v>27</v>
      </c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>
      <c r="A115" s="805"/>
      <c r="B115" s="955" t="s">
        <v>797</v>
      </c>
      <c r="C115" s="955" t="s">
        <v>3663</v>
      </c>
      <c r="D115" s="955">
        <v>45852</v>
      </c>
      <c r="E115" s="758">
        <f t="shared" ref="E115" si="57">D115+5</f>
        <v>45857</v>
      </c>
      <c r="F115" s="758">
        <f t="shared" ref="F115" si="58">E115+1</f>
        <v>45858</v>
      </c>
      <c r="G115" s="331"/>
      <c r="H115" s="758">
        <f t="shared" si="47"/>
        <v>45845</v>
      </c>
      <c r="I115" s="758">
        <f t="shared" si="47"/>
        <v>45845</v>
      </c>
      <c r="J115" s="616">
        <f t="shared" si="56"/>
        <v>28</v>
      </c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hidden="1" customHeight="1">
      <c r="A116" s="805" t="s">
        <v>3664</v>
      </c>
      <c r="B116" s="1026" t="s">
        <v>413</v>
      </c>
      <c r="C116" s="955" t="s">
        <v>3665</v>
      </c>
      <c r="D116" s="800"/>
      <c r="E116" s="800"/>
      <c r="F116" s="800"/>
      <c r="G116" s="331"/>
      <c r="H116" s="758">
        <f t="shared" si="47"/>
        <v>45852</v>
      </c>
      <c r="I116" s="758">
        <f t="shared" si="47"/>
        <v>45852</v>
      </c>
      <c r="J116" s="616">
        <f t="shared" si="56"/>
        <v>29</v>
      </c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hidden="1" customHeight="1">
      <c r="A117" s="805" t="s">
        <v>359</v>
      </c>
      <c r="B117" s="955" t="s">
        <v>734</v>
      </c>
      <c r="C117" s="955" t="s">
        <v>3666</v>
      </c>
      <c r="D117" s="955">
        <v>45864</v>
      </c>
      <c r="E117" s="972" t="s">
        <v>389</v>
      </c>
      <c r="F117" s="972" t="s">
        <v>389</v>
      </c>
      <c r="G117" s="331"/>
      <c r="H117" s="758">
        <f t="shared" si="47"/>
        <v>45859</v>
      </c>
      <c r="I117" s="758">
        <f t="shared" si="47"/>
        <v>45859</v>
      </c>
      <c r="J117" s="616">
        <f t="shared" si="56"/>
        <v>30</v>
      </c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hidden="1" customHeight="1">
      <c r="A118" s="805" t="s">
        <v>615</v>
      </c>
      <c r="B118" s="1026" t="s">
        <v>413</v>
      </c>
      <c r="C118" s="955" t="s">
        <v>3667</v>
      </c>
      <c r="D118" s="800"/>
      <c r="E118" s="800"/>
      <c r="F118" s="800"/>
      <c r="G118" s="331"/>
      <c r="H118" s="758">
        <f t="shared" si="47"/>
        <v>45866</v>
      </c>
      <c r="I118" s="758">
        <f t="shared" si="47"/>
        <v>45866</v>
      </c>
      <c r="J118" s="616">
        <f t="shared" ref="I118:J121" si="59">WEEKNUM(I118)</f>
        <v>31</v>
      </c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hidden="1" customHeight="1">
      <c r="A119" s="805" t="s">
        <v>797</v>
      </c>
      <c r="B119" s="955" t="s">
        <v>652</v>
      </c>
      <c r="C119" s="955" t="s">
        <v>3668</v>
      </c>
      <c r="D119" s="955">
        <v>45872</v>
      </c>
      <c r="E119" s="972" t="s">
        <v>389</v>
      </c>
      <c r="F119" s="972" t="s">
        <v>389</v>
      </c>
      <c r="G119" s="331"/>
      <c r="H119" s="758">
        <f t="shared" si="47"/>
        <v>45873</v>
      </c>
      <c r="I119" s="758">
        <f t="shared" si="47"/>
        <v>45873</v>
      </c>
      <c r="J119" s="616">
        <f t="shared" si="59"/>
        <v>32</v>
      </c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hidden="1" customHeight="1">
      <c r="A120" s="805"/>
      <c r="B120" s="955" t="s">
        <v>797</v>
      </c>
      <c r="C120" s="955" t="s">
        <v>3669</v>
      </c>
      <c r="D120" s="955">
        <v>45888</v>
      </c>
      <c r="E120" s="972" t="s">
        <v>389</v>
      </c>
      <c r="F120" s="972" t="s">
        <v>389</v>
      </c>
      <c r="G120" s="331"/>
      <c r="H120" s="758">
        <f t="shared" si="47"/>
        <v>45880</v>
      </c>
      <c r="I120" s="758">
        <f t="shared" si="47"/>
        <v>45880</v>
      </c>
      <c r="J120" s="616">
        <f t="shared" si="59"/>
        <v>33</v>
      </c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hidden="1" customHeight="1">
      <c r="A121" s="805" t="s">
        <v>734</v>
      </c>
      <c r="B121" s="1026" t="s">
        <v>413</v>
      </c>
      <c r="C121" s="955" t="s">
        <v>3670</v>
      </c>
      <c r="D121" s="800"/>
      <c r="E121" s="800"/>
      <c r="F121" s="800"/>
      <c r="G121" s="331"/>
      <c r="H121" s="758">
        <f t="shared" si="47"/>
        <v>45887</v>
      </c>
      <c r="I121" s="758">
        <f t="shared" si="47"/>
        <v>45887</v>
      </c>
      <c r="J121" s="616">
        <f t="shared" si="59"/>
        <v>34</v>
      </c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hidden="1" customHeight="1">
      <c r="A122" s="805"/>
      <c r="B122" s="955" t="s">
        <v>3552</v>
      </c>
      <c r="C122" s="955" t="s">
        <v>3671</v>
      </c>
      <c r="D122" s="955">
        <v>45899</v>
      </c>
      <c r="E122" s="972" t="s">
        <v>389</v>
      </c>
      <c r="F122" s="972" t="s">
        <v>389</v>
      </c>
      <c r="G122" s="331"/>
      <c r="H122" s="758">
        <f t="shared" si="47"/>
        <v>45894</v>
      </c>
      <c r="I122" s="758">
        <f t="shared" si="47"/>
        <v>45894</v>
      </c>
      <c r="J122" s="616">
        <f t="shared" ref="I122:J125" si="60">WEEKNUM(I122)</f>
        <v>35</v>
      </c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hidden="1" customHeight="1">
      <c r="A123" s="805" t="s">
        <v>652</v>
      </c>
      <c r="B123" s="955" t="s">
        <v>797</v>
      </c>
      <c r="C123" s="955" t="s">
        <v>3672</v>
      </c>
      <c r="D123" s="955">
        <v>45902</v>
      </c>
      <c r="E123" s="972" t="s">
        <v>389</v>
      </c>
      <c r="F123" s="972" t="s">
        <v>389</v>
      </c>
      <c r="G123" s="331"/>
      <c r="H123" s="758">
        <f t="shared" si="47"/>
        <v>45901</v>
      </c>
      <c r="I123" s="758">
        <f t="shared" si="47"/>
        <v>45901</v>
      </c>
      <c r="J123" s="616">
        <f t="shared" si="60"/>
        <v>36</v>
      </c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hidden="1" customHeight="1">
      <c r="A124" s="805"/>
      <c r="B124" s="1026" t="s">
        <v>413</v>
      </c>
      <c r="C124" s="955" t="s">
        <v>3673</v>
      </c>
      <c r="D124" s="800"/>
      <c r="E124" s="800"/>
      <c r="F124" s="800"/>
      <c r="G124" s="331"/>
      <c r="H124" s="758">
        <f t="shared" si="47"/>
        <v>45908</v>
      </c>
      <c r="I124" s="758">
        <f t="shared" si="47"/>
        <v>45908</v>
      </c>
      <c r="J124" s="616">
        <f t="shared" si="60"/>
        <v>37</v>
      </c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93" customFormat="1" ht="20.100000000000001" hidden="1" customHeight="1">
      <c r="A125" s="805"/>
      <c r="B125" s="1026" t="s">
        <v>413</v>
      </c>
      <c r="C125" s="955" t="s">
        <v>3674</v>
      </c>
      <c r="D125" s="800"/>
      <c r="E125" s="800"/>
      <c r="F125" s="800"/>
      <c r="G125" s="331"/>
      <c r="H125" s="758">
        <f t="shared" si="47"/>
        <v>45915</v>
      </c>
      <c r="I125" s="758">
        <f t="shared" si="47"/>
        <v>45915</v>
      </c>
      <c r="J125" s="616">
        <f t="shared" si="60"/>
        <v>38</v>
      </c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</row>
    <row r="126" spans="1:20" s="193" customFormat="1" ht="20.100000000000001" hidden="1" customHeight="1">
      <c r="A126" s="805" t="s">
        <v>3675</v>
      </c>
      <c r="B126" s="955" t="s">
        <v>609</v>
      </c>
      <c r="C126" s="1026" t="s">
        <v>3676</v>
      </c>
      <c r="D126" s="955">
        <v>45930</v>
      </c>
      <c r="E126" s="972" t="s">
        <v>389</v>
      </c>
      <c r="F126" s="972" t="s">
        <v>389</v>
      </c>
      <c r="G126" s="331"/>
      <c r="H126" s="758">
        <f t="shared" si="47"/>
        <v>45922</v>
      </c>
      <c r="I126" s="758">
        <f t="shared" si="47"/>
        <v>45922</v>
      </c>
      <c r="J126" s="616">
        <f t="shared" ref="I126:J127" si="61">WEEKNUM(I126)</f>
        <v>39</v>
      </c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</row>
    <row r="127" spans="1:20" s="193" customFormat="1" ht="20.100000000000001" hidden="1" customHeight="1">
      <c r="A127" s="805" t="s">
        <v>652</v>
      </c>
      <c r="B127" s="955" t="s">
        <v>3552</v>
      </c>
      <c r="C127" s="955" t="s">
        <v>3677</v>
      </c>
      <c r="D127" s="955">
        <v>45928</v>
      </c>
      <c r="E127" s="758">
        <f t="shared" ref="E127" si="62">D127+5</f>
        <v>45933</v>
      </c>
      <c r="F127" s="758">
        <f t="shared" ref="F127" si="63">E127+1</f>
        <v>45934</v>
      </c>
      <c r="G127" s="331"/>
      <c r="H127" s="758">
        <f t="shared" si="47"/>
        <v>45929</v>
      </c>
      <c r="I127" s="758">
        <f t="shared" si="47"/>
        <v>45929</v>
      </c>
      <c r="J127" s="616">
        <f t="shared" si="61"/>
        <v>40</v>
      </c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</row>
    <row r="128" spans="1:20" s="193" customFormat="1" ht="20.100000000000001" hidden="1" customHeight="1">
      <c r="A128" s="805" t="s">
        <v>3595</v>
      </c>
      <c r="B128" s="1113" t="s">
        <v>750</v>
      </c>
      <c r="C128" s="955" t="s">
        <v>3678</v>
      </c>
      <c r="D128" s="955">
        <v>45935</v>
      </c>
      <c r="E128" s="972" t="s">
        <v>389</v>
      </c>
      <c r="F128" s="972" t="s">
        <v>389</v>
      </c>
      <c r="G128" s="331"/>
      <c r="H128" s="758">
        <f t="shared" si="47"/>
        <v>45936</v>
      </c>
      <c r="I128" s="758">
        <f t="shared" si="47"/>
        <v>45936</v>
      </c>
      <c r="J128" s="616">
        <f t="shared" ref="I128:J131" si="64">WEEKNUM(I128)</f>
        <v>41</v>
      </c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</row>
    <row r="129" spans="1:20" s="193" customFormat="1" ht="20.100000000000001" customHeight="1">
      <c r="A129" s="805" t="s">
        <v>726</v>
      </c>
      <c r="B129" s="964" t="s">
        <v>609</v>
      </c>
      <c r="C129" s="1132" t="s">
        <v>3679</v>
      </c>
      <c r="D129" s="955">
        <v>45945</v>
      </c>
      <c r="E129" s="758">
        <f t="shared" ref="E129:E131" si="65">D129+5</f>
        <v>45950</v>
      </c>
      <c r="F129" s="758">
        <f t="shared" ref="F129:F131" si="66">E129+1</f>
        <v>45951</v>
      </c>
      <c r="G129" s="331"/>
      <c r="H129" s="758">
        <v>45942</v>
      </c>
      <c r="I129" s="758">
        <f t="shared" si="47"/>
        <v>45943</v>
      </c>
      <c r="J129" s="616">
        <f t="shared" si="64"/>
        <v>42</v>
      </c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</row>
    <row r="130" spans="1:20" s="193" customFormat="1" ht="20.100000000000001" customHeight="1">
      <c r="A130" s="1176" t="s">
        <v>3680</v>
      </c>
      <c r="B130" s="1158" t="s">
        <v>413</v>
      </c>
      <c r="C130" s="955" t="s">
        <v>3681</v>
      </c>
      <c r="D130" s="760">
        <v>45949</v>
      </c>
      <c r="E130" s="760">
        <f t="shared" si="65"/>
        <v>45954</v>
      </c>
      <c r="F130" s="760">
        <f t="shared" si="66"/>
        <v>45955</v>
      </c>
      <c r="G130" s="331"/>
      <c r="H130" s="758">
        <f t="shared" si="47"/>
        <v>45949</v>
      </c>
      <c r="I130" s="758">
        <f t="shared" si="47"/>
        <v>45950</v>
      </c>
      <c r="J130" s="616">
        <f t="shared" si="64"/>
        <v>43</v>
      </c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</row>
    <row r="131" spans="1:20" s="193" customFormat="1" ht="20.100000000000001" customHeight="1">
      <c r="A131" s="805"/>
      <c r="B131" s="955" t="s">
        <v>3552</v>
      </c>
      <c r="C131" s="955" t="s">
        <v>3682</v>
      </c>
      <c r="D131" s="955">
        <v>45957</v>
      </c>
      <c r="E131" s="758">
        <f t="shared" si="65"/>
        <v>45962</v>
      </c>
      <c r="F131" s="758">
        <f t="shared" si="66"/>
        <v>45963</v>
      </c>
      <c r="G131" s="331"/>
      <c r="H131" s="758">
        <f t="shared" si="47"/>
        <v>45956</v>
      </c>
      <c r="I131" s="758">
        <f t="shared" si="47"/>
        <v>45957</v>
      </c>
      <c r="J131" s="616">
        <f t="shared" si="64"/>
        <v>44</v>
      </c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</row>
    <row r="132" spans="1:20" s="193" customFormat="1" ht="20.100000000000001" customHeight="1">
      <c r="A132" s="805" t="s">
        <v>750</v>
      </c>
      <c r="B132" s="1126" t="s">
        <v>413</v>
      </c>
      <c r="C132" s="955" t="s">
        <v>3683</v>
      </c>
      <c r="D132" s="760">
        <v>45963</v>
      </c>
      <c r="E132" s="760">
        <f t="shared" ref="E132" si="67">D132+5</f>
        <v>45968</v>
      </c>
      <c r="F132" s="760">
        <f t="shared" ref="F132" si="68">E132+1</f>
        <v>45969</v>
      </c>
      <c r="G132" s="331"/>
      <c r="H132" s="758">
        <f t="shared" si="47"/>
        <v>45963</v>
      </c>
      <c r="I132" s="758">
        <f t="shared" si="47"/>
        <v>45964</v>
      </c>
      <c r="J132" s="616">
        <f t="shared" ref="I132:J132" si="69">WEEKNUM(I132)</f>
        <v>45</v>
      </c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</row>
    <row r="133" spans="1:20" s="193" customFormat="1" ht="20.100000000000001" customHeight="1">
      <c r="A133" s="805" t="s">
        <v>609</v>
      </c>
      <c r="B133" s="955" t="s">
        <v>750</v>
      </c>
      <c r="C133" s="955" t="s">
        <v>3684</v>
      </c>
      <c r="D133" s="955">
        <v>45970</v>
      </c>
      <c r="E133" s="758">
        <f t="shared" ref="E133:E136" si="70">D133+5</f>
        <v>45975</v>
      </c>
      <c r="F133" s="758">
        <f t="shared" ref="F133:F136" si="71">E133+1</f>
        <v>45976</v>
      </c>
      <c r="G133" s="331"/>
      <c r="H133" s="758">
        <f t="shared" si="47"/>
        <v>45970</v>
      </c>
      <c r="I133" s="758">
        <f t="shared" si="47"/>
        <v>45971</v>
      </c>
      <c r="J133" s="616">
        <f t="shared" ref="I133:J136" si="72">WEEKNUM(I133)</f>
        <v>46</v>
      </c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</row>
    <row r="134" spans="1:20" s="193" customFormat="1" ht="20.100000000000001" customHeight="1">
      <c r="A134" s="805" t="s">
        <v>726</v>
      </c>
      <c r="B134" s="955" t="s">
        <v>609</v>
      </c>
      <c r="C134" s="955" t="s">
        <v>3685</v>
      </c>
      <c r="D134" s="955">
        <v>45977</v>
      </c>
      <c r="E134" s="758">
        <f t="shared" si="70"/>
        <v>45982</v>
      </c>
      <c r="F134" s="758">
        <f t="shared" si="71"/>
        <v>45983</v>
      </c>
      <c r="G134" s="331"/>
      <c r="H134" s="758">
        <f t="shared" si="47"/>
        <v>45977</v>
      </c>
      <c r="I134" s="758">
        <f t="shared" si="47"/>
        <v>45978</v>
      </c>
      <c r="J134" s="616">
        <f t="shared" si="72"/>
        <v>47</v>
      </c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</row>
    <row r="135" spans="1:20" s="193" customFormat="1" ht="20.100000000000001" customHeight="1">
      <c r="A135" s="805" t="s">
        <v>762</v>
      </c>
      <c r="B135" s="955" t="s">
        <v>734</v>
      </c>
      <c r="C135" s="955" t="s">
        <v>3686</v>
      </c>
      <c r="D135" s="955">
        <v>45984</v>
      </c>
      <c r="E135" s="758">
        <f t="shared" si="70"/>
        <v>45989</v>
      </c>
      <c r="F135" s="758">
        <f t="shared" si="71"/>
        <v>45990</v>
      </c>
      <c r="G135" s="331"/>
      <c r="H135" s="758">
        <f t="shared" si="47"/>
        <v>45984</v>
      </c>
      <c r="I135" s="758">
        <f t="shared" si="47"/>
        <v>45985</v>
      </c>
      <c r="J135" s="616">
        <f t="shared" si="72"/>
        <v>48</v>
      </c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</row>
    <row r="136" spans="1:20" s="193" customFormat="1" ht="20.100000000000001" customHeight="1">
      <c r="A136" s="805" t="s">
        <v>750</v>
      </c>
      <c r="B136" s="955" t="s">
        <v>762</v>
      </c>
      <c r="C136" s="955" t="s">
        <v>3687</v>
      </c>
      <c r="D136" s="955">
        <v>45991</v>
      </c>
      <c r="E136" s="758">
        <f t="shared" si="70"/>
        <v>45996</v>
      </c>
      <c r="F136" s="758">
        <f t="shared" si="71"/>
        <v>45997</v>
      </c>
      <c r="G136" s="331"/>
      <c r="H136" s="758">
        <f t="shared" si="47"/>
        <v>45991</v>
      </c>
      <c r="I136" s="758">
        <f t="shared" si="47"/>
        <v>45992</v>
      </c>
      <c r="J136" s="616">
        <f t="shared" si="72"/>
        <v>49</v>
      </c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</row>
    <row r="137" spans="1:20" s="193" customFormat="1" ht="20.100000000000001" customHeight="1">
      <c r="A137" s="805"/>
      <c r="B137" s="955" t="s">
        <v>750</v>
      </c>
      <c r="C137" s="955" t="s">
        <v>3688</v>
      </c>
      <c r="D137" s="955">
        <v>45998</v>
      </c>
      <c r="E137" s="758">
        <f t="shared" ref="E137:E140" si="73">D137+5</f>
        <v>46003</v>
      </c>
      <c r="F137" s="758">
        <f t="shared" ref="F137:F140" si="74">E137+1</f>
        <v>46004</v>
      </c>
      <c r="G137" s="331"/>
      <c r="H137" s="758">
        <f t="shared" si="47"/>
        <v>45998</v>
      </c>
      <c r="I137" s="758">
        <f t="shared" si="47"/>
        <v>45999</v>
      </c>
      <c r="J137" s="616">
        <f t="shared" ref="I137:J140" si="75">WEEKNUM(I137)</f>
        <v>50</v>
      </c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</row>
    <row r="138" spans="1:20" s="193" customFormat="1" ht="20.100000000000001" customHeight="1">
      <c r="A138" s="805"/>
      <c r="B138" s="955" t="s">
        <v>609</v>
      </c>
      <c r="C138" s="955" t="s">
        <v>3689</v>
      </c>
      <c r="D138" s="955">
        <v>46005</v>
      </c>
      <c r="E138" s="758">
        <f t="shared" si="73"/>
        <v>46010</v>
      </c>
      <c r="F138" s="758">
        <f t="shared" si="74"/>
        <v>46011</v>
      </c>
      <c r="G138" s="331"/>
      <c r="H138" s="758">
        <f t="shared" si="47"/>
        <v>46005</v>
      </c>
      <c r="I138" s="758">
        <f t="shared" si="47"/>
        <v>46006</v>
      </c>
      <c r="J138" s="616">
        <f t="shared" si="75"/>
        <v>51</v>
      </c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</row>
    <row r="139" spans="1:20" s="193" customFormat="1" ht="20.100000000000001" customHeight="1">
      <c r="A139" s="805"/>
      <c r="B139" s="955" t="s">
        <v>734</v>
      </c>
      <c r="C139" s="955" t="s">
        <v>3690</v>
      </c>
      <c r="D139" s="955">
        <v>46012</v>
      </c>
      <c r="E139" s="758">
        <f t="shared" si="73"/>
        <v>46017</v>
      </c>
      <c r="F139" s="758">
        <f t="shared" si="74"/>
        <v>46018</v>
      </c>
      <c r="G139" s="331"/>
      <c r="H139" s="758">
        <f t="shared" si="47"/>
        <v>46012</v>
      </c>
      <c r="I139" s="758">
        <f t="shared" si="47"/>
        <v>46013</v>
      </c>
      <c r="J139" s="616">
        <f t="shared" si="75"/>
        <v>52</v>
      </c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</row>
    <row r="140" spans="1:20" s="193" customFormat="1" ht="20.100000000000001" customHeight="1">
      <c r="A140" s="805"/>
      <c r="B140" s="955" t="s">
        <v>762</v>
      </c>
      <c r="C140" s="955" t="s">
        <v>3691</v>
      </c>
      <c r="D140" s="955">
        <v>46019</v>
      </c>
      <c r="E140" s="758">
        <f t="shared" si="73"/>
        <v>46024</v>
      </c>
      <c r="F140" s="758">
        <f t="shared" si="74"/>
        <v>46025</v>
      </c>
      <c r="G140" s="331"/>
      <c r="H140" s="758">
        <f t="shared" si="47"/>
        <v>46019</v>
      </c>
      <c r="I140" s="758">
        <f t="shared" si="47"/>
        <v>46020</v>
      </c>
      <c r="J140" s="616">
        <f t="shared" si="75"/>
        <v>53</v>
      </c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</row>
    <row r="141" spans="1:20" s="18" customFormat="1" ht="20.100000000000001" customHeight="1">
      <c r="A141" s="325"/>
      <c r="B141" s="1106" t="s">
        <v>545</v>
      </c>
      <c r="C141" s="678"/>
      <c r="D141" s="678"/>
      <c r="E141" s="678"/>
      <c r="F141" s="678"/>
      <c r="G141" s="678"/>
      <c r="H141" s="678"/>
      <c r="I141" s="407"/>
      <c r="J141" s="490"/>
      <c r="K141" s="149"/>
      <c r="L141" s="14"/>
      <c r="M141"/>
      <c r="Q141" s="345"/>
      <c r="R141" s="345"/>
      <c r="S141" s="345"/>
    </row>
    <row r="142" spans="1:20" s="193" customFormat="1" ht="20.100000000000001" customHeight="1">
      <c r="A142" s="805"/>
      <c r="B142" s="764"/>
      <c r="C142" s="764"/>
      <c r="D142" s="764"/>
      <c r="E142" s="764"/>
      <c r="F142" s="331"/>
      <c r="G142" s="764"/>
      <c r="H142" s="615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</row>
    <row r="143" spans="1:20" s="147" customFormat="1" ht="18.75" customHeight="1" thickBot="1">
      <c r="A143" s="863"/>
      <c r="B143" s="763"/>
      <c r="C143" s="751"/>
      <c r="D143" s="752"/>
      <c r="E143" s="764"/>
      <c r="F143" s="768"/>
      <c r="G143" s="424"/>
      <c r="H143" s="424"/>
      <c r="I143" s="752"/>
      <c r="J143" s="145"/>
      <c r="K143" s="145"/>
      <c r="L143" s="145"/>
    </row>
    <row r="144" spans="1:20" s="147" customFormat="1" ht="18.75" customHeight="1">
      <c r="B144" s="896"/>
      <c r="C144" s="897"/>
      <c r="D144" s="898"/>
      <c r="E144" s="899"/>
      <c r="F144" s="900"/>
      <c r="G144" s="901"/>
      <c r="H144" s="902"/>
    </row>
    <row r="145" spans="1:15" s="147" customFormat="1" ht="18.75" customHeight="1">
      <c r="B145" s="778" t="s">
        <v>546</v>
      </c>
      <c r="C145" s="145"/>
      <c r="D145" s="147" t="s">
        <v>547</v>
      </c>
      <c r="G145" s="147" t="s">
        <v>548</v>
      </c>
      <c r="H145" s="779"/>
    </row>
    <row r="146" spans="1:15" s="147" customFormat="1" ht="18.75" customHeight="1">
      <c r="B146" s="780" t="s">
        <v>549</v>
      </c>
      <c r="C146" s="1098" t="s">
        <v>550</v>
      </c>
      <c r="D146" s="133" t="s">
        <v>551</v>
      </c>
      <c r="F146" s="1098" t="s">
        <v>552</v>
      </c>
      <c r="G146" s="145" t="s">
        <v>553</v>
      </c>
      <c r="H146" s="1099" t="s">
        <v>554</v>
      </c>
    </row>
    <row r="147" spans="1:15" s="147" customFormat="1" ht="18.75" customHeight="1">
      <c r="B147" s="780" t="s">
        <v>555</v>
      </c>
      <c r="C147" s="1098" t="s">
        <v>556</v>
      </c>
      <c r="D147" s="133" t="s">
        <v>557</v>
      </c>
      <c r="E147" s="148" t="s">
        <v>558</v>
      </c>
      <c r="F147" s="1100" t="s">
        <v>559</v>
      </c>
      <c r="G147" s="145" t="s">
        <v>560</v>
      </c>
      <c r="H147" s="1099" t="s">
        <v>561</v>
      </c>
    </row>
    <row r="148" spans="1:15" s="147" customFormat="1" ht="18.75" customHeight="1">
      <c r="B148" s="783" t="s">
        <v>562</v>
      </c>
      <c r="C148" s="1101" t="s">
        <v>563</v>
      </c>
      <c r="D148" s="133" t="s">
        <v>564</v>
      </c>
      <c r="E148" s="148" t="s">
        <v>565</v>
      </c>
      <c r="F148" s="1100" t="s">
        <v>566</v>
      </c>
      <c r="G148" s="588" t="s">
        <v>567</v>
      </c>
      <c r="H148" s="1102" t="s">
        <v>568</v>
      </c>
    </row>
    <row r="149" spans="1:15" s="147" customFormat="1" ht="18.75" customHeight="1">
      <c r="B149" s="783" t="s">
        <v>569</v>
      </c>
      <c r="C149" s="1101" t="s">
        <v>570</v>
      </c>
      <c r="D149" s="133" t="s">
        <v>571</v>
      </c>
      <c r="E149" s="148" t="s">
        <v>572</v>
      </c>
      <c r="F149" s="1100" t="s">
        <v>573</v>
      </c>
      <c r="G149" s="588" t="s">
        <v>574</v>
      </c>
      <c r="H149" s="1102" t="s">
        <v>575</v>
      </c>
      <c r="N149" s="149"/>
      <c r="O149" s="149"/>
    </row>
    <row r="150" spans="1:15" s="147" customFormat="1" ht="18.75" customHeight="1">
      <c r="B150" s="783" t="s">
        <v>815</v>
      </c>
      <c r="C150" s="1101" t="s">
        <v>577</v>
      </c>
      <c r="D150" s="133" t="s">
        <v>578</v>
      </c>
      <c r="E150" s="148" t="s">
        <v>579</v>
      </c>
      <c r="F150" s="1100" t="s">
        <v>580</v>
      </c>
      <c r="G150" s="588" t="s">
        <v>581</v>
      </c>
      <c r="H150" s="1102" t="s">
        <v>582</v>
      </c>
      <c r="N150" s="149"/>
      <c r="O150" s="149"/>
    </row>
    <row r="151" spans="1:15" s="147" customFormat="1" ht="18.75" customHeight="1">
      <c r="B151" s="783" t="s">
        <v>583</v>
      </c>
      <c r="C151" s="1101" t="s">
        <v>584</v>
      </c>
      <c r="D151" s="133" t="s">
        <v>585</v>
      </c>
      <c r="E151" s="148" t="s">
        <v>586</v>
      </c>
      <c r="F151" s="1100" t="s">
        <v>587</v>
      </c>
      <c r="G151" s="588" t="s">
        <v>588</v>
      </c>
      <c r="H151" s="1102" t="s">
        <v>589</v>
      </c>
      <c r="N151" s="149"/>
      <c r="O151" s="149"/>
    </row>
    <row r="152" spans="1:15" s="147" customFormat="1" ht="18.75" customHeight="1">
      <c r="B152" s="783" t="s">
        <v>590</v>
      </c>
      <c r="C152" s="1101" t="s">
        <v>591</v>
      </c>
      <c r="D152" s="133" t="s">
        <v>592</v>
      </c>
      <c r="E152" s="148" t="s">
        <v>593</v>
      </c>
      <c r="F152" s="1098" t="s">
        <v>594</v>
      </c>
      <c r="G152" s="588" t="s">
        <v>595</v>
      </c>
      <c r="H152" s="787" t="s">
        <v>596</v>
      </c>
      <c r="N152" s="149"/>
      <c r="O152" s="149"/>
    </row>
    <row r="153" spans="1:15" s="149" customFormat="1" ht="18.75" customHeight="1">
      <c r="A153" s="1033"/>
      <c r="B153" s="783" t="s">
        <v>597</v>
      </c>
      <c r="C153" s="1101" t="s">
        <v>598</v>
      </c>
      <c r="D153" s="133"/>
      <c r="E153" s="145"/>
      <c r="F153" s="588"/>
      <c r="G153" s="147"/>
      <c r="H153" s="788"/>
      <c r="I153" s="145"/>
      <c r="J153" s="145"/>
      <c r="K153" s="145"/>
    </row>
    <row r="154" spans="1:15" s="149" customFormat="1" ht="18.75" customHeight="1" thickBot="1">
      <c r="A154" s="1033"/>
      <c r="B154" s="1103"/>
      <c r="C154" s="791"/>
      <c r="D154" s="791"/>
      <c r="E154" s="791"/>
      <c r="F154" s="791"/>
      <c r="G154" s="791"/>
      <c r="H154" s="1104"/>
      <c r="I154" s="145"/>
      <c r="J154" s="145"/>
      <c r="K154" s="145"/>
    </row>
    <row r="155" spans="1:15" s="147" customFormat="1" ht="18.75" customHeight="1">
      <c r="A155" s="863"/>
      <c r="B155" s="11"/>
      <c r="C155" s="11"/>
      <c r="D155" s="11"/>
      <c r="E155" s="145"/>
      <c r="F155" s="145"/>
      <c r="G155" s="145"/>
      <c r="H155" s="11"/>
      <c r="I155" s="145"/>
      <c r="J155" s="145"/>
      <c r="K155" s="145"/>
      <c r="L155" s="145"/>
    </row>
    <row r="156" spans="1:15" s="147" customFormat="1" ht="18.75" customHeight="1">
      <c r="A156" s="863"/>
      <c r="B156" s="11"/>
      <c r="C156" s="11"/>
      <c r="D156" s="11"/>
      <c r="E156" s="11"/>
      <c r="F156" s="11"/>
      <c r="G156" s="11"/>
      <c r="H156" s="11"/>
      <c r="I156" s="11"/>
      <c r="J156" s="11"/>
      <c r="K156" s="331"/>
      <c r="L156" s="145"/>
    </row>
    <row r="157" spans="1:15" s="147" customFormat="1" ht="18.75" customHeight="1">
      <c r="A157" s="863"/>
      <c r="B157" s="11"/>
      <c r="C157" s="11"/>
      <c r="D157" s="11"/>
      <c r="E157" s="11"/>
      <c r="F157" s="11"/>
      <c r="G157" s="11"/>
      <c r="H157" s="11"/>
      <c r="I157" s="11"/>
      <c r="J157" s="11"/>
      <c r="K157" s="331"/>
      <c r="L157" s="145"/>
    </row>
    <row r="158" spans="1:15" s="147" customFormat="1" ht="18.75" customHeight="1">
      <c r="A158" s="863"/>
      <c r="B158" s="763"/>
      <c r="C158" s="751"/>
      <c r="D158" s="752"/>
      <c r="E158" s="764"/>
      <c r="F158" s="435"/>
      <c r="G158" s="456"/>
      <c r="H158" s="456"/>
      <c r="I158" s="162"/>
      <c r="J158" s="145"/>
      <c r="K158" s="145"/>
      <c r="L158" s="145"/>
    </row>
    <row r="159" spans="1:15" s="147" customFormat="1" ht="18.75" customHeight="1">
      <c r="A159" s="863"/>
      <c r="B159" s="763"/>
      <c r="C159" s="751"/>
      <c r="D159" s="752"/>
      <c r="E159" s="764"/>
      <c r="F159" s="435"/>
      <c r="G159" s="456"/>
      <c r="H159" s="456"/>
      <c r="I159" s="162"/>
      <c r="J159" s="145"/>
      <c r="K159" s="145"/>
      <c r="L159" s="145"/>
    </row>
    <row r="160" spans="1:15" s="147" customFormat="1" ht="18.75" customHeight="1">
      <c r="A160" s="863"/>
      <c r="B160" s="763"/>
      <c r="C160" s="751"/>
      <c r="D160" s="752"/>
      <c r="E160" s="764"/>
      <c r="F160" s="435"/>
      <c r="G160" s="456"/>
      <c r="H160" s="456"/>
      <c r="I160" s="162"/>
      <c r="J160" s="145"/>
      <c r="K160" s="145"/>
      <c r="L160" s="145"/>
    </row>
    <row r="161" spans="1:12" s="147" customFormat="1" ht="18.75" customHeight="1">
      <c r="A161" s="863"/>
      <c r="B161" s="763"/>
      <c r="C161" s="751"/>
      <c r="D161" s="752"/>
      <c r="E161" s="764"/>
      <c r="F161" s="435"/>
      <c r="G161" s="456"/>
      <c r="H161" s="456"/>
      <c r="I161" s="162"/>
      <c r="J161" s="145"/>
      <c r="K161" s="145"/>
      <c r="L161" s="145"/>
    </row>
    <row r="162" spans="1:12" s="147" customFormat="1" ht="18.75" customHeight="1">
      <c r="A162" s="863"/>
      <c r="B162" s="763"/>
      <c r="C162" s="751"/>
      <c r="D162" s="752"/>
      <c r="E162" s="764"/>
      <c r="F162" s="435"/>
      <c r="G162" s="456"/>
      <c r="H162" s="456"/>
      <c r="I162" s="162"/>
      <c r="J162" s="145"/>
      <c r="K162" s="145"/>
      <c r="L162" s="145"/>
    </row>
    <row r="163" spans="1:12" s="147" customFormat="1" ht="18.75" customHeight="1">
      <c r="A163" s="863"/>
      <c r="B163" s="763"/>
      <c r="C163" s="751"/>
      <c r="D163" s="752"/>
      <c r="E163" s="764"/>
      <c r="F163" s="435"/>
      <c r="G163" s="456"/>
      <c r="H163" s="456"/>
      <c r="I163" s="162"/>
      <c r="J163" s="145"/>
      <c r="K163" s="145"/>
      <c r="L163" s="145"/>
    </row>
    <row r="164" spans="1:12" s="147" customFormat="1" ht="18.75" customHeight="1">
      <c r="A164" s="863"/>
      <c r="B164" s="763"/>
      <c r="C164" s="751"/>
      <c r="D164" s="752"/>
      <c r="E164" s="764"/>
      <c r="F164" s="435"/>
      <c r="G164" s="456"/>
      <c r="H164" s="456"/>
      <c r="I164" s="162"/>
      <c r="J164" s="145"/>
      <c r="K164" s="145"/>
      <c r="L164" s="145"/>
    </row>
    <row r="165" spans="1:12" s="147" customFormat="1" ht="18.75" customHeight="1">
      <c r="A165" s="863"/>
      <c r="B165" s="763"/>
      <c r="C165" s="751"/>
      <c r="D165" s="752"/>
      <c r="E165" s="764"/>
      <c r="F165" s="435"/>
      <c r="G165" s="456"/>
      <c r="H165" s="456"/>
      <c r="I165" s="162"/>
      <c r="J165" s="145"/>
      <c r="K165" s="145"/>
      <c r="L165" s="145"/>
    </row>
    <row r="166" spans="1:12" s="147" customFormat="1" ht="18.75" customHeight="1">
      <c r="A166" s="863"/>
      <c r="B166" s="763"/>
      <c r="C166" s="751"/>
      <c r="D166" s="752"/>
      <c r="E166" s="764"/>
      <c r="F166" s="435"/>
      <c r="G166" s="456"/>
      <c r="H166" s="456"/>
      <c r="I166" s="162"/>
      <c r="J166" s="145"/>
      <c r="K166" s="145"/>
      <c r="L166" s="145"/>
    </row>
    <row r="167" spans="1:12" s="147" customFormat="1" ht="18.75" customHeight="1">
      <c r="A167" s="863"/>
      <c r="B167" s="763"/>
      <c r="C167" s="751"/>
      <c r="D167" s="752"/>
      <c r="E167" s="764"/>
      <c r="F167" s="435"/>
      <c r="G167" s="456"/>
      <c r="H167" s="456"/>
      <c r="I167" s="162"/>
      <c r="J167" s="145"/>
      <c r="K167" s="145"/>
      <c r="L167" s="145"/>
    </row>
    <row r="168" spans="1:12" s="147" customFormat="1" ht="18.75" customHeight="1">
      <c r="A168" s="863"/>
      <c r="B168" s="763"/>
      <c r="C168" s="751"/>
      <c r="D168" s="752"/>
      <c r="E168" s="764"/>
      <c r="F168" s="435"/>
      <c r="G168" s="456"/>
      <c r="H168" s="456"/>
      <c r="I168" s="162"/>
      <c r="J168" s="145"/>
      <c r="K168" s="145"/>
      <c r="L168" s="145"/>
    </row>
    <row r="169" spans="1:12" s="147" customFormat="1" ht="18.75" customHeight="1">
      <c r="A169" s="863"/>
      <c r="B169" s="763"/>
      <c r="C169" s="751"/>
      <c r="D169" s="752"/>
      <c r="E169" s="764"/>
      <c r="F169" s="435"/>
      <c r="G169" s="456"/>
      <c r="H169" s="456"/>
      <c r="I169" s="162"/>
      <c r="J169" s="145"/>
      <c r="K169" s="145"/>
      <c r="L169" s="145"/>
    </row>
    <row r="170" spans="1:12" s="147" customFormat="1" ht="18.75" customHeight="1">
      <c r="A170" s="863"/>
      <c r="B170" s="763"/>
      <c r="C170" s="751"/>
      <c r="D170" s="752"/>
      <c r="E170" s="764"/>
      <c r="F170" s="435"/>
      <c r="G170" s="456"/>
      <c r="H170" s="456"/>
      <c r="I170" s="162"/>
      <c r="J170" s="145"/>
      <c r="K170" s="145"/>
      <c r="L170" s="145"/>
    </row>
    <row r="171" spans="1:12" s="147" customFormat="1" ht="18.75" customHeight="1">
      <c r="A171" s="863"/>
      <c r="B171" s="763"/>
      <c r="C171" s="751"/>
      <c r="D171" s="752"/>
      <c r="E171" s="764"/>
      <c r="F171" s="435"/>
      <c r="G171" s="456"/>
      <c r="H171" s="456"/>
      <c r="I171" s="162"/>
      <c r="J171" s="145"/>
      <c r="K171" s="145"/>
      <c r="L171" s="145"/>
    </row>
    <row r="172" spans="1:12" s="147" customFormat="1" ht="18.75" customHeight="1">
      <c r="A172" s="863"/>
      <c r="B172" s="763"/>
      <c r="C172" s="751"/>
      <c r="D172" s="752"/>
      <c r="E172" s="764"/>
      <c r="F172" s="435"/>
      <c r="G172" s="456"/>
      <c r="H172" s="456"/>
      <c r="I172" s="162"/>
      <c r="J172" s="145"/>
      <c r="K172" s="145"/>
      <c r="L172" s="145"/>
    </row>
    <row r="173" spans="1:12" s="147" customFormat="1" ht="18.75" customHeight="1">
      <c r="A173" s="863"/>
      <c r="B173" s="763"/>
      <c r="C173" s="751"/>
      <c r="D173" s="752"/>
      <c r="E173" s="764"/>
      <c r="F173" s="435"/>
      <c r="G173" s="456"/>
      <c r="H173" s="456"/>
      <c r="I173" s="162"/>
      <c r="J173" s="145"/>
      <c r="K173" s="145"/>
      <c r="L173" s="145"/>
    </row>
    <row r="174" spans="1:12" s="147" customFormat="1" ht="18.75" customHeight="1">
      <c r="A174" s="863"/>
      <c r="B174" s="763"/>
      <c r="C174" s="751"/>
      <c r="D174" s="752"/>
      <c r="E174" s="764"/>
      <c r="F174" s="435"/>
      <c r="G174" s="456"/>
      <c r="H174" s="456"/>
      <c r="I174" s="162"/>
      <c r="J174" s="145"/>
      <c r="K174" s="145"/>
      <c r="L174" s="145"/>
    </row>
    <row r="175" spans="1:12" s="147" customFormat="1" ht="18.75" customHeight="1">
      <c r="A175" s="863"/>
      <c r="B175" s="763"/>
      <c r="C175" s="751"/>
      <c r="D175" s="752"/>
      <c r="E175" s="764"/>
      <c r="F175" s="435"/>
      <c r="G175" s="456"/>
      <c r="H175" s="456"/>
      <c r="I175" s="162"/>
      <c r="J175" s="145"/>
      <c r="K175" s="145"/>
      <c r="L175" s="145"/>
    </row>
    <row r="176" spans="1:12" s="147" customFormat="1" ht="18.75" customHeight="1">
      <c r="A176" s="863"/>
      <c r="B176" s="763"/>
      <c r="C176" s="751"/>
      <c r="D176" s="752"/>
      <c r="E176" s="764"/>
      <c r="F176" s="435"/>
      <c r="G176" s="456"/>
      <c r="H176" s="456"/>
      <c r="I176" s="162"/>
      <c r="J176" s="145"/>
      <c r="K176" s="145"/>
      <c r="L176" s="145"/>
    </row>
    <row r="177" spans="1:12" s="147" customFormat="1" ht="18.75" customHeight="1">
      <c r="A177" s="863"/>
      <c r="B177" s="763"/>
      <c r="C177" s="751"/>
      <c r="D177" s="752"/>
      <c r="E177" s="764"/>
      <c r="F177" s="435"/>
      <c r="G177" s="456"/>
      <c r="H177" s="456"/>
      <c r="I177" s="162"/>
      <c r="J177" s="145"/>
      <c r="K177" s="145"/>
      <c r="L177" s="145"/>
    </row>
    <row r="178" spans="1:12" s="147" customFormat="1" ht="18.75" customHeight="1">
      <c r="A178" s="863"/>
      <c r="B178" s="763"/>
      <c r="C178" s="751"/>
      <c r="D178" s="752"/>
      <c r="E178" s="764"/>
      <c r="F178" s="435"/>
      <c r="G178" s="456"/>
      <c r="H178" s="456"/>
      <c r="I178" s="162"/>
      <c r="J178" s="145"/>
      <c r="K178" s="145"/>
      <c r="L178" s="145"/>
    </row>
    <row r="179" spans="1:12" s="147" customFormat="1" ht="18.75" customHeight="1">
      <c r="A179" s="863"/>
      <c r="B179" s="763"/>
      <c r="C179" s="751"/>
      <c r="D179" s="752"/>
      <c r="E179" s="764"/>
      <c r="F179" s="435"/>
      <c r="G179" s="456"/>
      <c r="H179" s="456"/>
      <c r="I179" s="162"/>
      <c r="J179" s="145"/>
      <c r="K179" s="145"/>
      <c r="L179" s="145"/>
    </row>
    <row r="180" spans="1:12" s="147" customFormat="1" ht="18.75" customHeight="1">
      <c r="A180" s="863"/>
      <c r="B180" s="763"/>
      <c r="C180" s="751"/>
      <c r="D180" s="752"/>
      <c r="E180" s="764"/>
      <c r="F180" s="435"/>
      <c r="G180" s="456"/>
      <c r="H180" s="456"/>
      <c r="I180" s="162"/>
      <c r="J180" s="145"/>
      <c r="K180" s="145"/>
      <c r="L180" s="145"/>
    </row>
    <row r="181" spans="1:12" s="147" customFormat="1" ht="18.75" customHeight="1">
      <c r="A181" s="863"/>
      <c r="B181" s="763"/>
      <c r="C181" s="751"/>
      <c r="D181" s="752"/>
      <c r="E181" s="764"/>
      <c r="F181" s="435"/>
      <c r="G181" s="456"/>
      <c r="H181" s="456"/>
      <c r="I181" s="162"/>
      <c r="J181" s="145"/>
      <c r="K181" s="145"/>
      <c r="L181" s="145"/>
    </row>
    <row r="182" spans="1:12" s="147" customFormat="1" ht="18.75" customHeight="1">
      <c r="A182" s="863"/>
      <c r="B182" s="763"/>
      <c r="C182" s="751"/>
      <c r="D182" s="752"/>
      <c r="E182" s="764"/>
      <c r="F182" s="435"/>
      <c r="G182" s="456"/>
      <c r="H182" s="456"/>
      <c r="I182" s="162"/>
      <c r="J182" s="145"/>
      <c r="K182" s="145"/>
      <c r="L182" s="145"/>
    </row>
    <row r="183" spans="1:12" s="147" customFormat="1" ht="18.75" customHeight="1">
      <c r="A183" s="863"/>
      <c r="B183" s="763"/>
      <c r="C183" s="751"/>
      <c r="D183" s="752"/>
      <c r="E183" s="764"/>
      <c r="F183" s="435"/>
      <c r="G183" s="456"/>
      <c r="H183" s="456"/>
      <c r="I183" s="162"/>
      <c r="J183" s="145"/>
      <c r="K183" s="145"/>
      <c r="L183" s="145"/>
    </row>
    <row r="184" spans="1:12" s="147" customFormat="1" ht="18.75" customHeight="1">
      <c r="A184" s="863"/>
      <c r="B184" s="763"/>
      <c r="C184" s="751"/>
      <c r="D184" s="752"/>
      <c r="E184" s="764"/>
      <c r="F184" s="435"/>
      <c r="G184" s="456"/>
      <c r="H184" s="456"/>
      <c r="I184" s="162"/>
      <c r="J184" s="145"/>
      <c r="K184" s="145"/>
      <c r="L184" s="145"/>
    </row>
    <row r="185" spans="1:12" s="147" customFormat="1" ht="18.75" customHeight="1">
      <c r="A185" s="863"/>
      <c r="B185" s="763"/>
      <c r="C185" s="751"/>
      <c r="D185" s="752"/>
      <c r="E185" s="764"/>
      <c r="F185" s="435"/>
      <c r="G185" s="456"/>
      <c r="H185" s="456"/>
      <c r="I185" s="162"/>
      <c r="J185" s="145"/>
      <c r="K185" s="145"/>
      <c r="L185" s="145"/>
    </row>
    <row r="186" spans="1:12" s="147" customFormat="1" ht="18.75" customHeight="1">
      <c r="A186" s="863"/>
      <c r="B186" s="763"/>
      <c r="C186" s="751"/>
      <c r="D186" s="752"/>
      <c r="E186" s="764"/>
      <c r="F186" s="435"/>
      <c r="G186" s="456"/>
      <c r="H186" s="456"/>
      <c r="I186" s="162"/>
      <c r="J186" s="145"/>
      <c r="K186" s="145"/>
      <c r="L186" s="145"/>
    </row>
    <row r="187" spans="1:12" s="147" customFormat="1" ht="18.75" customHeight="1">
      <c r="A187" s="863"/>
      <c r="B187" s="763"/>
      <c r="C187" s="751"/>
      <c r="D187" s="752"/>
      <c r="E187" s="764"/>
      <c r="F187" s="435"/>
      <c r="G187" s="456"/>
      <c r="H187" s="456"/>
      <c r="I187" s="162"/>
      <c r="J187" s="145"/>
      <c r="K187" s="145"/>
      <c r="L187" s="145"/>
    </row>
    <row r="188" spans="1:12" s="147" customFormat="1" ht="18.75" customHeight="1">
      <c r="A188" s="863"/>
      <c r="B188" s="763"/>
      <c r="C188" s="751"/>
      <c r="D188" s="752"/>
      <c r="E188" s="764"/>
      <c r="F188" s="435"/>
      <c r="G188" s="456"/>
      <c r="H188" s="456"/>
      <c r="I188" s="162"/>
      <c r="J188" s="145"/>
      <c r="K188" s="145"/>
      <c r="L188" s="145"/>
    </row>
    <row r="189" spans="1:12" s="147" customFormat="1" ht="18.75" customHeight="1">
      <c r="A189" s="863"/>
      <c r="B189" s="763"/>
      <c r="C189" s="751"/>
      <c r="D189" s="752"/>
      <c r="E189" s="764"/>
      <c r="F189" s="435"/>
      <c r="G189" s="456"/>
      <c r="H189" s="456"/>
      <c r="I189" s="162"/>
      <c r="J189" s="145"/>
      <c r="K189" s="145"/>
      <c r="L189" s="145"/>
    </row>
    <row r="190" spans="1:12" s="147" customFormat="1" ht="18.75" customHeight="1">
      <c r="A190" s="863"/>
      <c r="B190" s="763"/>
      <c r="C190" s="751"/>
      <c r="D190" s="752"/>
      <c r="E190" s="764"/>
      <c r="F190" s="435"/>
      <c r="G190" s="456"/>
      <c r="H190" s="456"/>
      <c r="I190" s="162"/>
      <c r="J190" s="145"/>
      <c r="K190" s="145"/>
      <c r="L190" s="145"/>
    </row>
    <row r="191" spans="1:12" s="147" customFormat="1" ht="18.75" customHeight="1">
      <c r="A191" s="863"/>
      <c r="B191" s="763"/>
      <c r="C191" s="751"/>
      <c r="D191" s="752"/>
      <c r="E191" s="764"/>
      <c r="F191" s="435"/>
      <c r="G191" s="456"/>
      <c r="H191" s="456"/>
      <c r="I191" s="162"/>
      <c r="J191" s="145"/>
      <c r="K191" s="145"/>
      <c r="L191" s="145"/>
    </row>
    <row r="192" spans="1:12" s="147" customFormat="1" ht="18.75" customHeight="1">
      <c r="A192" s="863"/>
      <c r="B192" s="763"/>
      <c r="C192" s="751"/>
      <c r="D192" s="752"/>
      <c r="E192" s="764"/>
      <c r="F192" s="435"/>
      <c r="G192" s="456"/>
      <c r="H192" s="456"/>
      <c r="I192" s="162"/>
      <c r="J192" s="145"/>
      <c r="K192" s="145"/>
      <c r="L192" s="145"/>
    </row>
    <row r="193" spans="1:12" s="147" customFormat="1" ht="18.75" customHeight="1">
      <c r="A193" s="863"/>
      <c r="B193" s="763"/>
      <c r="C193" s="751"/>
      <c r="D193" s="752"/>
      <c r="E193" s="764"/>
      <c r="F193" s="435"/>
      <c r="G193" s="456"/>
      <c r="H193" s="456"/>
      <c r="I193" s="162"/>
      <c r="J193" s="145"/>
      <c r="K193" s="145"/>
      <c r="L193" s="145"/>
    </row>
    <row r="194" spans="1:12" s="147" customFormat="1" ht="18.75" customHeight="1">
      <c r="A194" s="863"/>
      <c r="B194" s="763"/>
      <c r="C194" s="751"/>
      <c r="D194" s="752"/>
      <c r="E194" s="764"/>
      <c r="F194" s="435"/>
      <c r="G194" s="456"/>
      <c r="H194" s="456"/>
      <c r="I194" s="162"/>
      <c r="J194" s="145"/>
      <c r="K194" s="145"/>
      <c r="L194" s="145"/>
    </row>
    <row r="195" spans="1:12" s="147" customFormat="1" ht="18.75" customHeight="1">
      <c r="A195" s="863"/>
      <c r="B195" s="763"/>
      <c r="C195" s="751"/>
      <c r="D195" s="752"/>
      <c r="E195" s="764"/>
      <c r="F195" s="435"/>
      <c r="G195" s="456"/>
      <c r="H195" s="456"/>
      <c r="I195" s="162"/>
      <c r="J195" s="145"/>
      <c r="K195" s="145"/>
      <c r="L195" s="145"/>
    </row>
    <row r="196" spans="1:12" s="147" customFormat="1" ht="18.75" customHeight="1">
      <c r="A196" s="863"/>
      <c r="B196" s="763"/>
      <c r="C196" s="751"/>
      <c r="D196" s="752"/>
      <c r="E196" s="764"/>
      <c r="F196" s="435"/>
      <c r="G196" s="456"/>
      <c r="H196" s="456"/>
      <c r="I196" s="162"/>
      <c r="J196" s="145"/>
      <c r="K196" s="145"/>
      <c r="L196" s="145"/>
    </row>
    <row r="197" spans="1:12" s="147" customFormat="1" ht="18.75" customHeight="1">
      <c r="A197" s="863"/>
      <c r="B197" s="763"/>
      <c r="C197" s="751"/>
      <c r="D197" s="752"/>
      <c r="E197" s="764"/>
      <c r="F197" s="435"/>
      <c r="G197" s="456"/>
      <c r="H197" s="456"/>
      <c r="I197" s="162"/>
      <c r="J197" s="145"/>
      <c r="K197" s="145"/>
      <c r="L197" s="145"/>
    </row>
    <row r="198" spans="1:12" s="147" customFormat="1" ht="18.75" customHeight="1">
      <c r="A198" s="863"/>
      <c r="B198" s="763"/>
      <c r="C198" s="751"/>
      <c r="D198" s="752"/>
      <c r="E198" s="764"/>
      <c r="F198" s="435"/>
      <c r="G198" s="456"/>
      <c r="H198" s="456"/>
      <c r="I198" s="162"/>
      <c r="J198" s="145"/>
      <c r="K198" s="145"/>
      <c r="L198" s="145"/>
    </row>
    <row r="199" spans="1:12" s="147" customFormat="1" ht="18.75" customHeight="1">
      <c r="A199" s="863"/>
      <c r="B199" s="763"/>
      <c r="C199" s="751"/>
      <c r="D199" s="752"/>
      <c r="E199" s="764"/>
      <c r="F199" s="435"/>
      <c r="G199" s="456"/>
      <c r="H199" s="456"/>
      <c r="I199" s="162"/>
      <c r="J199" s="145"/>
      <c r="K199" s="145"/>
      <c r="L199" s="145"/>
    </row>
    <row r="200" spans="1:12" s="147" customFormat="1" ht="18.75" customHeight="1">
      <c r="A200" s="863"/>
      <c r="B200" s="763"/>
      <c r="C200" s="751"/>
      <c r="D200" s="752"/>
      <c r="E200" s="764"/>
      <c r="F200" s="435"/>
      <c r="G200" s="456"/>
      <c r="H200" s="456"/>
      <c r="I200" s="162"/>
      <c r="J200" s="145"/>
      <c r="K200" s="145"/>
      <c r="L200" s="145"/>
    </row>
    <row r="201" spans="1:12" s="147" customFormat="1" ht="18.75" customHeight="1">
      <c r="A201" s="863"/>
      <c r="B201" s="763"/>
      <c r="C201" s="751"/>
      <c r="D201" s="752"/>
      <c r="E201" s="764"/>
      <c r="F201" s="435"/>
      <c r="G201" s="456"/>
      <c r="H201" s="456"/>
      <c r="I201" s="162"/>
      <c r="J201" s="145"/>
      <c r="K201" s="145"/>
      <c r="L201" s="145"/>
    </row>
    <row r="202" spans="1:12" s="147" customFormat="1" ht="18.75" customHeight="1">
      <c r="A202" s="863"/>
      <c r="B202" s="763"/>
      <c r="C202" s="751"/>
      <c r="D202" s="752"/>
      <c r="E202" s="764"/>
      <c r="F202" s="435"/>
      <c r="G202" s="456"/>
      <c r="H202" s="456"/>
      <c r="I202" s="162"/>
      <c r="J202" s="145"/>
      <c r="K202" s="145"/>
      <c r="L202" s="145"/>
    </row>
    <row r="203" spans="1:12" s="147" customFormat="1" ht="18.75" customHeight="1">
      <c r="A203" s="863"/>
      <c r="B203" s="763"/>
      <c r="C203" s="751"/>
      <c r="D203" s="752"/>
      <c r="E203" s="764"/>
      <c r="F203" s="435"/>
      <c r="G203" s="456"/>
      <c r="H203" s="456"/>
      <c r="I203" s="162"/>
      <c r="J203" s="145"/>
      <c r="K203" s="145"/>
      <c r="L203" s="145"/>
    </row>
    <row r="204" spans="1:12" s="147" customFormat="1" ht="18.75" customHeight="1">
      <c r="A204" s="863"/>
      <c r="B204" s="763"/>
      <c r="C204" s="751"/>
      <c r="D204" s="752"/>
      <c r="E204" s="764"/>
      <c r="F204" s="435"/>
      <c r="G204" s="456"/>
      <c r="H204" s="456"/>
      <c r="I204" s="162"/>
      <c r="J204" s="145"/>
      <c r="K204" s="145"/>
      <c r="L204" s="145"/>
    </row>
    <row r="205" spans="1:12" s="147" customFormat="1" ht="18.75" customHeight="1">
      <c r="A205" s="863"/>
      <c r="B205" s="763"/>
      <c r="C205" s="751"/>
      <c r="D205" s="752"/>
      <c r="E205" s="764"/>
      <c r="F205" s="435"/>
      <c r="G205" s="456"/>
      <c r="H205" s="456"/>
      <c r="I205" s="162"/>
      <c r="J205" s="145"/>
      <c r="K205" s="145"/>
      <c r="L205" s="145"/>
    </row>
    <row r="206" spans="1:12" s="147" customFormat="1" ht="18.75" customHeight="1">
      <c r="A206" s="863"/>
      <c r="B206" s="763"/>
      <c r="C206" s="751"/>
      <c r="D206" s="752"/>
      <c r="E206" s="764"/>
      <c r="F206" s="435"/>
      <c r="G206" s="456"/>
      <c r="H206" s="456"/>
      <c r="I206" s="162"/>
      <c r="J206" s="145"/>
      <c r="K206" s="145"/>
      <c r="L206" s="145"/>
    </row>
    <row r="207" spans="1:12" s="147" customFormat="1" ht="18.75" customHeight="1">
      <c r="A207" s="863"/>
      <c r="B207" s="763"/>
      <c r="C207" s="751"/>
      <c r="D207" s="752"/>
      <c r="E207" s="764"/>
      <c r="F207" s="435"/>
      <c r="G207" s="456"/>
      <c r="H207" s="456"/>
      <c r="I207" s="162"/>
      <c r="J207" s="145"/>
      <c r="K207" s="145"/>
      <c r="L207" s="145"/>
    </row>
    <row r="208" spans="1:12" s="147" customFormat="1" ht="18.75" customHeight="1">
      <c r="A208" s="863"/>
      <c r="B208" s="763"/>
      <c r="C208" s="751"/>
      <c r="D208" s="752"/>
      <c r="E208" s="764"/>
      <c r="F208" s="435"/>
      <c r="G208" s="456"/>
      <c r="H208" s="456"/>
      <c r="I208" s="162"/>
      <c r="J208" s="145"/>
      <c r="K208" s="145"/>
      <c r="L208" s="145"/>
    </row>
    <row r="209" spans="1:12" s="147" customFormat="1" ht="18.75" customHeight="1">
      <c r="A209" s="863"/>
      <c r="B209" s="763"/>
      <c r="C209" s="751"/>
      <c r="D209" s="752"/>
      <c r="E209" s="764"/>
      <c r="F209" s="435"/>
      <c r="G209" s="456"/>
      <c r="H209" s="456"/>
      <c r="I209" s="162"/>
      <c r="J209" s="145"/>
      <c r="K209" s="145"/>
      <c r="L209" s="145"/>
    </row>
    <row r="210" spans="1:12" s="147" customFormat="1" ht="18.75" customHeight="1">
      <c r="A210" s="863"/>
      <c r="B210" s="763"/>
      <c r="C210" s="751"/>
      <c r="D210" s="752"/>
      <c r="E210" s="764"/>
      <c r="F210" s="435"/>
      <c r="G210" s="456"/>
      <c r="H210" s="456"/>
      <c r="I210" s="162"/>
      <c r="J210" s="145"/>
      <c r="K210" s="145"/>
      <c r="L210" s="145"/>
    </row>
    <row r="211" spans="1:12" s="147" customFormat="1" ht="18.75" customHeight="1">
      <c r="A211" s="863"/>
      <c r="B211" s="763"/>
      <c r="C211" s="751"/>
      <c r="D211" s="752"/>
      <c r="E211" s="764"/>
      <c r="F211" s="435"/>
      <c r="G211" s="456"/>
      <c r="H211" s="456"/>
      <c r="I211" s="162"/>
      <c r="J211" s="145"/>
      <c r="K211" s="145"/>
      <c r="L211" s="145"/>
    </row>
    <row r="212" spans="1:12" s="147" customFormat="1" ht="18.75" customHeight="1">
      <c r="A212" s="863"/>
      <c r="B212" s="763"/>
      <c r="C212" s="751"/>
      <c r="D212" s="752"/>
      <c r="E212" s="764"/>
      <c r="F212" s="435"/>
      <c r="G212" s="456"/>
      <c r="H212" s="456"/>
      <c r="I212" s="162"/>
      <c r="J212" s="145"/>
      <c r="K212" s="145"/>
      <c r="L212" s="145"/>
    </row>
    <row r="213" spans="1:12" s="147" customFormat="1" ht="18.75" customHeight="1">
      <c r="A213" s="863"/>
      <c r="B213" s="763"/>
      <c r="C213" s="751"/>
      <c r="D213" s="752"/>
      <c r="E213" s="764"/>
      <c r="F213" s="435"/>
      <c r="G213" s="456"/>
      <c r="H213" s="456"/>
      <c r="I213" s="162"/>
      <c r="J213" s="145"/>
      <c r="K213" s="145"/>
      <c r="L213" s="145"/>
    </row>
    <row r="214" spans="1:12" s="147" customFormat="1" ht="18.75" customHeight="1">
      <c r="A214" s="863"/>
      <c r="B214" s="763"/>
      <c r="C214" s="751"/>
      <c r="D214" s="752"/>
      <c r="E214" s="764"/>
      <c r="F214" s="435"/>
      <c r="G214" s="456"/>
      <c r="H214" s="456"/>
      <c r="I214" s="162"/>
      <c r="J214" s="145"/>
      <c r="K214" s="145"/>
      <c r="L214" s="145"/>
    </row>
    <row r="215" spans="1:12" s="147" customFormat="1" ht="18.75" customHeight="1">
      <c r="A215" s="863"/>
      <c r="B215" s="763"/>
      <c r="C215" s="751"/>
      <c r="D215" s="752"/>
      <c r="E215" s="764"/>
      <c r="F215" s="435"/>
      <c r="G215" s="456"/>
      <c r="H215" s="456"/>
      <c r="I215" s="162"/>
      <c r="J215" s="145"/>
      <c r="K215" s="145"/>
      <c r="L215" s="145"/>
    </row>
    <row r="216" spans="1:12" s="147" customFormat="1" ht="18.75" customHeight="1">
      <c r="A216" s="863"/>
      <c r="B216" s="763"/>
      <c r="C216" s="751"/>
      <c r="D216" s="752"/>
      <c r="E216" s="764"/>
      <c r="F216" s="435"/>
      <c r="G216" s="456"/>
      <c r="H216" s="456"/>
      <c r="I216" s="162"/>
      <c r="J216" s="145"/>
      <c r="K216" s="145"/>
      <c r="L216" s="145"/>
    </row>
    <row r="217" spans="1:12" s="147" customFormat="1" ht="18.75" customHeight="1">
      <c r="A217" s="863"/>
      <c r="B217" s="763"/>
      <c r="C217" s="751"/>
      <c r="D217" s="752"/>
      <c r="E217" s="764"/>
      <c r="F217" s="435"/>
      <c r="G217" s="456"/>
      <c r="H217" s="456"/>
      <c r="I217" s="162"/>
      <c r="J217" s="145"/>
      <c r="K217" s="145"/>
      <c r="L217" s="145"/>
    </row>
    <row r="218" spans="1:12" s="147" customFormat="1" ht="18.75" customHeight="1">
      <c r="A218" s="863"/>
      <c r="B218" s="763"/>
      <c r="C218" s="751"/>
      <c r="D218" s="752"/>
      <c r="E218" s="764"/>
      <c r="F218" s="435"/>
      <c r="G218" s="456"/>
      <c r="H218" s="456"/>
      <c r="I218" s="162"/>
      <c r="J218" s="145"/>
      <c r="K218" s="145"/>
      <c r="L218" s="145"/>
    </row>
    <row r="219" spans="1:12" s="147" customFormat="1" ht="18.75" customHeight="1">
      <c r="A219" s="863"/>
      <c r="B219" s="763"/>
      <c r="C219" s="751"/>
      <c r="D219" s="752"/>
      <c r="E219" s="764"/>
      <c r="F219" s="435"/>
      <c r="G219" s="456"/>
      <c r="H219" s="456"/>
      <c r="I219" s="162"/>
      <c r="J219" s="145"/>
      <c r="K219" s="145"/>
      <c r="L219" s="145"/>
    </row>
    <row r="220" spans="1:12" s="147" customFormat="1" ht="18.75" customHeight="1">
      <c r="A220" s="863"/>
      <c r="B220" s="763"/>
      <c r="C220" s="751"/>
      <c r="D220" s="752"/>
      <c r="E220" s="764"/>
      <c r="F220" s="435"/>
      <c r="G220" s="456"/>
      <c r="H220" s="456"/>
      <c r="I220" s="162"/>
      <c r="J220" s="145"/>
      <c r="K220" s="145"/>
      <c r="L220" s="145"/>
    </row>
    <row r="221" spans="1:12" s="147" customFormat="1" ht="18.75" customHeight="1">
      <c r="A221" s="863"/>
      <c r="B221" s="763"/>
      <c r="C221" s="751"/>
      <c r="D221" s="752"/>
      <c r="E221" s="764"/>
      <c r="F221" s="435"/>
      <c r="G221" s="456"/>
      <c r="H221" s="456"/>
      <c r="I221" s="162"/>
      <c r="J221" s="145"/>
      <c r="K221" s="145"/>
      <c r="L221" s="145"/>
    </row>
    <row r="222" spans="1:12" s="147" customFormat="1" ht="18.75" customHeight="1">
      <c r="A222" s="863"/>
      <c r="B222" s="763"/>
      <c r="C222" s="751"/>
      <c r="D222" s="752"/>
      <c r="E222" s="764"/>
      <c r="F222" s="435"/>
      <c r="G222" s="456"/>
      <c r="H222" s="456"/>
      <c r="I222" s="162"/>
      <c r="J222" s="145"/>
      <c r="K222" s="145"/>
      <c r="L222" s="145"/>
    </row>
    <row r="223" spans="1:12" s="147" customFormat="1" ht="18.75" customHeight="1">
      <c r="A223" s="863"/>
      <c r="B223" s="763"/>
      <c r="C223" s="751"/>
      <c r="D223" s="752"/>
      <c r="E223" s="764"/>
      <c r="F223" s="435"/>
      <c r="G223" s="456"/>
      <c r="H223" s="456"/>
      <c r="I223" s="162"/>
      <c r="J223" s="145"/>
      <c r="K223" s="145"/>
      <c r="L223" s="145"/>
    </row>
    <row r="224" spans="1:12" s="147" customFormat="1" ht="18.75" customHeight="1">
      <c r="A224" s="863"/>
      <c r="B224" s="763"/>
      <c r="C224" s="751"/>
      <c r="D224" s="752"/>
      <c r="E224" s="764"/>
      <c r="F224" s="435"/>
      <c r="G224" s="456"/>
      <c r="H224" s="456"/>
      <c r="I224" s="162"/>
      <c r="J224" s="145"/>
      <c r="K224" s="145"/>
      <c r="L224" s="145"/>
    </row>
    <row r="225" spans="1:12" s="147" customFormat="1" ht="18.75" customHeight="1">
      <c r="A225" s="863"/>
      <c r="B225" s="763"/>
      <c r="C225" s="751"/>
      <c r="D225" s="752"/>
      <c r="E225" s="764"/>
      <c r="F225" s="435"/>
      <c r="G225" s="456"/>
      <c r="H225" s="456"/>
      <c r="I225" s="162"/>
      <c r="J225" s="145"/>
      <c r="K225" s="145"/>
      <c r="L225" s="145"/>
    </row>
    <row r="226" spans="1:12" s="147" customFormat="1" ht="18.75" customHeight="1">
      <c r="A226" s="863"/>
      <c r="B226" s="763"/>
      <c r="C226" s="751"/>
      <c r="D226" s="752"/>
      <c r="E226" s="764"/>
      <c r="F226" s="435"/>
      <c r="G226" s="456"/>
      <c r="H226" s="456"/>
      <c r="I226" s="162"/>
      <c r="J226" s="145"/>
      <c r="K226" s="145"/>
      <c r="L226" s="145"/>
    </row>
    <row r="227" spans="1:12" s="147" customFormat="1" ht="18.75" customHeight="1">
      <c r="A227" s="863"/>
      <c r="B227" s="763"/>
      <c r="C227" s="751"/>
      <c r="D227" s="752"/>
      <c r="E227" s="764"/>
      <c r="F227" s="435"/>
      <c r="G227" s="456"/>
      <c r="H227" s="456"/>
      <c r="I227" s="162"/>
      <c r="J227" s="145"/>
      <c r="K227" s="145"/>
      <c r="L227" s="145"/>
    </row>
    <row r="228" spans="1:12" s="147" customFormat="1" ht="18.75" customHeight="1">
      <c r="A228" s="863"/>
      <c r="B228" s="763"/>
      <c r="C228" s="751"/>
      <c r="D228" s="752"/>
      <c r="E228" s="764"/>
      <c r="F228" s="435"/>
      <c r="G228" s="456"/>
      <c r="H228" s="456"/>
      <c r="I228" s="162"/>
      <c r="J228" s="145"/>
      <c r="K228" s="145"/>
      <c r="L228" s="145"/>
    </row>
    <row r="229" spans="1:12" s="147" customFormat="1" ht="18.75" customHeight="1">
      <c r="A229" s="863"/>
      <c r="B229" s="763"/>
      <c r="C229" s="751"/>
      <c r="D229" s="752"/>
      <c r="E229" s="764"/>
      <c r="F229" s="435"/>
      <c r="G229" s="456"/>
      <c r="H229" s="456"/>
      <c r="I229" s="162"/>
      <c r="J229" s="145"/>
      <c r="K229" s="145"/>
      <c r="L229" s="145"/>
    </row>
    <row r="230" spans="1:12" s="147" customFormat="1" ht="18.75" customHeight="1">
      <c r="A230" s="863"/>
      <c r="B230" s="763"/>
      <c r="C230" s="751"/>
      <c r="D230" s="752"/>
      <c r="E230" s="764"/>
      <c r="F230" s="435"/>
      <c r="G230" s="456"/>
      <c r="H230" s="456"/>
      <c r="I230" s="162"/>
      <c r="J230" s="145"/>
      <c r="K230" s="145"/>
      <c r="L230" s="145"/>
    </row>
    <row r="231" spans="1:12" s="147" customFormat="1" ht="18.75" customHeight="1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2" s="147" customFormat="1" ht="18.75" customHeight="1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2" s="147" customFormat="1" ht="18.75" customHeight="1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2" s="147" customFormat="1" ht="18.75" customHeight="1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2" s="147" customFormat="1" ht="18.75" customHeight="1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145"/>
    </row>
    <row r="236" spans="1:12" s="147" customFormat="1" ht="18.75" customHeight="1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145"/>
    </row>
    <row r="237" spans="1:12" s="147" customFormat="1" ht="18.75" customHeight="1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145"/>
    </row>
    <row r="238" spans="1:12" s="147" customFormat="1" ht="18.75" customHeight="1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145"/>
    </row>
    <row r="239" spans="1:12" s="147" customFormat="1" ht="18.75" customHeight="1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2" s="147" customFormat="1" ht="18.75" customHeight="1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145"/>
    </row>
    <row r="247" spans="1:12" s="147" customFormat="1" ht="18.75" customHeight="1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145"/>
    </row>
    <row r="248" spans="1:12" s="147" customFormat="1" ht="18.75" customHeight="1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145"/>
    </row>
    <row r="249" spans="1:12" s="147" customFormat="1" ht="18.75" customHeight="1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145"/>
    </row>
    <row r="250" spans="1:12" s="147" customFormat="1" ht="18.75" customHeight="1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145"/>
    </row>
    <row r="251" spans="1:12" s="147" customFormat="1" ht="18.75" customHeight="1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331"/>
    </row>
    <row r="252" spans="1:12" s="147" customFormat="1" ht="18.75" customHeight="1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331"/>
    </row>
    <row r="253" spans="1:12" s="147" customFormat="1" ht="18.75" customHeight="1">
      <c r="A253" s="863"/>
      <c r="B253" s="763"/>
      <c r="C253" s="751"/>
      <c r="D253" s="752"/>
      <c r="E253" s="764"/>
      <c r="F253" s="435"/>
      <c r="G253" s="456"/>
      <c r="H253" s="456"/>
      <c r="I253" s="162"/>
      <c r="J253" s="145"/>
      <c r="K253" s="145"/>
      <c r="L253" s="331"/>
    </row>
    <row r="254" spans="1:12" s="147" customFormat="1" ht="18.75" customHeight="1">
      <c r="A254" s="863"/>
      <c r="B254" s="763"/>
      <c r="C254" s="751"/>
      <c r="D254" s="752"/>
      <c r="E254" s="764"/>
      <c r="F254" s="435"/>
      <c r="G254" s="456"/>
      <c r="H254" s="456"/>
      <c r="I254" s="162"/>
      <c r="J254" s="145"/>
      <c r="K254" s="145"/>
      <c r="L254" s="331"/>
    </row>
    <row r="255" spans="1:12" s="147" customFormat="1" ht="18.75" customHeight="1">
      <c r="A255" s="863"/>
      <c r="B255" s="763"/>
      <c r="C255" s="751"/>
      <c r="D255" s="752"/>
      <c r="E255" s="764"/>
      <c r="F255" s="435"/>
      <c r="G255" s="456"/>
      <c r="H255" s="456"/>
      <c r="I255" s="162"/>
      <c r="J255" s="145"/>
      <c r="K255" s="145"/>
      <c r="L255" s="331"/>
    </row>
    <row r="256" spans="1:12" s="147" customFormat="1" ht="18.75" customHeight="1">
      <c r="A256" s="863"/>
      <c r="B256" s="763"/>
      <c r="C256" s="751"/>
      <c r="D256" s="752"/>
      <c r="E256" s="764"/>
      <c r="F256" s="435"/>
      <c r="G256" s="456"/>
      <c r="H256" s="456"/>
      <c r="I256" s="162"/>
      <c r="J256" s="145"/>
      <c r="K256" s="145"/>
      <c r="L256" s="331"/>
    </row>
    <row r="257" spans="1:12" s="147" customFormat="1" ht="18.75" customHeight="1">
      <c r="A257" s="863"/>
      <c r="B257" s="763"/>
      <c r="C257" s="751"/>
      <c r="D257" s="752"/>
      <c r="E257" s="764"/>
      <c r="F257" s="435"/>
      <c r="G257" s="456"/>
      <c r="H257" s="456"/>
      <c r="I257" s="162"/>
      <c r="J257" s="145"/>
      <c r="K257" s="145"/>
      <c r="L257" s="331"/>
    </row>
    <row r="258" spans="1:12" s="147" customFormat="1" ht="18" customHeight="1">
      <c r="A258" s="863"/>
      <c r="B258" s="756"/>
      <c r="C258" s="155"/>
      <c r="D258" s="162"/>
      <c r="E258" s="155"/>
      <c r="F258" s="155"/>
      <c r="H258" s="430"/>
      <c r="I258" s="162"/>
      <c r="J258" s="145"/>
      <c r="K258" s="145"/>
      <c r="L258" s="331"/>
    </row>
  </sheetData>
  <mergeCells count="8">
    <mergeCell ref="B65:F65"/>
    <mergeCell ref="B67:C67"/>
    <mergeCell ref="D67:D68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46" r:id="rId1" xr:uid="{F94543F1-8264-4253-914A-6CE32B515AEB}"/>
    <hyperlink ref="C146" r:id="rId2" xr:uid="{BD108766-DCD0-48EA-A663-1340480D0BF6}"/>
    <hyperlink ref="H151" r:id="rId3" xr:uid="{E82AF267-BF71-4836-B2C3-0557EAFF5C81}"/>
    <hyperlink ref="H150" r:id="rId4" xr:uid="{05580847-A92B-49A5-B84F-D9B734B00AF6}"/>
    <hyperlink ref="C149" r:id="rId5" xr:uid="{0F5C9DFF-22A1-46EC-9C04-C76DD4E730E9}"/>
    <hyperlink ref="C147" r:id="rId6" xr:uid="{CFB0564B-83FD-46EE-AC38-46D2E3B7E514}"/>
    <hyperlink ref="C153" r:id="rId7" xr:uid="{83558B40-80F4-46C8-8878-5D94381E5355}"/>
    <hyperlink ref="H149" r:id="rId8" xr:uid="{3FAC2E64-55E6-4C4C-A6D8-8581BCB59059}"/>
    <hyperlink ref="H152" r:id="rId9" xr:uid="{E2FEC59F-EE81-4206-AF3A-6927ED06452E}"/>
    <hyperlink ref="F146" r:id="rId10" xr:uid="{19A73DFC-220D-4B18-B963-9E91E2399380}"/>
    <hyperlink ref="F151" r:id="rId11" xr:uid="{F512B736-4B20-4683-AB0E-E46A3825E4DE}"/>
    <hyperlink ref="F147" r:id="rId12" xr:uid="{FC887585-A1DE-4A16-9B36-FEE3181835AF}"/>
    <hyperlink ref="F148" r:id="rId13" xr:uid="{C39CCB7C-5B99-4EE8-B046-E8BD4C632A66}"/>
    <hyperlink ref="F149" r:id="rId14" xr:uid="{F1ED18D0-4132-488D-8B5B-B452805B7EE3}"/>
    <hyperlink ref="F150" r:id="rId15" xr:uid="{9320FD14-24FF-4AFA-9FF0-7B49C97477BF}"/>
    <hyperlink ref="H147" r:id="rId16" xr:uid="{C9422D27-27B5-4B53-93C8-FF34078FF35C}"/>
    <hyperlink ref="H148" r:id="rId17" xr:uid="{A49E59E1-A0A7-4131-8072-9513866C2C17}"/>
    <hyperlink ref="F152" r:id="rId18" xr:uid="{57591D43-7B3C-46C2-9AFF-D296E3598141}"/>
    <hyperlink ref="C148" r:id="rId19" xr:uid="{80D2656B-8049-47EA-BFB4-F1FD090A1A62}"/>
    <hyperlink ref="C150" r:id="rId20" xr:uid="{35B0945D-B81B-4CD1-A69C-8CB932ADA1CC}"/>
    <hyperlink ref="C151" r:id="rId21" xr:uid="{DF7880B0-4CA9-4225-81DF-C47F66C6C852}"/>
    <hyperlink ref="C152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32"/>
  <sheetViews>
    <sheetView showGridLines="0" zoomScaleNormal="100" zoomScaleSheetLayoutView="75" workbookViewId="0">
      <selection activeCell="H2" sqref="H2"/>
    </sheetView>
  </sheetViews>
  <sheetFormatPr defaultColWidth="9.140625" defaultRowHeight="13.9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19.140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5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4.45" thickBot="1"/>
    <row r="2" spans="1:10" ht="20.100000000000001" customHeight="1" thickBot="1">
      <c r="B2" s="1192" t="s">
        <v>116</v>
      </c>
      <c r="C2" s="1192"/>
      <c r="D2" s="1192"/>
      <c r="E2" s="1192"/>
      <c r="F2" s="1192"/>
      <c r="H2" s="956" t="s">
        <v>350</v>
      </c>
    </row>
    <row r="3" spans="1:10" s="14" customFormat="1" ht="20.25" customHeight="1" thickBot="1">
      <c r="A3" s="870"/>
      <c r="B3" s="425"/>
      <c r="C3" s="487"/>
      <c r="D3" s="9"/>
      <c r="E3" s="9"/>
      <c r="F3" s="9"/>
      <c r="G3" s="723"/>
      <c r="H3" s="407"/>
    </row>
    <row r="4" spans="1:10" s="149" customFormat="1" ht="26.25" customHeight="1" thickBot="1">
      <c r="A4" s="869"/>
      <c r="B4" s="1193" t="s">
        <v>96</v>
      </c>
      <c r="C4" s="1194"/>
      <c r="D4" s="1194"/>
      <c r="E4" s="1194"/>
      <c r="F4" s="1195"/>
      <c r="G4" s="147"/>
      <c r="H4" s="215"/>
    </row>
    <row r="5" spans="1:10" s="14" customFormat="1" ht="20.25" customHeight="1">
      <c r="A5" s="870"/>
      <c r="B5" s="425"/>
      <c r="C5" s="487"/>
      <c r="D5" s="9"/>
      <c r="E5" s="9"/>
      <c r="F5" s="9"/>
      <c r="G5" s="723"/>
      <c r="H5" s="407"/>
    </row>
    <row r="6" spans="1:10" s="14" customFormat="1" ht="20.25" customHeight="1">
      <c r="A6" s="870"/>
      <c r="B6" s="425"/>
      <c r="C6" s="487"/>
      <c r="D6" s="9"/>
      <c r="E6" s="9"/>
      <c r="F6" s="9"/>
      <c r="G6" s="723"/>
      <c r="H6" s="407" t="s">
        <v>2210</v>
      </c>
    </row>
    <row r="7" spans="1:10" s="14" customFormat="1" ht="20.25" customHeight="1">
      <c r="A7" s="870"/>
      <c r="B7" s="425"/>
      <c r="C7" s="487"/>
      <c r="D7" s="9"/>
      <c r="E7" s="9"/>
      <c r="F7" s="9"/>
      <c r="G7" s="723"/>
      <c r="H7" s="407"/>
      <c r="I7" s="407"/>
      <c r="J7" s="155"/>
    </row>
    <row r="8" spans="1:10" s="14" customFormat="1" ht="28.15" customHeight="1">
      <c r="A8" s="806"/>
      <c r="B8" s="1187" t="s">
        <v>96</v>
      </c>
      <c r="C8" s="1188"/>
      <c r="D8" s="1189" t="s">
        <v>353</v>
      </c>
      <c r="E8" s="941" t="s">
        <v>144</v>
      </c>
      <c r="H8" s="881"/>
    </row>
    <row r="9" spans="1:10" s="14" customFormat="1" ht="28.15" customHeight="1">
      <c r="A9" s="806"/>
      <c r="B9" s="944" t="s">
        <v>355</v>
      </c>
      <c r="C9" s="944" t="s">
        <v>356</v>
      </c>
      <c r="D9" s="1190"/>
      <c r="E9" s="949" t="s">
        <v>252</v>
      </c>
      <c r="G9" s="1050" t="s">
        <v>495</v>
      </c>
      <c r="H9" s="1050" t="s">
        <v>357</v>
      </c>
      <c r="I9" s="985" t="s">
        <v>358</v>
      </c>
    </row>
    <row r="10" spans="1:10" s="14" customFormat="1" ht="27" hidden="1" customHeight="1">
      <c r="A10" s="806"/>
      <c r="B10" s="962" t="s">
        <v>1776</v>
      </c>
      <c r="C10" s="955" t="s">
        <v>2691</v>
      </c>
      <c r="D10" s="953">
        <v>45389</v>
      </c>
      <c r="E10" s="802">
        <f t="shared" ref="E10:E15" si="0">D10+7</f>
        <v>45396</v>
      </c>
      <c r="F10" s="758"/>
      <c r="G10" s="758" t="e">
        <f>#REF!+7</f>
        <v>#REF!</v>
      </c>
      <c r="H10" s="758" t="e">
        <f>#REF!+7</f>
        <v>#REF!</v>
      </c>
    </row>
    <row r="11" spans="1:10" s="14" customFormat="1" ht="27" hidden="1" customHeight="1">
      <c r="A11" s="842" t="s">
        <v>1753</v>
      </c>
      <c r="B11" s="880" t="s">
        <v>413</v>
      </c>
      <c r="C11" s="939" t="s">
        <v>2692</v>
      </c>
      <c r="D11" s="853">
        <v>45394</v>
      </c>
      <c r="E11" s="853">
        <f t="shared" si="0"/>
        <v>45401</v>
      </c>
      <c r="F11" s="758"/>
      <c r="G11" s="758" t="e">
        <f t="shared" ref="G11:H49" si="1">G10+7</f>
        <v>#REF!</v>
      </c>
      <c r="H11" s="758" t="e">
        <f t="shared" si="1"/>
        <v>#REF!</v>
      </c>
    </row>
    <row r="12" spans="1:10" s="14" customFormat="1" ht="27" hidden="1" customHeight="1">
      <c r="A12" s="842" t="s">
        <v>1994</v>
      </c>
      <c r="B12" s="962" t="s">
        <v>1753</v>
      </c>
      <c r="C12" s="955" t="s">
        <v>2693</v>
      </c>
      <c r="D12" s="953">
        <v>45400</v>
      </c>
      <c r="E12" s="802">
        <f t="shared" si="0"/>
        <v>45407</v>
      </c>
      <c r="F12" s="758"/>
      <c r="G12" s="758" t="e">
        <f t="shared" si="1"/>
        <v>#REF!</v>
      </c>
      <c r="H12" s="758" t="e">
        <f t="shared" si="1"/>
        <v>#REF!</v>
      </c>
    </row>
    <row r="13" spans="1:10" s="14" customFormat="1" ht="27" hidden="1" customHeight="1">
      <c r="A13" s="874" t="s">
        <v>2059</v>
      </c>
      <c r="B13" s="962" t="s">
        <v>1994</v>
      </c>
      <c r="C13" s="955" t="s">
        <v>2694</v>
      </c>
      <c r="D13" s="953">
        <v>45405</v>
      </c>
      <c r="E13" s="802">
        <f t="shared" si="0"/>
        <v>45412</v>
      </c>
      <c r="F13" s="758"/>
      <c r="G13" s="758" t="e">
        <f t="shared" si="1"/>
        <v>#REF!</v>
      </c>
      <c r="H13" s="758" t="e">
        <f t="shared" si="1"/>
        <v>#REF!</v>
      </c>
    </row>
    <row r="14" spans="1:10" s="14" customFormat="1" ht="27" hidden="1" customHeight="1">
      <c r="A14" s="874" t="s">
        <v>2695</v>
      </c>
      <c r="B14" s="962" t="s">
        <v>2059</v>
      </c>
      <c r="C14" s="955" t="s">
        <v>2696</v>
      </c>
      <c r="D14" s="953">
        <v>45413</v>
      </c>
      <c r="E14" s="802">
        <f t="shared" si="0"/>
        <v>45420</v>
      </c>
      <c r="F14" s="758"/>
      <c r="G14" s="758" t="e">
        <f t="shared" si="1"/>
        <v>#REF!</v>
      </c>
      <c r="H14" s="758" t="e">
        <f t="shared" si="1"/>
        <v>#REF!</v>
      </c>
    </row>
    <row r="15" spans="1:10" s="14" customFormat="1" ht="20.100000000000001" hidden="1" customHeight="1">
      <c r="A15" s="874" t="s">
        <v>1776</v>
      </c>
      <c r="B15" s="962" t="s">
        <v>2695</v>
      </c>
      <c r="C15" s="955" t="s">
        <v>2697</v>
      </c>
      <c r="D15" s="953">
        <v>45421</v>
      </c>
      <c r="E15" s="802">
        <f t="shared" si="0"/>
        <v>45428</v>
      </c>
      <c r="F15" s="758"/>
      <c r="G15" s="758" t="e">
        <f t="shared" si="1"/>
        <v>#REF!</v>
      </c>
      <c r="H15" s="758" t="e">
        <f t="shared" si="1"/>
        <v>#REF!</v>
      </c>
    </row>
    <row r="16" spans="1:10" s="14" customFormat="1" ht="20.100000000000001" hidden="1" customHeight="1">
      <c r="A16" s="874" t="s">
        <v>2698</v>
      </c>
      <c r="B16" s="955" t="s">
        <v>1776</v>
      </c>
      <c r="C16" s="955" t="s">
        <v>2699</v>
      </c>
      <c r="D16" s="953">
        <v>45434</v>
      </c>
      <c r="E16" s="802">
        <v>45433</v>
      </c>
      <c r="F16" s="758"/>
      <c r="G16" s="758" t="e">
        <f t="shared" si="1"/>
        <v>#REF!</v>
      </c>
      <c r="H16" s="758" t="e">
        <f t="shared" si="1"/>
        <v>#REF!</v>
      </c>
    </row>
    <row r="17" spans="1:10" s="14" customFormat="1" ht="20.100000000000001" hidden="1" customHeight="1">
      <c r="A17" s="842" t="s">
        <v>2700</v>
      </c>
      <c r="B17" s="955" t="s">
        <v>2701</v>
      </c>
      <c r="C17" s="955" t="s">
        <v>2702</v>
      </c>
      <c r="D17" s="953">
        <v>45443</v>
      </c>
      <c r="E17" s="802">
        <f>D17+7</f>
        <v>45450</v>
      </c>
      <c r="F17" s="758"/>
      <c r="G17" s="758" t="e">
        <f t="shared" si="1"/>
        <v>#REF!</v>
      </c>
      <c r="H17" s="758" t="e">
        <f t="shared" si="1"/>
        <v>#REF!</v>
      </c>
    </row>
    <row r="18" spans="1:10" s="14" customFormat="1" ht="20.100000000000001" hidden="1" customHeight="1">
      <c r="A18" s="842" t="s">
        <v>2703</v>
      </c>
      <c r="B18" s="955" t="s">
        <v>1994</v>
      </c>
      <c r="C18" s="955" t="s">
        <v>2704</v>
      </c>
      <c r="D18" s="953">
        <v>45453</v>
      </c>
      <c r="E18" s="802">
        <f>D18+7</f>
        <v>45460</v>
      </c>
      <c r="F18" s="758"/>
      <c r="G18" s="758" t="e">
        <f t="shared" si="1"/>
        <v>#REF!</v>
      </c>
      <c r="H18" s="758" t="e">
        <f t="shared" si="1"/>
        <v>#REF!</v>
      </c>
    </row>
    <row r="19" spans="1:10" s="14" customFormat="1" ht="20.100000000000001" hidden="1" customHeight="1">
      <c r="A19" s="874" t="s">
        <v>2059</v>
      </c>
      <c r="B19" s="880" t="s">
        <v>413</v>
      </c>
      <c r="C19" s="955" t="s">
        <v>2705</v>
      </c>
      <c r="D19" s="853">
        <v>45443</v>
      </c>
      <c r="E19" s="853">
        <f>D19+7</f>
        <v>45450</v>
      </c>
      <c r="F19" s="758"/>
      <c r="G19" s="758" t="e">
        <f t="shared" si="1"/>
        <v>#REF!</v>
      </c>
      <c r="H19" s="758" t="e">
        <f t="shared" si="1"/>
        <v>#REF!</v>
      </c>
    </row>
    <row r="20" spans="1:10" s="14" customFormat="1" ht="20.100000000000001" hidden="1" customHeight="1">
      <c r="A20" s="874" t="s">
        <v>2706</v>
      </c>
      <c r="B20" s="955" t="s">
        <v>2059</v>
      </c>
      <c r="C20" s="955" t="s">
        <v>2707</v>
      </c>
      <c r="D20" s="953">
        <v>45458</v>
      </c>
      <c r="E20" s="802">
        <f>D20+7</f>
        <v>45465</v>
      </c>
      <c r="F20" s="758"/>
      <c r="G20" s="758" t="e">
        <f t="shared" si="1"/>
        <v>#REF!</v>
      </c>
      <c r="H20" s="758" t="e">
        <f t="shared" si="1"/>
        <v>#REF!</v>
      </c>
    </row>
    <row r="21" spans="1:10" s="14" customFormat="1" ht="20.100000000000001" hidden="1" customHeight="1">
      <c r="A21" s="874" t="s">
        <v>2708</v>
      </c>
      <c r="B21" s="955" t="s">
        <v>2477</v>
      </c>
      <c r="C21" s="955" t="s">
        <v>2709</v>
      </c>
      <c r="D21" s="953">
        <v>45468</v>
      </c>
      <c r="E21" s="802">
        <v>45469</v>
      </c>
      <c r="F21" s="758"/>
      <c r="G21" s="758" t="e">
        <f t="shared" si="1"/>
        <v>#REF!</v>
      </c>
      <c r="H21" s="758" t="e">
        <f t="shared" si="1"/>
        <v>#REF!</v>
      </c>
    </row>
    <row r="22" spans="1:10" s="14" customFormat="1" ht="20.100000000000001" hidden="1" customHeight="1">
      <c r="A22" s="842" t="s">
        <v>2698</v>
      </c>
      <c r="B22" s="955" t="s">
        <v>1776</v>
      </c>
      <c r="C22" s="955" t="s">
        <v>2710</v>
      </c>
      <c r="D22" s="953">
        <v>45476</v>
      </c>
      <c r="E22" s="802">
        <f>D22+7</f>
        <v>45483</v>
      </c>
      <c r="F22" s="758"/>
      <c r="G22" s="758" t="e">
        <f t="shared" si="1"/>
        <v>#REF!</v>
      </c>
      <c r="H22" s="758" t="e">
        <f t="shared" si="1"/>
        <v>#REF!</v>
      </c>
    </row>
    <row r="23" spans="1:10" s="14" customFormat="1" ht="20.100000000000001" hidden="1" customHeight="1">
      <c r="A23" s="874" t="s">
        <v>2711</v>
      </c>
      <c r="B23" s="955" t="s">
        <v>2701</v>
      </c>
      <c r="C23" s="955" t="s">
        <v>2712</v>
      </c>
      <c r="D23" s="880" t="s">
        <v>389</v>
      </c>
      <c r="E23" s="800">
        <v>45473</v>
      </c>
      <c r="F23" s="758"/>
      <c r="G23" s="758" t="e">
        <f t="shared" si="1"/>
        <v>#REF!</v>
      </c>
      <c r="H23" s="758" t="e">
        <f t="shared" si="1"/>
        <v>#REF!</v>
      </c>
    </row>
    <row r="24" spans="1:10" s="14" customFormat="1" ht="20.100000000000001" hidden="1" customHeight="1">
      <c r="A24" s="874" t="s">
        <v>2713</v>
      </c>
      <c r="B24" s="955" t="s">
        <v>1994</v>
      </c>
      <c r="C24" s="955" t="s">
        <v>2714</v>
      </c>
      <c r="D24" s="880" t="s">
        <v>389</v>
      </c>
      <c r="E24" s="853">
        <v>45488</v>
      </c>
      <c r="F24" s="758"/>
      <c r="G24" s="758" t="e">
        <f t="shared" si="1"/>
        <v>#REF!</v>
      </c>
      <c r="H24" s="758" t="e">
        <f t="shared" si="1"/>
        <v>#REF!</v>
      </c>
    </row>
    <row r="25" spans="1:10" s="14" customFormat="1" ht="20.100000000000001" hidden="1" customHeight="1">
      <c r="A25" s="842" t="s">
        <v>2715</v>
      </c>
      <c r="B25" s="955" t="s">
        <v>2059</v>
      </c>
      <c r="C25" s="955" t="s">
        <v>2716</v>
      </c>
      <c r="D25" s="953">
        <v>45500</v>
      </c>
      <c r="E25" s="802">
        <v>45497</v>
      </c>
      <c r="F25" s="758"/>
      <c r="G25" s="758" t="e">
        <f t="shared" si="1"/>
        <v>#REF!</v>
      </c>
      <c r="H25" s="758" t="e">
        <f t="shared" si="1"/>
        <v>#REF!</v>
      </c>
    </row>
    <row r="26" spans="1:10" s="14" customFormat="1" ht="20.100000000000001" hidden="1" customHeight="1">
      <c r="A26" s="842" t="s">
        <v>2715</v>
      </c>
      <c r="B26" s="955" t="s">
        <v>2477</v>
      </c>
      <c r="C26" s="955" t="s">
        <v>2717</v>
      </c>
      <c r="D26" s="880" t="s">
        <v>389</v>
      </c>
      <c r="E26" s="799" t="s">
        <v>389</v>
      </c>
      <c r="F26" s="758"/>
      <c r="G26" s="758" t="e">
        <f t="shared" si="1"/>
        <v>#REF!</v>
      </c>
      <c r="H26" s="758" t="e">
        <f t="shared" si="1"/>
        <v>#REF!</v>
      </c>
    </row>
    <row r="27" spans="1:10" s="14" customFormat="1" ht="20.100000000000001" hidden="1" customHeight="1">
      <c r="A27" s="842" t="s">
        <v>2715</v>
      </c>
      <c r="B27" s="955" t="s">
        <v>1776</v>
      </c>
      <c r="C27" s="955" t="s">
        <v>2718</v>
      </c>
      <c r="D27" s="953">
        <v>45514</v>
      </c>
      <c r="E27" s="802">
        <f t="shared" ref="E27:E32" si="2">D27+7</f>
        <v>45521</v>
      </c>
      <c r="F27" s="758"/>
      <c r="G27" s="758" t="e">
        <f t="shared" si="1"/>
        <v>#REF!</v>
      </c>
      <c r="H27" s="758" t="e">
        <f t="shared" si="1"/>
        <v>#REF!</v>
      </c>
    </row>
    <row r="28" spans="1:10" s="14" customFormat="1" ht="20.100000000000001" hidden="1" customHeight="1">
      <c r="A28" s="842" t="s">
        <v>2715</v>
      </c>
      <c r="B28" s="955" t="s">
        <v>2701</v>
      </c>
      <c r="C28" s="955" t="s">
        <v>2719</v>
      </c>
      <c r="D28" s="953">
        <v>45523</v>
      </c>
      <c r="E28" s="802">
        <f t="shared" si="2"/>
        <v>45530</v>
      </c>
      <c r="F28" s="758"/>
      <c r="G28" s="758" t="e">
        <f t="shared" si="1"/>
        <v>#REF!</v>
      </c>
      <c r="H28" s="758" t="e">
        <f t="shared" si="1"/>
        <v>#REF!</v>
      </c>
    </row>
    <row r="29" spans="1:10" s="14" customFormat="1" ht="20.100000000000001" hidden="1" customHeight="1">
      <c r="A29" s="842" t="s">
        <v>2715</v>
      </c>
      <c r="B29" s="955" t="s">
        <v>1994</v>
      </c>
      <c r="C29" s="955" t="s">
        <v>2720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  <c r="H29" s="758" t="e">
        <f t="shared" si="1"/>
        <v>#REF!</v>
      </c>
    </row>
    <row r="30" spans="1:10" s="14" customFormat="1" ht="20.100000000000001" hidden="1" customHeight="1">
      <c r="A30" s="874" t="s">
        <v>2059</v>
      </c>
      <c r="B30" s="955" t="s">
        <v>2051</v>
      </c>
      <c r="C30" s="955" t="s">
        <v>2721</v>
      </c>
      <c r="D30" s="880" t="s">
        <v>389</v>
      </c>
      <c r="E30" s="853" t="e">
        <f t="shared" si="2"/>
        <v>#VALUE!</v>
      </c>
      <c r="F30" s="758"/>
      <c r="G30" s="758" t="e">
        <f t="shared" si="1"/>
        <v>#REF!</v>
      </c>
      <c r="H30" s="758" t="e">
        <f t="shared" si="1"/>
        <v>#REF!</v>
      </c>
    </row>
    <row r="31" spans="1:10" s="14" customFormat="1" ht="20.100000000000001" hidden="1" customHeight="1">
      <c r="A31" s="874" t="s">
        <v>2715</v>
      </c>
      <c r="B31" s="955" t="s">
        <v>2477</v>
      </c>
      <c r="C31" s="955" t="s">
        <v>2722</v>
      </c>
      <c r="D31" s="953">
        <v>45533</v>
      </c>
      <c r="E31" s="802">
        <f t="shared" si="2"/>
        <v>45540</v>
      </c>
      <c r="F31" s="758"/>
      <c r="G31" s="758" t="e">
        <f t="shared" si="1"/>
        <v>#REF!</v>
      </c>
      <c r="H31" s="758" t="e">
        <f t="shared" si="1"/>
        <v>#REF!</v>
      </c>
      <c r="I31" s="407"/>
      <c r="J31" s="155"/>
    </row>
    <row r="32" spans="1:10" s="14" customFormat="1" ht="20.100000000000001" hidden="1" customHeight="1">
      <c r="A32" s="874"/>
      <c r="B32" s="955" t="s">
        <v>1776</v>
      </c>
      <c r="C32" s="955" t="s">
        <v>2723</v>
      </c>
      <c r="D32" s="953">
        <v>45538</v>
      </c>
      <c r="E32" s="802">
        <f t="shared" si="2"/>
        <v>45545</v>
      </c>
      <c r="G32" s="758" t="e">
        <f t="shared" si="1"/>
        <v>#REF!</v>
      </c>
      <c r="H32" s="758" t="e">
        <f t="shared" si="1"/>
        <v>#REF!</v>
      </c>
      <c r="I32" s="407"/>
      <c r="J32" s="155"/>
    </row>
    <row r="33" spans="1:10" s="14" customFormat="1" ht="20.100000000000001" hidden="1" customHeight="1">
      <c r="A33" s="874" t="s">
        <v>2715</v>
      </c>
      <c r="B33" s="955" t="s">
        <v>2701</v>
      </c>
      <c r="C33" s="955" t="s">
        <v>2724</v>
      </c>
      <c r="D33" s="955">
        <v>45559</v>
      </c>
      <c r="E33" s="802">
        <v>45555</v>
      </c>
      <c r="G33" s="758" t="e">
        <f t="shared" si="1"/>
        <v>#REF!</v>
      </c>
      <c r="H33" s="758" t="e">
        <f t="shared" si="1"/>
        <v>#REF!</v>
      </c>
      <c r="I33" s="407"/>
      <c r="J33" s="155"/>
    </row>
    <row r="34" spans="1:10" s="14" customFormat="1" ht="20.100000000000001" hidden="1" customHeight="1">
      <c r="A34" s="842" t="s">
        <v>1994</v>
      </c>
      <c r="B34" s="1026" t="s">
        <v>413</v>
      </c>
      <c r="C34" s="955" t="s">
        <v>2725</v>
      </c>
      <c r="D34" s="853">
        <v>45551</v>
      </c>
      <c r="E34" s="853">
        <f>D34+7</f>
        <v>45558</v>
      </c>
      <c r="G34" s="758" t="e">
        <f t="shared" si="1"/>
        <v>#REF!</v>
      </c>
      <c r="H34" s="758" t="e">
        <f t="shared" si="1"/>
        <v>#REF!</v>
      </c>
      <c r="I34" s="407"/>
      <c r="J34" s="155"/>
    </row>
    <row r="35" spans="1:10" s="14" customFormat="1" ht="20.100000000000001" hidden="1" customHeight="1">
      <c r="A35" s="874" t="s">
        <v>2726</v>
      </c>
      <c r="B35" s="955" t="s">
        <v>2477</v>
      </c>
      <c r="C35" s="955" t="s">
        <v>2727</v>
      </c>
      <c r="D35" s="953">
        <v>45559</v>
      </c>
      <c r="E35" s="802">
        <f>D35+7</f>
        <v>45566</v>
      </c>
      <c r="G35" s="758">
        <v>45558</v>
      </c>
      <c r="H35" s="758">
        <v>45558</v>
      </c>
      <c r="I35" s="407"/>
      <c r="J35" s="155"/>
    </row>
    <row r="36" spans="1:10" s="14" customFormat="1" ht="20.100000000000001" hidden="1" customHeight="1">
      <c r="A36" s="874"/>
      <c r="B36" s="955" t="s">
        <v>1994</v>
      </c>
      <c r="C36" s="955" t="s">
        <v>2728</v>
      </c>
      <c r="D36" s="953">
        <v>45580</v>
      </c>
      <c r="E36" s="802">
        <v>45609</v>
      </c>
      <c r="G36" s="758">
        <f t="shared" si="1"/>
        <v>45565</v>
      </c>
      <c r="H36" s="758">
        <f t="shared" si="1"/>
        <v>45565</v>
      </c>
      <c r="I36" s="407"/>
      <c r="J36" s="155"/>
    </row>
    <row r="37" spans="1:10" s="14" customFormat="1" ht="20.100000000000001" hidden="1" customHeight="1">
      <c r="A37" s="874" t="s">
        <v>1776</v>
      </c>
      <c r="B37" s="955" t="s">
        <v>2729</v>
      </c>
      <c r="C37" s="955" t="s">
        <v>2730</v>
      </c>
      <c r="D37" s="880" t="s">
        <v>389</v>
      </c>
      <c r="E37" s="853" t="e">
        <f t="shared" ref="E37:E42" si="3">D37+7</f>
        <v>#VALUE!</v>
      </c>
      <c r="G37" s="758">
        <f t="shared" si="1"/>
        <v>45572</v>
      </c>
      <c r="H37" s="758">
        <f t="shared" si="1"/>
        <v>45572</v>
      </c>
      <c r="I37" s="407"/>
      <c r="J37" s="155"/>
    </row>
    <row r="38" spans="1:10" s="14" customFormat="1" ht="20.100000000000001" hidden="1" customHeight="1">
      <c r="A38" s="874" t="s">
        <v>2731</v>
      </c>
      <c r="B38" s="955" t="s">
        <v>685</v>
      </c>
      <c r="C38" s="955" t="s">
        <v>2732</v>
      </c>
      <c r="D38" s="955">
        <v>45586</v>
      </c>
      <c r="E38" s="802">
        <f t="shared" si="3"/>
        <v>45593</v>
      </c>
      <c r="G38" s="758">
        <f t="shared" si="1"/>
        <v>45579</v>
      </c>
      <c r="H38" s="758">
        <f t="shared" si="1"/>
        <v>45579</v>
      </c>
      <c r="I38" s="407"/>
      <c r="J38" s="155"/>
    </row>
    <row r="39" spans="1:10" s="14" customFormat="1" ht="20.100000000000001" hidden="1" customHeight="1">
      <c r="A39" s="842" t="s">
        <v>2733</v>
      </c>
      <c r="B39" s="955" t="s">
        <v>687</v>
      </c>
      <c r="C39" s="955" t="s">
        <v>2734</v>
      </c>
      <c r="D39" s="953">
        <v>45592</v>
      </c>
      <c r="E39" s="802">
        <f t="shared" si="3"/>
        <v>45599</v>
      </c>
      <c r="G39" s="758">
        <f t="shared" si="1"/>
        <v>45586</v>
      </c>
      <c r="H39" s="758">
        <f t="shared" si="1"/>
        <v>45586</v>
      </c>
      <c r="I39" s="407"/>
      <c r="J39" s="155"/>
    </row>
    <row r="40" spans="1:10" s="14" customFormat="1" ht="20.100000000000001" hidden="1" customHeight="1">
      <c r="A40" s="842" t="s">
        <v>2701</v>
      </c>
      <c r="B40" s="955" t="s">
        <v>2735</v>
      </c>
      <c r="C40" s="955" t="s">
        <v>2736</v>
      </c>
      <c r="D40" s="953">
        <v>45592</v>
      </c>
      <c r="E40" s="802">
        <f t="shared" si="3"/>
        <v>45599</v>
      </c>
      <c r="G40" s="758">
        <f t="shared" si="1"/>
        <v>45593</v>
      </c>
      <c r="H40" s="758">
        <f t="shared" si="1"/>
        <v>45593</v>
      </c>
      <c r="I40" s="407"/>
      <c r="J40" s="155"/>
    </row>
    <row r="41" spans="1:10" s="14" customFormat="1" ht="20.100000000000001" hidden="1" customHeight="1">
      <c r="A41" s="874"/>
      <c r="B41" s="955" t="s">
        <v>2477</v>
      </c>
      <c r="C41" s="955" t="s">
        <v>2737</v>
      </c>
      <c r="D41" s="953">
        <v>45602</v>
      </c>
      <c r="E41" s="802">
        <f t="shared" si="3"/>
        <v>45609</v>
      </c>
      <c r="G41" s="758">
        <f t="shared" si="1"/>
        <v>45600</v>
      </c>
      <c r="H41" s="758">
        <f t="shared" si="1"/>
        <v>45600</v>
      </c>
      <c r="I41" s="407"/>
      <c r="J41" s="155"/>
    </row>
    <row r="42" spans="1:10" s="14" customFormat="1" ht="20.100000000000001" hidden="1" customHeight="1">
      <c r="A42" s="874" t="s">
        <v>2735</v>
      </c>
      <c r="B42" s="1026" t="s">
        <v>413</v>
      </c>
      <c r="C42" s="955" t="s">
        <v>2738</v>
      </c>
      <c r="D42" s="853">
        <v>45606</v>
      </c>
      <c r="E42" s="853">
        <f t="shared" si="3"/>
        <v>45613</v>
      </c>
      <c r="G42" s="758">
        <f t="shared" si="1"/>
        <v>45607</v>
      </c>
      <c r="H42" s="758">
        <f t="shared" si="1"/>
        <v>45607</v>
      </c>
      <c r="I42" s="407"/>
      <c r="J42" s="155"/>
    </row>
    <row r="43" spans="1:10" s="14" customFormat="1" ht="20.100000000000001" hidden="1" customHeight="1">
      <c r="A43" s="874" t="s">
        <v>2715</v>
      </c>
      <c r="B43" s="955" t="s">
        <v>2729</v>
      </c>
      <c r="C43" s="955" t="s">
        <v>2739</v>
      </c>
      <c r="D43" s="953">
        <v>45620</v>
      </c>
      <c r="E43" s="802">
        <v>45624</v>
      </c>
      <c r="G43" s="758">
        <f t="shared" si="1"/>
        <v>45614</v>
      </c>
      <c r="H43" s="758">
        <f t="shared" si="1"/>
        <v>45614</v>
      </c>
      <c r="I43" s="407"/>
      <c r="J43" s="155"/>
    </row>
    <row r="44" spans="1:10" s="14" customFormat="1" ht="20.100000000000001" hidden="1" customHeight="1">
      <c r="A44" s="874" t="s">
        <v>2740</v>
      </c>
      <c r="B44" s="955" t="s">
        <v>685</v>
      </c>
      <c r="C44" s="955" t="s">
        <v>2741</v>
      </c>
      <c r="D44" s="955">
        <v>45634</v>
      </c>
      <c r="E44" s="802">
        <v>45636</v>
      </c>
      <c r="G44" s="758">
        <f t="shared" si="1"/>
        <v>45621</v>
      </c>
      <c r="H44" s="758">
        <f t="shared" si="1"/>
        <v>45621</v>
      </c>
      <c r="I44" s="407"/>
      <c r="J44" s="155"/>
    </row>
    <row r="45" spans="1:10" s="14" customFormat="1" ht="20.100000000000001" hidden="1" customHeight="1">
      <c r="A45" s="874"/>
      <c r="B45" s="955" t="s">
        <v>687</v>
      </c>
      <c r="C45" s="955" t="s">
        <v>2742</v>
      </c>
      <c r="D45" s="953">
        <v>45637</v>
      </c>
      <c r="E45" s="802">
        <f t="shared" ref="E45:E49" si="4">D45+2</f>
        <v>45639</v>
      </c>
      <c r="G45" s="758">
        <f t="shared" si="1"/>
        <v>45628</v>
      </c>
      <c r="H45" s="758">
        <f t="shared" si="1"/>
        <v>45628</v>
      </c>
      <c r="I45" s="407"/>
      <c r="J45" s="155"/>
    </row>
    <row r="46" spans="1:10" s="14" customFormat="1" ht="20.100000000000001" hidden="1" customHeight="1">
      <c r="A46" s="874"/>
      <c r="B46" s="955" t="s">
        <v>2743</v>
      </c>
      <c r="C46" s="955" t="s">
        <v>2744</v>
      </c>
      <c r="D46" s="953">
        <v>45644</v>
      </c>
      <c r="E46" s="802">
        <f t="shared" si="4"/>
        <v>45646</v>
      </c>
      <c r="G46" s="758">
        <f t="shared" si="1"/>
        <v>45635</v>
      </c>
      <c r="H46" s="758">
        <f t="shared" si="1"/>
        <v>45635</v>
      </c>
      <c r="I46" s="407"/>
      <c r="J46" s="155"/>
    </row>
    <row r="47" spans="1:10" s="14" customFormat="1" ht="20.100000000000001" hidden="1" customHeight="1">
      <c r="A47" s="874"/>
      <c r="B47" s="955" t="s">
        <v>2477</v>
      </c>
      <c r="C47" s="955" t="s">
        <v>2745</v>
      </c>
      <c r="D47" s="955">
        <v>45648</v>
      </c>
      <c r="E47" s="802">
        <f t="shared" si="4"/>
        <v>45650</v>
      </c>
      <c r="G47" s="758">
        <f t="shared" si="1"/>
        <v>45642</v>
      </c>
      <c r="H47" s="758">
        <f t="shared" si="1"/>
        <v>45642</v>
      </c>
      <c r="I47" s="407"/>
      <c r="J47" s="155"/>
    </row>
    <row r="48" spans="1:10" s="14" customFormat="1" ht="20.100000000000001" hidden="1" customHeight="1">
      <c r="A48" s="874" t="s">
        <v>2746</v>
      </c>
      <c r="B48" s="955" t="s">
        <v>2729</v>
      </c>
      <c r="C48" s="955" t="s">
        <v>2747</v>
      </c>
      <c r="D48" s="955">
        <v>45654</v>
      </c>
      <c r="E48" s="802">
        <f t="shared" si="4"/>
        <v>45656</v>
      </c>
      <c r="G48" s="758">
        <f t="shared" si="1"/>
        <v>45649</v>
      </c>
      <c r="H48" s="758">
        <f t="shared" si="1"/>
        <v>45649</v>
      </c>
      <c r="I48" s="407"/>
      <c r="J48" s="155"/>
    </row>
    <row r="49" spans="1:10" s="14" customFormat="1" ht="20.100000000000001" hidden="1" customHeight="1">
      <c r="A49" s="874" t="s">
        <v>2729</v>
      </c>
      <c r="B49" s="955" t="s">
        <v>1994</v>
      </c>
      <c r="C49" s="955" t="s">
        <v>2748</v>
      </c>
      <c r="D49" s="955">
        <v>45293</v>
      </c>
      <c r="E49" s="802">
        <f t="shared" si="4"/>
        <v>45295</v>
      </c>
      <c r="G49" s="758">
        <f t="shared" si="1"/>
        <v>45656</v>
      </c>
      <c r="H49" s="758">
        <f t="shared" si="1"/>
        <v>45656</v>
      </c>
      <c r="I49" s="407"/>
      <c r="J49" s="155"/>
    </row>
    <row r="50" spans="1:10" s="14" customFormat="1" ht="20.100000000000001" hidden="1" customHeight="1">
      <c r="A50" s="874"/>
      <c r="B50" s="955" t="s">
        <v>2860</v>
      </c>
      <c r="C50" s="955" t="s">
        <v>3692</v>
      </c>
      <c r="D50" s="955">
        <v>45655</v>
      </c>
      <c r="E50" s="802">
        <f>D50+3</f>
        <v>45658</v>
      </c>
      <c r="G50" s="758">
        <v>45656</v>
      </c>
      <c r="H50" s="758">
        <v>45656</v>
      </c>
      <c r="I50" s="332">
        <f>WEEKNUM(H50)</f>
        <v>53</v>
      </c>
      <c r="J50" s="155"/>
    </row>
    <row r="51" spans="1:10" s="14" customFormat="1" ht="20.100000000000001" hidden="1" customHeight="1">
      <c r="A51" s="874"/>
      <c r="B51" s="955" t="s">
        <v>2860</v>
      </c>
      <c r="C51" s="955" t="s">
        <v>3693</v>
      </c>
      <c r="D51" s="880" t="s">
        <v>389</v>
      </c>
      <c r="E51" s="802">
        <v>45665</v>
      </c>
      <c r="G51" s="758">
        <f>G50+7</f>
        <v>45663</v>
      </c>
      <c r="H51" s="758">
        <f>H50+7</f>
        <v>45663</v>
      </c>
      <c r="I51" s="332">
        <f t="shared" ref="H51:I56" si="5">WEEKNUM(H51)</f>
        <v>2</v>
      </c>
      <c r="J51" s="155"/>
    </row>
    <row r="52" spans="1:10" s="14" customFormat="1" ht="20.100000000000001" hidden="1" customHeight="1">
      <c r="A52" s="874"/>
      <c r="B52" s="955" t="s">
        <v>2860</v>
      </c>
      <c r="C52" s="955" t="s">
        <v>3694</v>
      </c>
      <c r="D52" s="953">
        <v>45669</v>
      </c>
      <c r="E52" s="802">
        <f t="shared" ref="E52:E55" si="6">D52+3</f>
        <v>45672</v>
      </c>
      <c r="G52" s="758">
        <f t="shared" ref="G52:H63" si="7">G51+7</f>
        <v>45670</v>
      </c>
      <c r="H52" s="758">
        <f t="shared" si="7"/>
        <v>45670</v>
      </c>
      <c r="I52" s="332">
        <f t="shared" si="5"/>
        <v>3</v>
      </c>
      <c r="J52" s="155"/>
    </row>
    <row r="53" spans="1:10" s="14" customFormat="1" ht="20.100000000000001" hidden="1" customHeight="1">
      <c r="A53" s="874"/>
      <c r="B53" s="955" t="s">
        <v>2860</v>
      </c>
      <c r="C53" s="955" t="s">
        <v>3695</v>
      </c>
      <c r="D53" s="955">
        <v>45310</v>
      </c>
      <c r="E53" s="802">
        <f t="shared" si="6"/>
        <v>45313</v>
      </c>
      <c r="G53" s="758">
        <f t="shared" si="7"/>
        <v>45677</v>
      </c>
      <c r="H53" s="758">
        <f t="shared" si="7"/>
        <v>45677</v>
      </c>
      <c r="I53" s="332">
        <f t="shared" si="5"/>
        <v>4</v>
      </c>
      <c r="J53" s="155"/>
    </row>
    <row r="54" spans="1:10" s="14" customFormat="1" ht="20.100000000000001" hidden="1" customHeight="1">
      <c r="A54" s="874"/>
      <c r="B54" s="955" t="s">
        <v>2860</v>
      </c>
      <c r="C54" s="955" t="s">
        <v>3696</v>
      </c>
      <c r="D54" s="955">
        <v>45317</v>
      </c>
      <c r="E54" s="802">
        <f t="shared" si="6"/>
        <v>45320</v>
      </c>
      <c r="G54" s="758">
        <f t="shared" si="7"/>
        <v>45684</v>
      </c>
      <c r="H54" s="758">
        <f t="shared" si="7"/>
        <v>45684</v>
      </c>
      <c r="I54" s="332">
        <f t="shared" si="5"/>
        <v>5</v>
      </c>
      <c r="J54" s="155"/>
    </row>
    <row r="55" spans="1:10" s="14" customFormat="1" ht="20.100000000000001" hidden="1" customHeight="1">
      <c r="A55" s="874"/>
      <c r="B55" s="955" t="s">
        <v>2860</v>
      </c>
      <c r="C55" s="955" t="s">
        <v>3697</v>
      </c>
      <c r="D55" s="953">
        <v>45692</v>
      </c>
      <c r="E55" s="802">
        <f t="shared" si="6"/>
        <v>45695</v>
      </c>
      <c r="G55" s="758">
        <f t="shared" si="7"/>
        <v>45691</v>
      </c>
      <c r="H55" s="758">
        <f t="shared" si="7"/>
        <v>45691</v>
      </c>
      <c r="I55" s="332">
        <f t="shared" si="5"/>
        <v>6</v>
      </c>
      <c r="J55" s="155"/>
    </row>
    <row r="56" spans="1:10" s="14" customFormat="1" ht="20.100000000000001" hidden="1" customHeight="1">
      <c r="A56" s="874"/>
      <c r="B56" s="955" t="s">
        <v>2860</v>
      </c>
      <c r="C56" s="955" t="s">
        <v>3698</v>
      </c>
      <c r="D56" s="953">
        <v>45702</v>
      </c>
      <c r="E56" s="880" t="s">
        <v>389</v>
      </c>
      <c r="G56" s="758">
        <f t="shared" si="7"/>
        <v>45698</v>
      </c>
      <c r="H56" s="758">
        <f t="shared" si="7"/>
        <v>45698</v>
      </c>
      <c r="I56" s="332">
        <f t="shared" si="5"/>
        <v>7</v>
      </c>
      <c r="J56" s="155"/>
    </row>
    <row r="57" spans="1:10" s="14" customFormat="1" ht="20.100000000000001" hidden="1" customHeight="1">
      <c r="A57" s="874"/>
      <c r="B57" s="955" t="s">
        <v>2860</v>
      </c>
      <c r="C57" s="955" t="s">
        <v>3699</v>
      </c>
      <c r="D57" s="880" t="s">
        <v>389</v>
      </c>
      <c r="E57" s="802">
        <v>45707</v>
      </c>
      <c r="G57" s="758">
        <f t="shared" si="7"/>
        <v>45705</v>
      </c>
      <c r="H57" s="758">
        <f t="shared" si="7"/>
        <v>45705</v>
      </c>
      <c r="I57" s="332">
        <f t="shared" ref="H57:I60" si="8">WEEKNUM(H57)</f>
        <v>8</v>
      </c>
      <c r="J57" s="155"/>
    </row>
    <row r="58" spans="1:10" s="14" customFormat="1" ht="20.100000000000001" hidden="1" customHeight="1">
      <c r="A58" s="874"/>
      <c r="B58" s="955" t="s">
        <v>2860</v>
      </c>
      <c r="C58" s="955" t="s">
        <v>3700</v>
      </c>
      <c r="D58" s="955">
        <v>45713</v>
      </c>
      <c r="E58" s="802">
        <f t="shared" ref="E58:E60" si="9">D58+3</f>
        <v>45716</v>
      </c>
      <c r="G58" s="758">
        <f t="shared" si="7"/>
        <v>45712</v>
      </c>
      <c r="H58" s="758">
        <f t="shared" si="7"/>
        <v>45712</v>
      </c>
      <c r="I58" s="332">
        <f t="shared" si="8"/>
        <v>9</v>
      </c>
      <c r="J58" s="155"/>
    </row>
    <row r="59" spans="1:10" s="14" customFormat="1" ht="20.100000000000001" hidden="1" customHeight="1">
      <c r="A59" s="874"/>
      <c r="B59" s="1026" t="s">
        <v>413</v>
      </c>
      <c r="C59" s="955" t="s">
        <v>3701</v>
      </c>
      <c r="D59" s="853"/>
      <c r="E59" s="853"/>
      <c r="G59" s="758">
        <f t="shared" si="7"/>
        <v>45719</v>
      </c>
      <c r="H59" s="758">
        <f t="shared" si="7"/>
        <v>45719</v>
      </c>
      <c r="I59" s="332">
        <f t="shared" si="8"/>
        <v>10</v>
      </c>
      <c r="J59" s="155"/>
    </row>
    <row r="60" spans="1:10" s="14" customFormat="1" ht="20.100000000000001" hidden="1" customHeight="1">
      <c r="A60" s="874"/>
      <c r="B60" s="955" t="s">
        <v>2860</v>
      </c>
      <c r="C60" s="955" t="s">
        <v>3702</v>
      </c>
      <c r="D60" s="953">
        <v>45727</v>
      </c>
      <c r="E60" s="802">
        <f t="shared" si="9"/>
        <v>45730</v>
      </c>
      <c r="G60" s="758">
        <f t="shared" si="7"/>
        <v>45726</v>
      </c>
      <c r="H60" s="758">
        <f t="shared" si="7"/>
        <v>45726</v>
      </c>
      <c r="I60" s="332">
        <f t="shared" si="8"/>
        <v>11</v>
      </c>
      <c r="J60" s="155"/>
    </row>
    <row r="61" spans="1:10" s="14" customFormat="1" ht="20.100000000000001" hidden="1" customHeight="1">
      <c r="A61" s="874"/>
      <c r="B61" s="955" t="s">
        <v>2860</v>
      </c>
      <c r="C61" s="955" t="s">
        <v>3703</v>
      </c>
      <c r="D61" s="953">
        <v>45736</v>
      </c>
      <c r="E61" s="802">
        <f t="shared" ref="E61:E63" si="10">D61+3</f>
        <v>45739</v>
      </c>
      <c r="G61" s="758">
        <f t="shared" si="7"/>
        <v>45733</v>
      </c>
      <c r="H61" s="758">
        <f t="shared" si="7"/>
        <v>45733</v>
      </c>
      <c r="I61" s="332">
        <f t="shared" ref="H61:I61" si="11">WEEKNUM(H61)</f>
        <v>12</v>
      </c>
      <c r="J61" s="155"/>
    </row>
    <row r="62" spans="1:10" s="14" customFormat="1" ht="20.100000000000001" hidden="1" customHeight="1">
      <c r="A62" s="874"/>
      <c r="B62" s="1026" t="s">
        <v>413</v>
      </c>
      <c r="C62" s="955" t="s">
        <v>3704</v>
      </c>
      <c r="D62" s="886"/>
      <c r="E62" s="886"/>
      <c r="G62" s="758">
        <f t="shared" si="7"/>
        <v>45740</v>
      </c>
      <c r="H62" s="758">
        <f t="shared" si="7"/>
        <v>45740</v>
      </c>
      <c r="I62" s="332">
        <f t="shared" ref="H62:I62" si="12">WEEKNUM(H62)</f>
        <v>13</v>
      </c>
      <c r="J62" s="155"/>
    </row>
    <row r="63" spans="1:10" s="14" customFormat="1" ht="20.100000000000001" hidden="1" customHeight="1">
      <c r="A63" s="874"/>
      <c r="B63" s="955" t="s">
        <v>2860</v>
      </c>
      <c r="C63" s="955" t="s">
        <v>3705</v>
      </c>
      <c r="D63" s="953">
        <v>45747</v>
      </c>
      <c r="E63" s="802">
        <f t="shared" si="10"/>
        <v>45750</v>
      </c>
      <c r="G63" s="758">
        <f t="shared" si="7"/>
        <v>45747</v>
      </c>
      <c r="H63" s="758">
        <f t="shared" si="7"/>
        <v>45747</v>
      </c>
      <c r="I63" s="332">
        <f t="shared" ref="H63:I63" si="13">WEEKNUM(H63)</f>
        <v>14</v>
      </c>
      <c r="J63" s="155"/>
    </row>
    <row r="64" spans="1:10" s="14" customFormat="1" ht="20.100000000000001" hidden="1" customHeight="1">
      <c r="A64" s="874"/>
      <c r="B64" s="955" t="s">
        <v>2860</v>
      </c>
      <c r="C64" s="955" t="s">
        <v>3706</v>
      </c>
      <c r="D64" s="955">
        <v>45753</v>
      </c>
      <c r="E64" s="880" t="s">
        <v>389</v>
      </c>
      <c r="G64" s="758">
        <f t="shared" ref="G64:H93" si="14">G63+7</f>
        <v>45754</v>
      </c>
      <c r="H64" s="758">
        <f t="shared" si="14"/>
        <v>45754</v>
      </c>
      <c r="I64" s="332">
        <f t="shared" ref="H64:I70" si="15">WEEKNUM(H64)</f>
        <v>15</v>
      </c>
      <c r="J64" s="155"/>
    </row>
    <row r="65" spans="1:10" s="14" customFormat="1" ht="20.100000000000001" hidden="1" customHeight="1">
      <c r="A65" s="1110" t="s">
        <v>3707</v>
      </c>
      <c r="B65" s="955" t="s">
        <v>2105</v>
      </c>
      <c r="C65" s="955" t="s">
        <v>3708</v>
      </c>
      <c r="D65" s="955">
        <v>45762</v>
      </c>
      <c r="E65" s="758">
        <f t="shared" ref="E65:E70" si="16">D65+3</f>
        <v>45765</v>
      </c>
      <c r="G65" s="758">
        <f t="shared" si="14"/>
        <v>45761</v>
      </c>
      <c r="H65" s="758">
        <f t="shared" si="14"/>
        <v>45761</v>
      </c>
      <c r="I65" s="332">
        <f t="shared" si="15"/>
        <v>16</v>
      </c>
      <c r="J65" s="155"/>
    </row>
    <row r="66" spans="1:10" s="14" customFormat="1" ht="20.100000000000001" hidden="1" customHeight="1">
      <c r="A66" s="1110"/>
      <c r="B66" s="955" t="s">
        <v>2105</v>
      </c>
      <c r="C66" s="955" t="s">
        <v>3709</v>
      </c>
      <c r="D66" s="955">
        <v>45768</v>
      </c>
      <c r="E66" s="758">
        <f t="shared" si="16"/>
        <v>45771</v>
      </c>
      <c r="G66" s="758">
        <f t="shared" si="14"/>
        <v>45768</v>
      </c>
      <c r="H66" s="758">
        <f t="shared" si="14"/>
        <v>45768</v>
      </c>
      <c r="I66" s="332">
        <f t="shared" si="15"/>
        <v>17</v>
      </c>
      <c r="J66" s="155"/>
    </row>
    <row r="67" spans="1:10" s="14" customFormat="1" ht="20.100000000000001" hidden="1" customHeight="1">
      <c r="A67" s="1110"/>
      <c r="B67" s="955" t="s">
        <v>2105</v>
      </c>
      <c r="C67" s="955" t="s">
        <v>3710</v>
      </c>
      <c r="D67" s="955">
        <v>45775</v>
      </c>
      <c r="E67" s="758">
        <f t="shared" si="16"/>
        <v>45778</v>
      </c>
      <c r="G67" s="758">
        <f t="shared" si="14"/>
        <v>45775</v>
      </c>
      <c r="H67" s="758">
        <f t="shared" si="14"/>
        <v>45775</v>
      </c>
      <c r="I67" s="332">
        <f t="shared" si="15"/>
        <v>18</v>
      </c>
      <c r="J67" s="155"/>
    </row>
    <row r="68" spans="1:10" s="14" customFormat="1" ht="20.100000000000001" hidden="1" customHeight="1">
      <c r="A68" s="1110"/>
      <c r="B68" s="955" t="s">
        <v>2105</v>
      </c>
      <c r="C68" s="955" t="s">
        <v>3711</v>
      </c>
      <c r="D68" s="955">
        <v>45781</v>
      </c>
      <c r="E68" s="758">
        <f t="shared" si="16"/>
        <v>45784</v>
      </c>
      <c r="G68" s="758">
        <f t="shared" si="14"/>
        <v>45782</v>
      </c>
      <c r="H68" s="758">
        <f t="shared" si="14"/>
        <v>45782</v>
      </c>
      <c r="I68" s="332">
        <f t="shared" si="15"/>
        <v>19</v>
      </c>
      <c r="J68" s="155"/>
    </row>
    <row r="69" spans="1:10" s="14" customFormat="1" ht="20.100000000000001" hidden="1" customHeight="1">
      <c r="A69" s="1110"/>
      <c r="B69" s="955" t="s">
        <v>2105</v>
      </c>
      <c r="C69" s="955" t="s">
        <v>3712</v>
      </c>
      <c r="D69" s="955">
        <v>45788</v>
      </c>
      <c r="E69" s="758">
        <f t="shared" si="16"/>
        <v>45791</v>
      </c>
      <c r="G69" s="758">
        <f t="shared" si="14"/>
        <v>45789</v>
      </c>
      <c r="H69" s="758">
        <f t="shared" si="14"/>
        <v>45789</v>
      </c>
      <c r="I69" s="332">
        <f t="shared" si="15"/>
        <v>20</v>
      </c>
      <c r="J69" s="155"/>
    </row>
    <row r="70" spans="1:10" s="14" customFormat="1" ht="20.100000000000001" hidden="1" customHeight="1">
      <c r="A70" s="1110" t="s">
        <v>2105</v>
      </c>
      <c r="B70" s="955" t="s">
        <v>3713</v>
      </c>
      <c r="C70" s="955" t="s">
        <v>3714</v>
      </c>
      <c r="D70" s="955">
        <v>45794</v>
      </c>
      <c r="E70" s="758">
        <f t="shared" si="16"/>
        <v>45797</v>
      </c>
      <c r="G70" s="758">
        <f t="shared" ref="G70:H70" si="17">G69+7</f>
        <v>45796</v>
      </c>
      <c r="H70" s="758">
        <f t="shared" si="17"/>
        <v>45796</v>
      </c>
      <c r="I70" s="332">
        <f t="shared" si="15"/>
        <v>21</v>
      </c>
      <c r="J70" s="155"/>
    </row>
    <row r="71" spans="1:10" s="14" customFormat="1" ht="20.100000000000001" hidden="1" customHeight="1">
      <c r="A71" s="1110"/>
      <c r="B71" s="955" t="s">
        <v>3713</v>
      </c>
      <c r="C71" s="955" t="s">
        <v>3715</v>
      </c>
      <c r="D71" s="955">
        <v>45802</v>
      </c>
      <c r="E71" s="758">
        <f t="shared" ref="E71:E74" si="18">D71+3</f>
        <v>45805</v>
      </c>
      <c r="G71" s="758">
        <f t="shared" si="14"/>
        <v>45803</v>
      </c>
      <c r="H71" s="758">
        <f t="shared" si="14"/>
        <v>45803</v>
      </c>
      <c r="I71" s="332">
        <f t="shared" ref="H71:I74" si="19">WEEKNUM(H71)</f>
        <v>22</v>
      </c>
      <c r="J71" s="155"/>
    </row>
    <row r="72" spans="1:10" s="14" customFormat="1" ht="20.100000000000001" hidden="1" customHeight="1">
      <c r="A72" s="1110"/>
      <c r="B72" s="955" t="s">
        <v>3713</v>
      </c>
      <c r="C72" s="955" t="s">
        <v>3716</v>
      </c>
      <c r="D72" s="955">
        <v>45810</v>
      </c>
      <c r="E72" s="758">
        <f t="shared" si="18"/>
        <v>45813</v>
      </c>
      <c r="G72" s="758">
        <f t="shared" si="14"/>
        <v>45810</v>
      </c>
      <c r="H72" s="758">
        <f t="shared" si="14"/>
        <v>45810</v>
      </c>
      <c r="I72" s="332">
        <f t="shared" si="19"/>
        <v>23</v>
      </c>
      <c r="J72" s="155"/>
    </row>
    <row r="73" spans="1:10" s="14" customFormat="1" ht="20.100000000000001" hidden="1" customHeight="1">
      <c r="A73" s="1110"/>
      <c r="B73" s="955" t="s">
        <v>3713</v>
      </c>
      <c r="C73" s="955" t="s">
        <v>3717</v>
      </c>
      <c r="D73" s="955">
        <v>45818</v>
      </c>
      <c r="E73" s="758">
        <f t="shared" si="18"/>
        <v>45821</v>
      </c>
      <c r="G73" s="758">
        <f t="shared" si="14"/>
        <v>45817</v>
      </c>
      <c r="H73" s="758">
        <f t="shared" si="14"/>
        <v>45817</v>
      </c>
      <c r="I73" s="332">
        <f t="shared" si="19"/>
        <v>24</v>
      </c>
      <c r="J73" s="155"/>
    </row>
    <row r="74" spans="1:10" s="14" customFormat="1" ht="20.100000000000001" hidden="1" customHeight="1">
      <c r="A74" s="1110"/>
      <c r="B74" s="955" t="s">
        <v>3713</v>
      </c>
      <c r="C74" s="955" t="s">
        <v>3718</v>
      </c>
      <c r="D74" s="955">
        <v>45827</v>
      </c>
      <c r="E74" s="758">
        <f t="shared" si="18"/>
        <v>45830</v>
      </c>
      <c r="G74" s="758">
        <f t="shared" si="14"/>
        <v>45824</v>
      </c>
      <c r="H74" s="758">
        <f t="shared" si="14"/>
        <v>45824</v>
      </c>
      <c r="I74" s="332">
        <f t="shared" si="19"/>
        <v>25</v>
      </c>
      <c r="J74" s="155"/>
    </row>
    <row r="75" spans="1:10" s="14" customFormat="1" ht="20.100000000000001" hidden="1" customHeight="1">
      <c r="A75" s="1110"/>
      <c r="B75" s="955" t="s">
        <v>3713</v>
      </c>
      <c r="C75" s="955" t="s">
        <v>3719</v>
      </c>
      <c r="D75" s="955">
        <v>45835</v>
      </c>
      <c r="E75" s="758">
        <f t="shared" ref="E75:E78" si="20">D75+3</f>
        <v>45838</v>
      </c>
      <c r="G75" s="758">
        <f t="shared" si="14"/>
        <v>45831</v>
      </c>
      <c r="H75" s="758">
        <f t="shared" si="14"/>
        <v>45831</v>
      </c>
      <c r="I75" s="332">
        <f t="shared" ref="H75:I78" si="21">WEEKNUM(H75)</f>
        <v>26</v>
      </c>
      <c r="J75" s="155"/>
    </row>
    <row r="76" spans="1:10" s="14" customFormat="1" ht="20.100000000000001" hidden="1" customHeight="1">
      <c r="A76" s="1110"/>
      <c r="B76" s="1026" t="s">
        <v>413</v>
      </c>
      <c r="C76" s="955" t="s">
        <v>3720</v>
      </c>
      <c r="D76" s="800"/>
      <c r="E76" s="800"/>
      <c r="G76" s="758">
        <f t="shared" si="14"/>
        <v>45838</v>
      </c>
      <c r="H76" s="758">
        <f t="shared" si="14"/>
        <v>45838</v>
      </c>
      <c r="I76" s="332">
        <f t="shared" si="21"/>
        <v>27</v>
      </c>
      <c r="J76" s="155"/>
    </row>
    <row r="77" spans="1:10" s="14" customFormat="1" ht="20.100000000000001" hidden="1" customHeight="1">
      <c r="A77" s="1110"/>
      <c r="B77" s="955" t="s">
        <v>3713</v>
      </c>
      <c r="C77" s="955" t="s">
        <v>3721</v>
      </c>
      <c r="D77" s="955">
        <v>45844</v>
      </c>
      <c r="E77" s="758">
        <f t="shared" si="20"/>
        <v>45847</v>
      </c>
      <c r="G77" s="758">
        <f t="shared" si="14"/>
        <v>45845</v>
      </c>
      <c r="H77" s="758">
        <f t="shared" si="14"/>
        <v>45845</v>
      </c>
      <c r="I77" s="332">
        <f t="shared" si="21"/>
        <v>28</v>
      </c>
      <c r="J77" s="155"/>
    </row>
    <row r="78" spans="1:10" s="14" customFormat="1" ht="20.100000000000001" hidden="1" customHeight="1">
      <c r="A78" s="1110"/>
      <c r="B78" s="955" t="s">
        <v>3713</v>
      </c>
      <c r="C78" s="955" t="s">
        <v>3722</v>
      </c>
      <c r="D78" s="955">
        <v>45851</v>
      </c>
      <c r="E78" s="758">
        <f t="shared" si="20"/>
        <v>45854</v>
      </c>
      <c r="G78" s="758">
        <f t="shared" si="14"/>
        <v>45852</v>
      </c>
      <c r="H78" s="758">
        <f t="shared" si="14"/>
        <v>45852</v>
      </c>
      <c r="I78" s="332">
        <f t="shared" si="21"/>
        <v>29</v>
      </c>
      <c r="J78" s="155"/>
    </row>
    <row r="79" spans="1:10" s="14" customFormat="1" ht="20.100000000000001" hidden="1" customHeight="1">
      <c r="A79" s="1110"/>
      <c r="B79" s="955" t="s">
        <v>3713</v>
      </c>
      <c r="C79" s="955" t="s">
        <v>3723</v>
      </c>
      <c r="D79" s="955">
        <v>45859</v>
      </c>
      <c r="E79" s="758">
        <f t="shared" ref="E79:E81" si="22">D79+3</f>
        <v>45862</v>
      </c>
      <c r="G79" s="758">
        <f t="shared" si="14"/>
        <v>45859</v>
      </c>
      <c r="H79" s="758">
        <f t="shared" si="14"/>
        <v>45859</v>
      </c>
      <c r="I79" s="332">
        <f t="shared" ref="H79:I81" si="23">WEEKNUM(H79)</f>
        <v>30</v>
      </c>
      <c r="J79" s="155"/>
    </row>
    <row r="80" spans="1:10" s="14" customFormat="1" ht="20.100000000000001" hidden="1" customHeight="1">
      <c r="A80" s="1110"/>
      <c r="B80" s="955" t="s">
        <v>3713</v>
      </c>
      <c r="C80" s="955" t="s">
        <v>3724</v>
      </c>
      <c r="D80" s="955">
        <v>45866</v>
      </c>
      <c r="E80" s="758">
        <f t="shared" si="22"/>
        <v>45869</v>
      </c>
      <c r="G80" s="758">
        <f t="shared" si="14"/>
        <v>45866</v>
      </c>
      <c r="H80" s="758">
        <f t="shared" si="14"/>
        <v>45866</v>
      </c>
      <c r="I80" s="332">
        <f t="shared" si="23"/>
        <v>31</v>
      </c>
      <c r="J80" s="155"/>
    </row>
    <row r="81" spans="1:10" s="14" customFormat="1" ht="20.100000000000001" hidden="1" customHeight="1">
      <c r="A81" s="1110"/>
      <c r="B81" s="955" t="s">
        <v>3713</v>
      </c>
      <c r="C81" s="955" t="s">
        <v>3725</v>
      </c>
      <c r="D81" s="955">
        <v>45873</v>
      </c>
      <c r="E81" s="758">
        <f t="shared" si="22"/>
        <v>45876</v>
      </c>
      <c r="G81" s="758">
        <f t="shared" si="14"/>
        <v>45873</v>
      </c>
      <c r="H81" s="758">
        <f t="shared" si="14"/>
        <v>45873</v>
      </c>
      <c r="I81" s="332">
        <f t="shared" si="23"/>
        <v>32</v>
      </c>
      <c r="J81" s="155"/>
    </row>
    <row r="82" spans="1:10" s="14" customFormat="1" ht="20.100000000000001" hidden="1" customHeight="1">
      <c r="A82" s="1110"/>
      <c r="B82" s="955" t="s">
        <v>3713</v>
      </c>
      <c r="C82" s="955" t="s">
        <v>3726</v>
      </c>
      <c r="D82" s="955">
        <v>45880</v>
      </c>
      <c r="E82" s="758">
        <f t="shared" ref="E82:E84" si="24">D82+3</f>
        <v>45883</v>
      </c>
      <c r="G82" s="758">
        <f t="shared" si="14"/>
        <v>45880</v>
      </c>
      <c r="H82" s="758">
        <f t="shared" si="14"/>
        <v>45880</v>
      </c>
      <c r="I82" s="332">
        <f t="shared" ref="H82:I84" si="25">WEEKNUM(H82)</f>
        <v>33</v>
      </c>
      <c r="J82" s="155"/>
    </row>
    <row r="83" spans="1:10" s="14" customFormat="1" ht="20.100000000000001" hidden="1" customHeight="1">
      <c r="A83" s="1110"/>
      <c r="B83" s="955" t="s">
        <v>3713</v>
      </c>
      <c r="C83" s="955" t="s">
        <v>3727</v>
      </c>
      <c r="D83" s="955">
        <v>45888</v>
      </c>
      <c r="E83" s="758">
        <f t="shared" si="24"/>
        <v>45891</v>
      </c>
      <c r="G83" s="758">
        <f t="shared" si="14"/>
        <v>45887</v>
      </c>
      <c r="H83" s="758">
        <f t="shared" si="14"/>
        <v>45887</v>
      </c>
      <c r="I83" s="332">
        <f t="shared" si="25"/>
        <v>34</v>
      </c>
      <c r="J83" s="155"/>
    </row>
    <row r="84" spans="1:10" s="14" customFormat="1" ht="20.100000000000001" hidden="1" customHeight="1">
      <c r="A84" s="1110"/>
      <c r="B84" s="955" t="s">
        <v>3713</v>
      </c>
      <c r="C84" s="955" t="s">
        <v>3728</v>
      </c>
      <c r="D84" s="955">
        <v>45896</v>
      </c>
      <c r="E84" s="758">
        <f t="shared" si="24"/>
        <v>45899</v>
      </c>
      <c r="G84" s="758">
        <f t="shared" si="14"/>
        <v>45894</v>
      </c>
      <c r="H84" s="758">
        <f t="shared" si="14"/>
        <v>45894</v>
      </c>
      <c r="I84" s="332">
        <f t="shared" si="25"/>
        <v>35</v>
      </c>
      <c r="J84" s="155"/>
    </row>
    <row r="85" spans="1:10" s="14" customFormat="1" ht="20.100000000000001" hidden="1" customHeight="1">
      <c r="A85" s="1110"/>
      <c r="B85" s="955" t="s">
        <v>3713</v>
      </c>
      <c r="C85" s="955" t="s">
        <v>3729</v>
      </c>
      <c r="D85" s="955">
        <v>45903</v>
      </c>
      <c r="E85" s="758">
        <f t="shared" ref="E85:E88" si="26">D85+3</f>
        <v>45906</v>
      </c>
      <c r="G85" s="758">
        <f t="shared" si="14"/>
        <v>45901</v>
      </c>
      <c r="H85" s="758">
        <f t="shared" si="14"/>
        <v>45901</v>
      </c>
      <c r="I85" s="332">
        <f t="shared" ref="H85:I88" si="27">WEEKNUM(H85)</f>
        <v>36</v>
      </c>
      <c r="J85" s="155"/>
    </row>
    <row r="86" spans="1:10" s="14" customFormat="1" ht="20.100000000000001" hidden="1" customHeight="1">
      <c r="A86" s="1110"/>
      <c r="B86" s="955" t="s">
        <v>3713</v>
      </c>
      <c r="C86" s="955" t="s">
        <v>3730</v>
      </c>
      <c r="D86" s="955">
        <v>45911</v>
      </c>
      <c r="E86" s="758">
        <f t="shared" si="26"/>
        <v>45914</v>
      </c>
      <c r="G86" s="758">
        <f t="shared" si="14"/>
        <v>45908</v>
      </c>
      <c r="H86" s="758">
        <f t="shared" si="14"/>
        <v>45908</v>
      </c>
      <c r="I86" s="332">
        <f t="shared" si="27"/>
        <v>37</v>
      </c>
      <c r="J86" s="155"/>
    </row>
    <row r="87" spans="1:10" s="14" customFormat="1" ht="20.100000000000001" hidden="1" customHeight="1">
      <c r="A87" s="1110"/>
      <c r="B87" s="955" t="s">
        <v>3713</v>
      </c>
      <c r="C87" s="955" t="s">
        <v>3731</v>
      </c>
      <c r="D87" s="955">
        <v>45919</v>
      </c>
      <c r="E87" s="758">
        <f t="shared" si="26"/>
        <v>45922</v>
      </c>
      <c r="G87" s="758">
        <f t="shared" si="14"/>
        <v>45915</v>
      </c>
      <c r="H87" s="758">
        <f t="shared" si="14"/>
        <v>45915</v>
      </c>
      <c r="I87" s="332">
        <f t="shared" si="27"/>
        <v>38</v>
      </c>
      <c r="J87" s="155"/>
    </row>
    <row r="88" spans="1:10" s="14" customFormat="1" ht="20.100000000000001" hidden="1" customHeight="1">
      <c r="A88" s="1110" t="s">
        <v>3713</v>
      </c>
      <c r="B88" s="1026" t="s">
        <v>413</v>
      </c>
      <c r="C88" s="955" t="s">
        <v>3732</v>
      </c>
      <c r="D88" s="800">
        <v>45921</v>
      </c>
      <c r="E88" s="800">
        <f t="shared" si="26"/>
        <v>45924</v>
      </c>
      <c r="G88" s="758">
        <f t="shared" si="14"/>
        <v>45922</v>
      </c>
      <c r="H88" s="758">
        <f t="shared" si="14"/>
        <v>45922</v>
      </c>
      <c r="I88" s="332">
        <f t="shared" si="27"/>
        <v>39</v>
      </c>
      <c r="J88" s="155"/>
    </row>
    <row r="89" spans="1:10" s="14" customFormat="1" ht="20.100000000000001" hidden="1" customHeight="1">
      <c r="A89" s="1110"/>
      <c r="B89" s="955" t="s">
        <v>3713</v>
      </c>
      <c r="C89" s="955" t="s">
        <v>1914</v>
      </c>
      <c r="D89" s="955">
        <v>45928</v>
      </c>
      <c r="E89" s="758">
        <f t="shared" ref="E89:E90" si="28">D89+3</f>
        <v>45931</v>
      </c>
      <c r="G89" s="758">
        <f t="shared" si="14"/>
        <v>45929</v>
      </c>
      <c r="H89" s="758">
        <f t="shared" si="14"/>
        <v>45929</v>
      </c>
      <c r="I89" s="332">
        <f t="shared" ref="H89:I90" si="29">WEEKNUM(H89)</f>
        <v>40</v>
      </c>
      <c r="J89" s="155"/>
    </row>
    <row r="90" spans="1:10" s="14" customFormat="1" ht="20.100000000000001" hidden="1" customHeight="1">
      <c r="A90" s="1110"/>
      <c r="B90" s="955" t="s">
        <v>3713</v>
      </c>
      <c r="C90" s="955" t="s">
        <v>3733</v>
      </c>
      <c r="D90" s="955">
        <v>45935</v>
      </c>
      <c r="E90" s="758">
        <f t="shared" si="28"/>
        <v>45938</v>
      </c>
      <c r="G90" s="758">
        <f t="shared" si="14"/>
        <v>45936</v>
      </c>
      <c r="H90" s="758">
        <f t="shared" si="14"/>
        <v>45936</v>
      </c>
      <c r="I90" s="332">
        <f t="shared" si="29"/>
        <v>41</v>
      </c>
      <c r="J90" s="155"/>
    </row>
    <row r="91" spans="1:10" s="14" customFormat="1" ht="20.100000000000001" customHeight="1">
      <c r="A91" s="1110" t="s">
        <v>413</v>
      </c>
      <c r="B91" s="1061" t="s">
        <v>2475</v>
      </c>
      <c r="C91" s="955" t="s">
        <v>3734</v>
      </c>
      <c r="D91" s="955">
        <v>45941</v>
      </c>
      <c r="E91" s="758">
        <v>45945</v>
      </c>
      <c r="G91" s="758">
        <v>45942</v>
      </c>
      <c r="H91" s="758">
        <f t="shared" si="14"/>
        <v>45943</v>
      </c>
      <c r="I91" s="332">
        <f t="shared" ref="H91:I91" si="30">WEEKNUM(H91)</f>
        <v>42</v>
      </c>
      <c r="J91" s="155"/>
    </row>
    <row r="92" spans="1:10" s="14" customFormat="1" ht="20.100000000000001" customHeight="1">
      <c r="A92" s="1110" t="s">
        <v>3735</v>
      </c>
      <c r="B92" s="955" t="s">
        <v>2475</v>
      </c>
      <c r="C92" s="955" t="s">
        <v>3736</v>
      </c>
      <c r="D92" s="955">
        <v>45949</v>
      </c>
      <c r="E92" s="758">
        <f t="shared" ref="E92" si="31">D92+3</f>
        <v>45952</v>
      </c>
      <c r="G92" s="758">
        <f t="shared" si="14"/>
        <v>45949</v>
      </c>
      <c r="H92" s="758">
        <f t="shared" si="14"/>
        <v>45950</v>
      </c>
      <c r="I92" s="332">
        <f t="shared" ref="H92:I92" si="32">WEEKNUM(H92)</f>
        <v>43</v>
      </c>
      <c r="J92" s="155"/>
    </row>
    <row r="93" spans="1:10" s="14" customFormat="1" ht="20.100000000000001" customHeight="1">
      <c r="A93" s="1110" t="s">
        <v>413</v>
      </c>
      <c r="B93" s="1061" t="s">
        <v>2475</v>
      </c>
      <c r="C93" s="955" t="s">
        <v>3737</v>
      </c>
      <c r="D93" s="955">
        <v>45956</v>
      </c>
      <c r="E93" s="758">
        <f>D93+3</f>
        <v>45959</v>
      </c>
      <c r="G93" s="758">
        <f t="shared" si="14"/>
        <v>45956</v>
      </c>
      <c r="H93" s="758">
        <f t="shared" si="14"/>
        <v>45957</v>
      </c>
      <c r="I93" s="332">
        <f t="shared" ref="H93:I93" si="33">WEEKNUM(H93)</f>
        <v>44</v>
      </c>
      <c r="J93" s="155"/>
    </row>
    <row r="94" spans="1:10" s="14" customFormat="1" ht="20.100000000000001" customHeight="1">
      <c r="A94" s="1110" t="s">
        <v>3738</v>
      </c>
      <c r="B94" s="1061" t="s">
        <v>2475</v>
      </c>
      <c r="C94" s="955" t="s">
        <v>3739</v>
      </c>
      <c r="D94" s="955">
        <v>45963</v>
      </c>
      <c r="E94" s="758">
        <f>D94+3</f>
        <v>45966</v>
      </c>
      <c r="G94" s="758">
        <f t="shared" ref="G94:H100" si="34">G93+7</f>
        <v>45963</v>
      </c>
      <c r="H94" s="758">
        <f t="shared" si="34"/>
        <v>45964</v>
      </c>
      <c r="I94" s="332">
        <f t="shared" ref="H94:I100" si="35">WEEKNUM(H94)</f>
        <v>45</v>
      </c>
      <c r="J94" s="155"/>
    </row>
    <row r="95" spans="1:10" s="14" customFormat="1" ht="20.100000000000001" customHeight="1">
      <c r="A95" s="1110"/>
      <c r="B95" s="1061" t="s">
        <v>3738</v>
      </c>
      <c r="C95" s="955" t="s">
        <v>3740</v>
      </c>
      <c r="D95" s="955">
        <v>45970</v>
      </c>
      <c r="E95" s="758">
        <f>D95+3</f>
        <v>45973</v>
      </c>
      <c r="G95" s="758">
        <f t="shared" si="34"/>
        <v>45970</v>
      </c>
      <c r="H95" s="758">
        <f t="shared" si="34"/>
        <v>45971</v>
      </c>
      <c r="I95" s="332">
        <f t="shared" si="35"/>
        <v>46</v>
      </c>
      <c r="J95" s="155"/>
    </row>
    <row r="96" spans="1:10" s="14" customFormat="1" ht="20.100000000000001" customHeight="1">
      <c r="A96" s="1110"/>
      <c r="B96" s="1061" t="s">
        <v>3738</v>
      </c>
      <c r="C96" s="955" t="s">
        <v>1922</v>
      </c>
      <c r="D96" s="955">
        <v>45977</v>
      </c>
      <c r="E96" s="758">
        <f>D96+3</f>
        <v>45980</v>
      </c>
      <c r="G96" s="758">
        <f t="shared" si="34"/>
        <v>45977</v>
      </c>
      <c r="H96" s="758">
        <f t="shared" si="34"/>
        <v>45978</v>
      </c>
      <c r="I96" s="332">
        <f t="shared" si="35"/>
        <v>47</v>
      </c>
      <c r="J96" s="155"/>
    </row>
    <row r="97" spans="1:15" s="14" customFormat="1" ht="20.100000000000001" customHeight="1">
      <c r="A97" s="1110"/>
      <c r="B97" s="1061" t="s">
        <v>3738</v>
      </c>
      <c r="C97" s="955" t="s">
        <v>3741</v>
      </c>
      <c r="D97" s="955">
        <v>45984</v>
      </c>
      <c r="E97" s="758">
        <v>45945</v>
      </c>
      <c r="G97" s="758">
        <f t="shared" si="34"/>
        <v>45984</v>
      </c>
      <c r="H97" s="758">
        <f t="shared" si="34"/>
        <v>45985</v>
      </c>
      <c r="I97" s="332">
        <f t="shared" si="35"/>
        <v>48</v>
      </c>
      <c r="J97" s="155"/>
    </row>
    <row r="98" spans="1:15" s="14" customFormat="1" ht="20.100000000000001" customHeight="1">
      <c r="A98" s="1110"/>
      <c r="B98" s="1061" t="s">
        <v>3738</v>
      </c>
      <c r="C98" s="955" t="s">
        <v>3742</v>
      </c>
      <c r="D98" s="955">
        <v>45991</v>
      </c>
      <c r="E98" s="758">
        <f>D98+3</f>
        <v>45994</v>
      </c>
      <c r="G98" s="758">
        <f t="shared" si="34"/>
        <v>45991</v>
      </c>
      <c r="H98" s="758">
        <f t="shared" si="34"/>
        <v>45992</v>
      </c>
      <c r="I98" s="332">
        <f t="shared" si="35"/>
        <v>49</v>
      </c>
      <c r="J98" s="155"/>
    </row>
    <row r="99" spans="1:15" s="14" customFormat="1" ht="20.100000000000001" customHeight="1">
      <c r="A99" s="1110"/>
      <c r="B99" s="1061" t="s">
        <v>3738</v>
      </c>
      <c r="C99" s="955" t="s">
        <v>3743</v>
      </c>
      <c r="D99" s="955">
        <v>45998</v>
      </c>
      <c r="E99" s="758">
        <f>D99+3</f>
        <v>46001</v>
      </c>
      <c r="G99" s="758">
        <f t="shared" si="34"/>
        <v>45998</v>
      </c>
      <c r="H99" s="758">
        <f t="shared" si="34"/>
        <v>45999</v>
      </c>
      <c r="I99" s="332">
        <f t="shared" si="35"/>
        <v>50</v>
      </c>
      <c r="J99" s="155"/>
    </row>
    <row r="100" spans="1:15" s="14" customFormat="1" ht="20.100000000000001" customHeight="1">
      <c r="A100" s="1110"/>
      <c r="B100" s="1061" t="s">
        <v>3738</v>
      </c>
      <c r="C100" s="955" t="s">
        <v>3744</v>
      </c>
      <c r="D100" s="955">
        <v>46005</v>
      </c>
      <c r="E100" s="758">
        <f>D100+3</f>
        <v>46008</v>
      </c>
      <c r="G100" s="758">
        <f t="shared" si="34"/>
        <v>46005</v>
      </c>
      <c r="H100" s="758">
        <f t="shared" si="34"/>
        <v>46006</v>
      </c>
      <c r="I100" s="332">
        <f t="shared" si="35"/>
        <v>51</v>
      </c>
      <c r="J100" s="155"/>
    </row>
    <row r="101" spans="1:15" s="14" customFormat="1" ht="15.6">
      <c r="A101" s="870"/>
      <c r="B101" s="1106" t="s">
        <v>545</v>
      </c>
      <c r="C101" s="678"/>
      <c r="D101" s="678"/>
      <c r="E101" s="678"/>
      <c r="F101" s="678"/>
      <c r="G101" s="678"/>
      <c r="H101" s="407"/>
      <c r="I101" s="407"/>
      <c r="J101" s="155"/>
    </row>
    <row r="105" spans="1:15" ht="14.45" thickBot="1"/>
    <row r="106" spans="1:15" s="147" customFormat="1" ht="20.100000000000001" customHeight="1">
      <c r="B106" s="896"/>
      <c r="C106" s="897"/>
      <c r="D106" s="898"/>
      <c r="E106" s="899"/>
      <c r="F106" s="900"/>
      <c r="G106" s="901"/>
      <c r="H106" s="902"/>
    </row>
    <row r="107" spans="1:15" s="147" customFormat="1" ht="18" customHeight="1">
      <c r="B107" s="778" t="s">
        <v>546</v>
      </c>
      <c r="C107" s="145"/>
      <c r="D107" s="147" t="s">
        <v>547</v>
      </c>
      <c r="G107" s="147" t="s">
        <v>548</v>
      </c>
      <c r="H107" s="779"/>
    </row>
    <row r="108" spans="1:15" s="147" customFormat="1" ht="20.100000000000001" customHeight="1">
      <c r="B108" s="780" t="s">
        <v>549</v>
      </c>
      <c r="C108" s="1098" t="s">
        <v>550</v>
      </c>
      <c r="D108" s="133" t="s">
        <v>551</v>
      </c>
      <c r="F108" s="1098" t="s">
        <v>552</v>
      </c>
      <c r="G108" s="145" t="s">
        <v>553</v>
      </c>
      <c r="H108" s="1099" t="s">
        <v>554</v>
      </c>
    </row>
    <row r="109" spans="1:15" s="147" customFormat="1" ht="20.100000000000001" customHeight="1">
      <c r="B109" s="780" t="s">
        <v>555</v>
      </c>
      <c r="C109" s="1098" t="s">
        <v>556</v>
      </c>
      <c r="D109" s="133" t="s">
        <v>557</v>
      </c>
      <c r="E109" s="148" t="s">
        <v>558</v>
      </c>
      <c r="F109" s="1100" t="s">
        <v>559</v>
      </c>
      <c r="G109" s="145" t="s">
        <v>560</v>
      </c>
      <c r="H109" s="1099" t="s">
        <v>561</v>
      </c>
    </row>
    <row r="110" spans="1:15" s="147" customFormat="1" ht="20.100000000000001" customHeight="1">
      <c r="B110" s="783" t="s">
        <v>562</v>
      </c>
      <c r="C110" s="1101" t="s">
        <v>563</v>
      </c>
      <c r="D110" s="133" t="s">
        <v>564</v>
      </c>
      <c r="E110" s="148" t="s">
        <v>565</v>
      </c>
      <c r="F110" s="1100" t="s">
        <v>566</v>
      </c>
      <c r="G110" s="588" t="s">
        <v>567</v>
      </c>
      <c r="H110" s="1102" t="s">
        <v>568</v>
      </c>
    </row>
    <row r="111" spans="1:15" s="147" customFormat="1" ht="20.100000000000001" customHeight="1">
      <c r="B111" s="783" t="s">
        <v>569</v>
      </c>
      <c r="C111" s="1101" t="s">
        <v>570</v>
      </c>
      <c r="D111" s="133" t="s">
        <v>571</v>
      </c>
      <c r="E111" s="148" t="s">
        <v>572</v>
      </c>
      <c r="F111" s="1100" t="s">
        <v>573</v>
      </c>
      <c r="G111" s="588" t="s">
        <v>574</v>
      </c>
      <c r="H111" s="1102" t="s">
        <v>575</v>
      </c>
      <c r="N111" s="149"/>
      <c r="O111" s="149"/>
    </row>
    <row r="112" spans="1:15" s="147" customFormat="1" ht="20.100000000000001" customHeight="1">
      <c r="B112" s="783" t="s">
        <v>815</v>
      </c>
      <c r="C112" s="1101" t="s">
        <v>577</v>
      </c>
      <c r="D112" s="133" t="s">
        <v>578</v>
      </c>
      <c r="E112" s="148" t="s">
        <v>579</v>
      </c>
      <c r="F112" s="1100" t="s">
        <v>580</v>
      </c>
      <c r="G112" s="588" t="s">
        <v>581</v>
      </c>
      <c r="H112" s="1102" t="s">
        <v>582</v>
      </c>
      <c r="N112" s="149"/>
      <c r="O112" s="149"/>
    </row>
    <row r="113" spans="1:21" s="147" customFormat="1" ht="20.100000000000001" customHeight="1">
      <c r="B113" s="783" t="s">
        <v>583</v>
      </c>
      <c r="C113" s="1101" t="s">
        <v>584</v>
      </c>
      <c r="D113" s="133" t="s">
        <v>585</v>
      </c>
      <c r="E113" s="148" t="s">
        <v>586</v>
      </c>
      <c r="F113" s="1100" t="s">
        <v>587</v>
      </c>
      <c r="G113" s="588" t="s">
        <v>588</v>
      </c>
      <c r="H113" s="1102" t="s">
        <v>589</v>
      </c>
      <c r="N113" s="149"/>
      <c r="O113" s="149"/>
    </row>
    <row r="114" spans="1:21" s="147" customFormat="1" ht="20.100000000000001" customHeight="1">
      <c r="B114" s="783" t="s">
        <v>590</v>
      </c>
      <c r="C114" s="1101" t="s">
        <v>591</v>
      </c>
      <c r="D114" s="133" t="s">
        <v>592</v>
      </c>
      <c r="E114" s="148" t="s">
        <v>593</v>
      </c>
      <c r="F114" s="1098" t="s">
        <v>594</v>
      </c>
      <c r="G114" s="588" t="s">
        <v>595</v>
      </c>
      <c r="H114" s="787" t="s">
        <v>596</v>
      </c>
      <c r="N114" s="149"/>
      <c r="O114" s="149"/>
    </row>
    <row r="115" spans="1:21" s="149" customFormat="1" ht="20.100000000000001" customHeight="1">
      <c r="A115" s="1033"/>
      <c r="B115" s="783" t="s">
        <v>597</v>
      </c>
      <c r="C115" s="1101" t="s">
        <v>598</v>
      </c>
      <c r="D115" s="133"/>
      <c r="E115" s="145"/>
      <c r="F115" s="588"/>
      <c r="G115" s="147"/>
      <c r="H115" s="788"/>
      <c r="I115" s="145"/>
      <c r="J115" s="145"/>
      <c r="K115" s="145"/>
    </row>
    <row r="116" spans="1:21" s="149" customFormat="1" ht="20.100000000000001" customHeight="1" thickBot="1">
      <c r="A116" s="1033"/>
      <c r="B116" s="1103"/>
      <c r="C116" s="791"/>
      <c r="D116" s="791"/>
      <c r="E116" s="791"/>
      <c r="F116" s="791"/>
      <c r="G116" s="791"/>
      <c r="H116" s="1104"/>
      <c r="I116" s="145"/>
      <c r="J116" s="145"/>
      <c r="K116" s="145"/>
    </row>
    <row r="122" spans="1:21" s="266" customFormat="1" ht="55.15" hidden="1">
      <c r="A122" s="873"/>
      <c r="B122" s="369"/>
      <c r="C122" s="1"/>
      <c r="D122" s="395" t="s">
        <v>1656</v>
      </c>
      <c r="E122" s="119" t="s">
        <v>3032</v>
      </c>
      <c r="F122" s="119" t="s">
        <v>3033</v>
      </c>
      <c r="G122" s="119" t="s">
        <v>3034</v>
      </c>
      <c r="H122" s="119" t="s">
        <v>3035</v>
      </c>
      <c r="I122" s="119" t="s">
        <v>3036</v>
      </c>
      <c r="J122" s="119" t="s">
        <v>3037</v>
      </c>
      <c r="K122" s="370" t="s">
        <v>3038</v>
      </c>
      <c r="L122" s="370" t="s">
        <v>3039</v>
      </c>
      <c r="M122" s="119" t="s">
        <v>3040</v>
      </c>
      <c r="N122" s="119" t="s">
        <v>3041</v>
      </c>
      <c r="O122" s="119" t="s">
        <v>3042</v>
      </c>
      <c r="P122" s="370" t="s">
        <v>3043</v>
      </c>
      <c r="Q122" s="119" t="s">
        <v>3044</v>
      </c>
      <c r="R122" s="119" t="s">
        <v>3045</v>
      </c>
      <c r="S122" s="119" t="s">
        <v>3046</v>
      </c>
      <c r="T122" s="119" t="s">
        <v>3047</v>
      </c>
      <c r="U122" s="119" t="s">
        <v>3048</v>
      </c>
    </row>
    <row r="123" spans="1:21" s="266" customFormat="1" ht="20.100000000000001" hidden="1" customHeight="1">
      <c r="A123" s="873"/>
      <c r="B123" s="1"/>
      <c r="C123" s="1" t="s">
        <v>3049</v>
      </c>
      <c r="D123" s="402"/>
      <c r="E123" s="402" t="s">
        <v>145</v>
      </c>
      <c r="F123" s="402" t="s">
        <v>223</v>
      </c>
      <c r="G123" s="402" t="s">
        <v>172</v>
      </c>
      <c r="H123" s="395" t="s">
        <v>303</v>
      </c>
      <c r="I123" s="395" t="s">
        <v>3050</v>
      </c>
      <c r="J123" s="371" t="s">
        <v>3051</v>
      </c>
      <c r="K123" s="370" t="s">
        <v>3051</v>
      </c>
      <c r="L123" s="370" t="s">
        <v>3052</v>
      </c>
      <c r="M123" s="402" t="s">
        <v>269</v>
      </c>
      <c r="N123" s="402" t="s">
        <v>3053</v>
      </c>
      <c r="O123" s="402" t="s">
        <v>3053</v>
      </c>
      <c r="P123" s="372" t="s">
        <v>3053</v>
      </c>
      <c r="Q123" s="372" t="s">
        <v>3054</v>
      </c>
      <c r="R123" s="372" t="s">
        <v>3055</v>
      </c>
      <c r="S123" s="372" t="s">
        <v>3056</v>
      </c>
      <c r="T123" s="372" t="s">
        <v>3057</v>
      </c>
      <c r="U123" s="372" t="s">
        <v>3058</v>
      </c>
    </row>
    <row r="124" spans="1:21" s="266" customFormat="1" ht="20.100000000000001" hidden="1" customHeight="1">
      <c r="A124" s="873"/>
      <c r="B124" s="373" t="s">
        <v>355</v>
      </c>
      <c r="C124" s="373" t="s">
        <v>356</v>
      </c>
      <c r="D124" s="373" t="s">
        <v>1437</v>
      </c>
      <c r="E124" s="373" t="s">
        <v>1437</v>
      </c>
      <c r="F124" s="373" t="s">
        <v>1437</v>
      </c>
      <c r="G124" s="373" t="s">
        <v>1437</v>
      </c>
      <c r="H124" s="373" t="s">
        <v>1437</v>
      </c>
      <c r="I124" s="373" t="s">
        <v>1437</v>
      </c>
      <c r="J124" s="373" t="s">
        <v>1437</v>
      </c>
      <c r="K124" s="374" t="s">
        <v>1437</v>
      </c>
      <c r="L124" s="375" t="s">
        <v>1437</v>
      </c>
      <c r="M124" s="373" t="s">
        <v>1437</v>
      </c>
      <c r="N124" s="373" t="s">
        <v>1437</v>
      </c>
      <c r="O124" s="373" t="s">
        <v>1437</v>
      </c>
      <c r="P124" s="375" t="s">
        <v>1437</v>
      </c>
      <c r="Q124" s="375" t="s">
        <v>1437</v>
      </c>
      <c r="R124" s="375" t="s">
        <v>1437</v>
      </c>
      <c r="S124" s="375" t="s">
        <v>1437</v>
      </c>
      <c r="T124" s="375" t="s">
        <v>1437</v>
      </c>
      <c r="U124" s="375" t="s">
        <v>1437</v>
      </c>
    </row>
    <row r="125" spans="1:21" hidden="1">
      <c r="B125" s="136" t="s">
        <v>3059</v>
      </c>
      <c r="C125" s="137" t="s">
        <v>3060</v>
      </c>
      <c r="D125" s="6">
        <v>44288</v>
      </c>
      <c r="E125" s="6">
        <f t="shared" ref="E125:E129" si="36">D125+4</f>
        <v>44292</v>
      </c>
      <c r="F125" s="6">
        <f t="shared" ref="F125:F132" si="37">D125+6</f>
        <v>44294</v>
      </c>
      <c r="G125" s="6">
        <f t="shared" ref="G125:G132" si="38">D125+11</f>
        <v>44299</v>
      </c>
      <c r="H125" s="376">
        <f t="shared" ref="H125:H132" si="39">G125+15</f>
        <v>44314</v>
      </c>
      <c r="I125" s="6">
        <f t="shared" ref="I125:I132" si="40">D125+24</f>
        <v>44312</v>
      </c>
      <c r="J125" s="6">
        <f t="shared" ref="J125:J132" si="41">D125+21</f>
        <v>44309</v>
      </c>
      <c r="K125" s="6">
        <f t="shared" ref="K125:K132" si="42">D125+21</f>
        <v>44309</v>
      </c>
      <c r="L125" s="6">
        <f t="shared" ref="L125:L132" si="43">D125+38</f>
        <v>44326</v>
      </c>
      <c r="M125" s="6">
        <f t="shared" ref="M125:M132" si="44">D125+5</f>
        <v>44293</v>
      </c>
      <c r="N125" s="6">
        <f t="shared" ref="N125:N132" si="45">D125+21</f>
        <v>44309</v>
      </c>
      <c r="O125" s="6">
        <f t="shared" ref="O125:O132" si="46">D125+21</f>
        <v>44309</v>
      </c>
      <c r="P125" s="6">
        <f t="shared" ref="P125:P132" si="47">D125+21</f>
        <v>44309</v>
      </c>
      <c r="Q125" s="6">
        <f t="shared" ref="Q125:Q132" si="48">D125+20</f>
        <v>44308</v>
      </c>
      <c r="R125" s="6">
        <f t="shared" ref="R125:R132" si="49">D125+25</f>
        <v>44313</v>
      </c>
      <c r="S125" s="6">
        <f t="shared" ref="S125:S132" si="50">D125+22</f>
        <v>44310</v>
      </c>
      <c r="T125" s="6">
        <f t="shared" ref="T125:T132" si="51">D125+19</f>
        <v>44307</v>
      </c>
      <c r="U125" s="6">
        <f t="shared" ref="U125:U132" si="52">D125+18</f>
        <v>44306</v>
      </c>
    </row>
    <row r="126" spans="1:21" hidden="1">
      <c r="A126" s="872" t="s">
        <v>3061</v>
      </c>
      <c r="B126" s="378" t="s">
        <v>722</v>
      </c>
      <c r="C126" s="137" t="s">
        <v>3062</v>
      </c>
      <c r="D126" s="6">
        <f t="shared" ref="D126:D132" si="53">D125+7</f>
        <v>44295</v>
      </c>
      <c r="E126" s="6">
        <f t="shared" si="36"/>
        <v>44299</v>
      </c>
      <c r="F126" s="6">
        <f t="shared" si="37"/>
        <v>44301</v>
      </c>
      <c r="G126" s="6">
        <f t="shared" si="38"/>
        <v>44306</v>
      </c>
      <c r="H126" s="376">
        <f t="shared" si="39"/>
        <v>44321</v>
      </c>
      <c r="I126" s="6">
        <f t="shared" si="40"/>
        <v>44319</v>
      </c>
      <c r="J126" s="6">
        <f t="shared" si="41"/>
        <v>44316</v>
      </c>
      <c r="K126" s="6">
        <f t="shared" si="42"/>
        <v>44316</v>
      </c>
      <c r="L126" s="6">
        <f t="shared" si="43"/>
        <v>44333</v>
      </c>
      <c r="M126" s="6">
        <f t="shared" si="44"/>
        <v>44300</v>
      </c>
      <c r="N126" s="6">
        <f t="shared" si="45"/>
        <v>44316</v>
      </c>
      <c r="O126" s="6">
        <f t="shared" si="46"/>
        <v>44316</v>
      </c>
      <c r="P126" s="6">
        <f t="shared" si="47"/>
        <v>44316</v>
      </c>
      <c r="Q126" s="6">
        <f t="shared" si="48"/>
        <v>44315</v>
      </c>
      <c r="R126" s="6">
        <f t="shared" si="49"/>
        <v>44320</v>
      </c>
      <c r="S126" s="6">
        <f t="shared" si="50"/>
        <v>44317</v>
      </c>
      <c r="T126" s="6">
        <f t="shared" si="51"/>
        <v>44314</v>
      </c>
      <c r="U126" s="6">
        <f t="shared" si="52"/>
        <v>44313</v>
      </c>
    </row>
    <row r="127" spans="1:21" hidden="1">
      <c r="A127" s="872" t="s">
        <v>3063</v>
      </c>
      <c r="B127" s="378" t="s">
        <v>722</v>
      </c>
      <c r="C127" s="137" t="s">
        <v>3064</v>
      </c>
      <c r="D127" s="6">
        <f t="shared" si="53"/>
        <v>44302</v>
      </c>
      <c r="E127" s="6">
        <f t="shared" si="36"/>
        <v>44306</v>
      </c>
      <c r="F127" s="6">
        <f t="shared" si="37"/>
        <v>44308</v>
      </c>
      <c r="G127" s="6">
        <f t="shared" si="38"/>
        <v>44313</v>
      </c>
      <c r="H127" s="376">
        <f t="shared" si="39"/>
        <v>44328</v>
      </c>
      <c r="I127" s="6">
        <f t="shared" si="40"/>
        <v>44326</v>
      </c>
      <c r="J127" s="6">
        <f t="shared" si="41"/>
        <v>44323</v>
      </c>
      <c r="K127" s="6">
        <f t="shared" si="42"/>
        <v>44323</v>
      </c>
      <c r="L127" s="6">
        <f t="shared" si="43"/>
        <v>44340</v>
      </c>
      <c r="M127" s="6">
        <f t="shared" si="44"/>
        <v>44307</v>
      </c>
      <c r="N127" s="6">
        <f t="shared" si="45"/>
        <v>44323</v>
      </c>
      <c r="O127" s="6">
        <f t="shared" si="46"/>
        <v>44323</v>
      </c>
      <c r="P127" s="6">
        <f t="shared" si="47"/>
        <v>44323</v>
      </c>
      <c r="Q127" s="6">
        <f t="shared" si="48"/>
        <v>44322</v>
      </c>
      <c r="R127" s="6">
        <f t="shared" si="49"/>
        <v>44327</v>
      </c>
      <c r="S127" s="6">
        <f t="shared" si="50"/>
        <v>44324</v>
      </c>
      <c r="T127" s="6">
        <f t="shared" si="51"/>
        <v>44321</v>
      </c>
      <c r="U127" s="6">
        <f t="shared" si="52"/>
        <v>44320</v>
      </c>
    </row>
    <row r="128" spans="1:21" hidden="1">
      <c r="A128" s="872" t="s">
        <v>3065</v>
      </c>
      <c r="B128" s="378" t="s">
        <v>722</v>
      </c>
      <c r="C128" s="137" t="s">
        <v>3066</v>
      </c>
      <c r="D128" s="6">
        <f t="shared" si="53"/>
        <v>44309</v>
      </c>
      <c r="E128" s="6">
        <f t="shared" si="36"/>
        <v>44313</v>
      </c>
      <c r="F128" s="6">
        <f t="shared" si="37"/>
        <v>44315</v>
      </c>
      <c r="G128" s="6">
        <f t="shared" si="38"/>
        <v>44320</v>
      </c>
      <c r="H128" s="376">
        <f t="shared" si="39"/>
        <v>44335</v>
      </c>
      <c r="I128" s="6">
        <f t="shared" si="40"/>
        <v>44333</v>
      </c>
      <c r="J128" s="6">
        <f t="shared" si="41"/>
        <v>44330</v>
      </c>
      <c r="K128" s="6">
        <f t="shared" si="42"/>
        <v>44330</v>
      </c>
      <c r="L128" s="6">
        <f t="shared" si="43"/>
        <v>44347</v>
      </c>
      <c r="M128" s="6">
        <f t="shared" si="44"/>
        <v>44314</v>
      </c>
      <c r="N128" s="6">
        <f t="shared" si="45"/>
        <v>44330</v>
      </c>
      <c r="O128" s="6">
        <f t="shared" si="46"/>
        <v>44330</v>
      </c>
      <c r="P128" s="6">
        <f t="shared" si="47"/>
        <v>44330</v>
      </c>
      <c r="Q128" s="6">
        <f t="shared" si="48"/>
        <v>44329</v>
      </c>
      <c r="R128" s="6">
        <f t="shared" si="49"/>
        <v>44334</v>
      </c>
      <c r="S128" s="6">
        <f t="shared" si="50"/>
        <v>44331</v>
      </c>
      <c r="T128" s="6">
        <f t="shared" si="51"/>
        <v>44328</v>
      </c>
      <c r="U128" s="6">
        <f t="shared" si="52"/>
        <v>44327</v>
      </c>
    </row>
    <row r="129" spans="1:21" hidden="1">
      <c r="A129" s="872"/>
      <c r="B129" s="378" t="s">
        <v>722</v>
      </c>
      <c r="C129" s="137" t="s">
        <v>3067</v>
      </c>
      <c r="D129" s="6">
        <f t="shared" si="53"/>
        <v>44316</v>
      </c>
      <c r="E129" s="6">
        <f t="shared" si="36"/>
        <v>44320</v>
      </c>
      <c r="F129" s="6">
        <f t="shared" si="37"/>
        <v>44322</v>
      </c>
      <c r="G129" s="6">
        <f t="shared" si="38"/>
        <v>44327</v>
      </c>
      <c r="H129" s="376">
        <f t="shared" si="39"/>
        <v>44342</v>
      </c>
      <c r="I129" s="6">
        <f t="shared" si="40"/>
        <v>44340</v>
      </c>
      <c r="J129" s="6">
        <f t="shared" si="41"/>
        <v>44337</v>
      </c>
      <c r="K129" s="6">
        <f t="shared" si="42"/>
        <v>44337</v>
      </c>
      <c r="L129" s="6">
        <f t="shared" si="43"/>
        <v>44354</v>
      </c>
      <c r="M129" s="6">
        <f t="shared" si="44"/>
        <v>44321</v>
      </c>
      <c r="N129" s="6">
        <f t="shared" si="45"/>
        <v>44337</v>
      </c>
      <c r="O129" s="6">
        <f t="shared" si="46"/>
        <v>44337</v>
      </c>
      <c r="P129" s="6">
        <f t="shared" si="47"/>
        <v>44337</v>
      </c>
      <c r="Q129" s="6">
        <f t="shared" si="48"/>
        <v>44336</v>
      </c>
      <c r="R129" s="6">
        <f t="shared" si="49"/>
        <v>44341</v>
      </c>
      <c r="S129" s="6">
        <f t="shared" si="50"/>
        <v>44338</v>
      </c>
      <c r="T129" s="6">
        <f t="shared" si="51"/>
        <v>44335</v>
      </c>
      <c r="U129" s="6">
        <f t="shared" si="52"/>
        <v>44334</v>
      </c>
    </row>
    <row r="130" spans="1:21" hidden="1">
      <c r="A130" s="872"/>
      <c r="B130" s="380" t="s">
        <v>722</v>
      </c>
      <c r="C130" s="359" t="s">
        <v>3068</v>
      </c>
      <c r="D130" s="6">
        <f>D129+7</f>
        <v>44323</v>
      </c>
      <c r="E130" s="360">
        <f>D130+4</f>
        <v>44327</v>
      </c>
      <c r="F130" s="360">
        <f t="shared" si="37"/>
        <v>44329</v>
      </c>
      <c r="G130" s="360">
        <f t="shared" si="38"/>
        <v>44334</v>
      </c>
      <c r="H130" s="377">
        <f t="shared" si="39"/>
        <v>44349</v>
      </c>
      <c r="I130" s="360">
        <f t="shared" si="40"/>
        <v>44347</v>
      </c>
      <c r="J130" s="360">
        <f t="shared" si="41"/>
        <v>44344</v>
      </c>
      <c r="K130" s="360">
        <f t="shared" si="42"/>
        <v>44344</v>
      </c>
      <c r="L130" s="360">
        <f t="shared" si="43"/>
        <v>44361</v>
      </c>
      <c r="M130" s="360">
        <f t="shared" si="44"/>
        <v>44328</v>
      </c>
      <c r="N130" s="360">
        <f t="shared" si="45"/>
        <v>44344</v>
      </c>
      <c r="O130" s="360">
        <f t="shared" si="46"/>
        <v>44344</v>
      </c>
      <c r="P130" s="360">
        <f t="shared" si="47"/>
        <v>44344</v>
      </c>
      <c r="Q130" s="360">
        <f t="shared" si="48"/>
        <v>44343</v>
      </c>
      <c r="R130" s="360">
        <f t="shared" si="49"/>
        <v>44348</v>
      </c>
      <c r="S130" s="360">
        <f t="shared" si="50"/>
        <v>44345</v>
      </c>
      <c r="T130" s="360">
        <f t="shared" si="51"/>
        <v>44342</v>
      </c>
      <c r="U130" s="360">
        <f t="shared" si="52"/>
        <v>44341</v>
      </c>
    </row>
    <row r="131" spans="1:21" hidden="1">
      <c r="A131" s="872" t="s">
        <v>3069</v>
      </c>
      <c r="B131" s="380" t="s">
        <v>722</v>
      </c>
      <c r="C131" s="359" t="s">
        <v>3070</v>
      </c>
      <c r="D131" s="360">
        <f t="shared" si="53"/>
        <v>44330</v>
      </c>
      <c r="E131" s="360">
        <f t="shared" ref="E131:E132" si="54">D131+4</f>
        <v>44334</v>
      </c>
      <c r="F131" s="360">
        <f t="shared" si="37"/>
        <v>44336</v>
      </c>
      <c r="G131" s="360">
        <f t="shared" si="38"/>
        <v>44341</v>
      </c>
      <c r="H131" s="377">
        <f t="shared" si="39"/>
        <v>44356</v>
      </c>
      <c r="I131" s="360">
        <f t="shared" si="40"/>
        <v>44354</v>
      </c>
      <c r="J131" s="360">
        <f t="shared" si="41"/>
        <v>44351</v>
      </c>
      <c r="K131" s="360">
        <f t="shared" si="42"/>
        <v>44351</v>
      </c>
      <c r="L131" s="360">
        <f t="shared" si="43"/>
        <v>44368</v>
      </c>
      <c r="M131" s="360">
        <f t="shared" si="44"/>
        <v>44335</v>
      </c>
      <c r="N131" s="360">
        <f t="shared" si="45"/>
        <v>44351</v>
      </c>
      <c r="O131" s="360">
        <f t="shared" si="46"/>
        <v>44351</v>
      </c>
      <c r="P131" s="360">
        <f t="shared" si="47"/>
        <v>44351</v>
      </c>
      <c r="Q131" s="360">
        <f t="shared" si="48"/>
        <v>44350</v>
      </c>
      <c r="R131" s="360">
        <f t="shared" si="49"/>
        <v>44355</v>
      </c>
      <c r="S131" s="360">
        <f t="shared" si="50"/>
        <v>44352</v>
      </c>
      <c r="T131" s="360">
        <f t="shared" si="51"/>
        <v>44349</v>
      </c>
      <c r="U131" s="360">
        <f t="shared" si="52"/>
        <v>44348</v>
      </c>
    </row>
    <row r="132" spans="1:21" hidden="1">
      <c r="A132" s="872"/>
      <c r="B132" s="380" t="s">
        <v>722</v>
      </c>
      <c r="C132" s="359" t="s">
        <v>3071</v>
      </c>
      <c r="D132" s="360">
        <f t="shared" si="53"/>
        <v>44337</v>
      </c>
      <c r="E132" s="360">
        <f t="shared" si="54"/>
        <v>44341</v>
      </c>
      <c r="F132" s="360">
        <f t="shared" si="37"/>
        <v>44343</v>
      </c>
      <c r="G132" s="360">
        <f t="shared" si="38"/>
        <v>44348</v>
      </c>
      <c r="H132" s="377">
        <f t="shared" si="39"/>
        <v>44363</v>
      </c>
      <c r="I132" s="360">
        <f t="shared" si="40"/>
        <v>44361</v>
      </c>
      <c r="J132" s="360">
        <f t="shared" si="41"/>
        <v>44358</v>
      </c>
      <c r="K132" s="360">
        <f t="shared" si="42"/>
        <v>44358</v>
      </c>
      <c r="L132" s="360">
        <f t="shared" si="43"/>
        <v>44375</v>
      </c>
      <c r="M132" s="360">
        <f t="shared" si="44"/>
        <v>44342</v>
      </c>
      <c r="N132" s="360">
        <f t="shared" si="45"/>
        <v>44358</v>
      </c>
      <c r="O132" s="360">
        <f t="shared" si="46"/>
        <v>44358</v>
      </c>
      <c r="P132" s="360">
        <f t="shared" si="47"/>
        <v>44358</v>
      </c>
      <c r="Q132" s="360">
        <f t="shared" si="48"/>
        <v>44357</v>
      </c>
      <c r="R132" s="360">
        <f t="shared" si="49"/>
        <v>44362</v>
      </c>
      <c r="S132" s="360">
        <f t="shared" si="50"/>
        <v>44359</v>
      </c>
      <c r="T132" s="360">
        <f t="shared" si="51"/>
        <v>44356</v>
      </c>
      <c r="U132" s="360">
        <f t="shared" si="52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108" r:id="rId1" xr:uid="{2B2CCB7D-9BE0-4B53-B40F-54369B82FDC7}"/>
    <hyperlink ref="C108" r:id="rId2" xr:uid="{D9D901F1-3E8B-4766-975F-3CE08C273CA9}"/>
    <hyperlink ref="H113" r:id="rId3" xr:uid="{E55715D8-3EF0-4247-B01C-E7565DB9D172}"/>
    <hyperlink ref="H112" r:id="rId4" xr:uid="{A4CAE3A1-2358-4C58-A1C9-D995531BBA34}"/>
    <hyperlink ref="C111" r:id="rId5" xr:uid="{8BF2D1AD-9F9E-4D49-BB8D-81494CE9E988}"/>
    <hyperlink ref="C109" r:id="rId6" xr:uid="{7BAE28A6-7C06-401A-B650-C0622E54647C}"/>
    <hyperlink ref="C115" r:id="rId7" xr:uid="{008D4F0D-C8AD-403C-B399-505813C8F75E}"/>
    <hyperlink ref="H111" r:id="rId8" xr:uid="{69638BB7-62DD-4029-BB80-71271E53BD20}"/>
    <hyperlink ref="H114" r:id="rId9" xr:uid="{499B1FFD-105E-4E9A-8038-60F54C2A262F}"/>
    <hyperlink ref="F108" r:id="rId10" xr:uid="{837DEA61-096C-4258-99B3-B3BA924CC9D8}"/>
    <hyperlink ref="F113" r:id="rId11" xr:uid="{81B82106-B7BF-464D-A3C0-585A7EF329A9}"/>
    <hyperlink ref="F109" r:id="rId12" xr:uid="{F2BF8F4F-8B12-42CA-A272-7B57779109FC}"/>
    <hyperlink ref="F110" r:id="rId13" xr:uid="{8806BB88-2980-498E-94D5-805C37C743A7}"/>
    <hyperlink ref="F111" r:id="rId14" xr:uid="{ABC80173-8F50-4A5E-952C-4F953734A27A}"/>
    <hyperlink ref="F112" r:id="rId15" xr:uid="{9870767D-3B30-4A45-A59A-7F99048D9906}"/>
    <hyperlink ref="H109" r:id="rId16" xr:uid="{1D2BACDE-8AB1-4A59-A5C6-736B62A96533}"/>
    <hyperlink ref="H110" r:id="rId17" xr:uid="{EE9E692D-FE2F-486E-BBB2-C7F3A5E893FC}"/>
    <hyperlink ref="F114" r:id="rId18" xr:uid="{D166D529-69F7-4407-B395-7ACBC9573A1A}"/>
    <hyperlink ref="C110" r:id="rId19" xr:uid="{CBA851BB-63EE-448A-AE94-781A4063C676}"/>
    <hyperlink ref="C112" r:id="rId20" xr:uid="{BF1BA1CB-FE34-422E-B16E-8ED6838B01BA}"/>
    <hyperlink ref="C113" r:id="rId21" xr:uid="{566081FF-B567-461E-8D47-6DC1E9F5A91D}"/>
    <hyperlink ref="C114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>
      <c r="B2" s="1198" t="s">
        <v>116</v>
      </c>
      <c r="C2" s="1198"/>
      <c r="D2" s="1198"/>
      <c r="E2" s="1198"/>
      <c r="F2" s="1198"/>
      <c r="G2" s="1198"/>
      <c r="H2" s="1198"/>
      <c r="J2" s="956" t="s">
        <v>350</v>
      </c>
    </row>
    <row r="3" spans="2:10" ht="13.9" thickBot="1">
      <c r="B3" s="165"/>
      <c r="J3" s="992"/>
    </row>
    <row r="4" spans="2:10" ht="30" customHeight="1" thickBot="1">
      <c r="B4" s="1193" t="s">
        <v>3745</v>
      </c>
      <c r="C4" s="1194"/>
      <c r="D4" s="1194"/>
      <c r="E4" s="1194"/>
      <c r="F4" s="1194"/>
      <c r="G4" s="1194"/>
      <c r="H4" s="1195"/>
      <c r="I4" s="147"/>
      <c r="J4" s="146"/>
    </row>
    <row r="5" spans="2:10" ht="17.25" customHeight="1">
      <c r="B5" s="157"/>
      <c r="F5" s="147"/>
      <c r="I5" s="174"/>
      <c r="J5" s="215"/>
    </row>
    <row r="6" spans="2:10" s="331" customFormat="1" ht="26.45">
      <c r="C6" s="615"/>
      <c r="D6" s="1227" t="s">
        <v>353</v>
      </c>
      <c r="E6" s="941" t="s">
        <v>3746</v>
      </c>
      <c r="F6" s="944" t="s">
        <v>190</v>
      </c>
      <c r="G6" s="944" t="s">
        <v>318</v>
      </c>
      <c r="H6" s="944" t="s">
        <v>3747</v>
      </c>
      <c r="I6" s="765"/>
      <c r="J6" s="883" t="s">
        <v>3221</v>
      </c>
    </row>
    <row r="7" spans="2:10" s="331" customFormat="1" ht="17.25" customHeight="1">
      <c r="B7" s="944" t="s">
        <v>355</v>
      </c>
      <c r="C7" s="944" t="s">
        <v>356</v>
      </c>
      <c r="D7" s="1228"/>
      <c r="E7" s="940" t="s">
        <v>184</v>
      </c>
      <c r="F7" s="940" t="s">
        <v>161</v>
      </c>
      <c r="G7" s="940" t="s">
        <v>248</v>
      </c>
      <c r="H7" s="940" t="s">
        <v>176</v>
      </c>
      <c r="J7" s="1052" t="s">
        <v>357</v>
      </c>
    </row>
    <row r="8" spans="2:10" s="331" customFormat="1" ht="17.25" hidden="1" customHeight="1">
      <c r="B8" s="728" t="s">
        <v>3748</v>
      </c>
      <c r="C8" s="1012" t="s">
        <v>3749</v>
      </c>
      <c r="D8" s="1016">
        <v>45200</v>
      </c>
      <c r="E8" s="1017">
        <f t="shared" ref="E8:E21" si="0">D8+7</f>
        <v>45207</v>
      </c>
      <c r="F8" s="1017">
        <f t="shared" ref="F8:F21" si="1">D8+10</f>
        <v>45210</v>
      </c>
      <c r="G8" s="1017">
        <f t="shared" ref="G8:G21" si="2">D8+13</f>
        <v>45213</v>
      </c>
      <c r="H8" s="1017">
        <f t="shared" ref="H8:H22" si="3">D8+16</f>
        <v>45216</v>
      </c>
      <c r="J8" s="796" t="e">
        <f>#REF!+1</f>
        <v>#REF!</v>
      </c>
    </row>
    <row r="9" spans="2:10" s="331" customFormat="1" ht="17.25" hidden="1" customHeight="1">
      <c r="B9" s="728" t="s">
        <v>3750</v>
      </c>
      <c r="C9" s="1012" t="s">
        <v>3751</v>
      </c>
      <c r="D9" s="1016">
        <v>45207</v>
      </c>
      <c r="E9" s="1017">
        <f t="shared" si="0"/>
        <v>45214</v>
      </c>
      <c r="F9" s="1017">
        <f t="shared" si="1"/>
        <v>45217</v>
      </c>
      <c r="G9" s="1017">
        <f t="shared" si="2"/>
        <v>45220</v>
      </c>
      <c r="H9" s="1017">
        <f t="shared" si="3"/>
        <v>45223</v>
      </c>
      <c r="J9" s="796" t="e">
        <f t="shared" ref="J9:J11" si="4">J8+7</f>
        <v>#REF!</v>
      </c>
    </row>
    <row r="10" spans="2:10" s="331" customFormat="1" ht="17.25" hidden="1" customHeight="1">
      <c r="B10" s="728" t="s">
        <v>3752</v>
      </c>
      <c r="C10" s="1012" t="s">
        <v>3753</v>
      </c>
      <c r="D10" s="1016">
        <v>45214</v>
      </c>
      <c r="E10" s="1017">
        <f t="shared" si="0"/>
        <v>45221</v>
      </c>
      <c r="F10" s="1017">
        <f t="shared" si="1"/>
        <v>45224</v>
      </c>
      <c r="G10" s="1017">
        <f t="shared" si="2"/>
        <v>45227</v>
      </c>
      <c r="H10" s="1017">
        <f t="shared" si="3"/>
        <v>45230</v>
      </c>
      <c r="J10" s="796" t="e">
        <f t="shared" si="4"/>
        <v>#REF!</v>
      </c>
    </row>
    <row r="11" spans="2:10" s="331" customFormat="1" ht="17.25" hidden="1" customHeight="1">
      <c r="B11" s="728" t="s">
        <v>3754</v>
      </c>
      <c r="C11" s="1012" t="s">
        <v>3755</v>
      </c>
      <c r="D11" s="1016">
        <v>45221</v>
      </c>
      <c r="E11" s="1017">
        <f t="shared" si="0"/>
        <v>45228</v>
      </c>
      <c r="F11" s="1017">
        <f t="shared" si="1"/>
        <v>45231</v>
      </c>
      <c r="G11" s="1017">
        <f t="shared" si="2"/>
        <v>45234</v>
      </c>
      <c r="H11" s="1017">
        <f t="shared" si="3"/>
        <v>45237</v>
      </c>
      <c r="J11" s="796" t="e">
        <f t="shared" si="4"/>
        <v>#REF!</v>
      </c>
    </row>
    <row r="12" spans="2:10" s="331" customFormat="1" ht="17.25" hidden="1" customHeight="1">
      <c r="B12" s="728" t="s">
        <v>3756</v>
      </c>
      <c r="C12" s="1012" t="s">
        <v>3757</v>
      </c>
      <c r="D12" s="1016">
        <v>45228</v>
      </c>
      <c r="E12" s="1016">
        <f t="shared" si="0"/>
        <v>45235</v>
      </c>
      <c r="F12" s="1016">
        <f t="shared" si="1"/>
        <v>45238</v>
      </c>
      <c r="G12" s="1016">
        <f t="shared" si="2"/>
        <v>45241</v>
      </c>
      <c r="H12" s="1016">
        <f t="shared" si="3"/>
        <v>45244</v>
      </c>
      <c r="J12" s="796" t="e">
        <f>J11+7</f>
        <v>#REF!</v>
      </c>
    </row>
    <row r="13" spans="2:10" s="331" customFormat="1" ht="17.25" hidden="1" customHeight="1">
      <c r="B13" s="719" t="s">
        <v>3758</v>
      </c>
      <c r="C13" s="1005" t="s">
        <v>3759</v>
      </c>
      <c r="D13" s="1018">
        <v>45235</v>
      </c>
      <c r="E13" s="1018">
        <f t="shared" si="0"/>
        <v>45242</v>
      </c>
      <c r="F13" s="1018">
        <f t="shared" si="1"/>
        <v>45245</v>
      </c>
      <c r="G13" s="1018">
        <f t="shared" si="2"/>
        <v>45248</v>
      </c>
      <c r="H13" s="1018">
        <f t="shared" si="3"/>
        <v>45251</v>
      </c>
      <c r="J13" s="796" t="e">
        <f t="shared" ref="J13:J37" si="5">J12+7</f>
        <v>#REF!</v>
      </c>
    </row>
    <row r="14" spans="2:10" s="331" customFormat="1" ht="17.25" hidden="1" customHeight="1">
      <c r="B14" s="719" t="s">
        <v>3760</v>
      </c>
      <c r="C14" s="1005" t="s">
        <v>3761</v>
      </c>
      <c r="D14" s="1018">
        <v>45242</v>
      </c>
      <c r="E14" s="1018">
        <f t="shared" si="0"/>
        <v>45249</v>
      </c>
      <c r="F14" s="1018">
        <f t="shared" si="1"/>
        <v>45252</v>
      </c>
      <c r="G14" s="1018">
        <f t="shared" si="2"/>
        <v>45255</v>
      </c>
      <c r="H14" s="1018">
        <f t="shared" si="3"/>
        <v>45258</v>
      </c>
      <c r="J14" s="796" t="e">
        <f t="shared" si="5"/>
        <v>#REF!</v>
      </c>
    </row>
    <row r="15" spans="2:10" s="331" customFormat="1" ht="17.25" hidden="1" customHeight="1">
      <c r="B15" s="719" t="s">
        <v>3762</v>
      </c>
      <c r="C15" s="1005" t="s">
        <v>3763</v>
      </c>
      <c r="D15" s="1018">
        <v>45249</v>
      </c>
      <c r="E15" s="1018">
        <f t="shared" si="0"/>
        <v>45256</v>
      </c>
      <c r="F15" s="1018">
        <f t="shared" si="1"/>
        <v>45259</v>
      </c>
      <c r="G15" s="1018">
        <f t="shared" si="2"/>
        <v>45262</v>
      </c>
      <c r="H15" s="1018">
        <f t="shared" si="3"/>
        <v>45265</v>
      </c>
      <c r="J15" s="796" t="e">
        <f t="shared" si="5"/>
        <v>#REF!</v>
      </c>
    </row>
    <row r="16" spans="2:10" s="331" customFormat="1" ht="17.25" hidden="1" customHeight="1">
      <c r="B16" s="719" t="s">
        <v>3764</v>
      </c>
      <c r="C16" s="1005" t="s">
        <v>3765</v>
      </c>
      <c r="D16" s="1018">
        <v>45256</v>
      </c>
      <c r="E16" s="1018">
        <f t="shared" si="0"/>
        <v>45263</v>
      </c>
      <c r="F16" s="1018">
        <f t="shared" si="1"/>
        <v>45266</v>
      </c>
      <c r="G16" s="1018">
        <f t="shared" si="2"/>
        <v>45269</v>
      </c>
      <c r="H16" s="1018">
        <f t="shared" si="3"/>
        <v>45272</v>
      </c>
      <c r="J16" s="796" t="e">
        <f t="shared" si="5"/>
        <v>#REF!</v>
      </c>
    </row>
    <row r="17" spans="2:10" s="331" customFormat="1" ht="17.25" hidden="1" customHeight="1">
      <c r="B17" s="728" t="s">
        <v>3766</v>
      </c>
      <c r="C17" s="1012" t="s">
        <v>3767</v>
      </c>
      <c r="D17" s="1016">
        <v>45263</v>
      </c>
      <c r="E17" s="1016">
        <f t="shared" si="0"/>
        <v>45270</v>
      </c>
      <c r="F17" s="1016">
        <f t="shared" si="1"/>
        <v>45273</v>
      </c>
      <c r="G17" s="1016">
        <f t="shared" si="2"/>
        <v>45276</v>
      </c>
      <c r="H17" s="1016">
        <f t="shared" si="3"/>
        <v>45279</v>
      </c>
      <c r="J17" s="796" t="e">
        <f t="shared" si="5"/>
        <v>#REF!</v>
      </c>
    </row>
    <row r="18" spans="2:10" s="331" customFormat="1" ht="17.25" hidden="1" customHeight="1">
      <c r="B18" s="728" t="s">
        <v>3768</v>
      </c>
      <c r="C18" s="1012" t="s">
        <v>3769</v>
      </c>
      <c r="D18" s="1016">
        <v>45270</v>
      </c>
      <c r="E18" s="1016">
        <f t="shared" si="0"/>
        <v>45277</v>
      </c>
      <c r="F18" s="1016">
        <f t="shared" si="1"/>
        <v>45280</v>
      </c>
      <c r="G18" s="1016">
        <f t="shared" si="2"/>
        <v>45283</v>
      </c>
      <c r="H18" s="1016">
        <f t="shared" si="3"/>
        <v>45286</v>
      </c>
      <c r="J18" s="796" t="e">
        <f t="shared" si="5"/>
        <v>#REF!</v>
      </c>
    </row>
    <row r="19" spans="2:10" s="331" customFormat="1" ht="17.25" hidden="1" customHeight="1">
      <c r="B19" s="728" t="s">
        <v>3770</v>
      </c>
      <c r="C19" s="1012" t="s">
        <v>3771</v>
      </c>
      <c r="D19" s="1016">
        <v>45277</v>
      </c>
      <c r="E19" s="1016">
        <f t="shared" si="0"/>
        <v>45284</v>
      </c>
      <c r="F19" s="1016">
        <f t="shared" si="1"/>
        <v>45287</v>
      </c>
      <c r="G19" s="1016">
        <f t="shared" si="2"/>
        <v>45290</v>
      </c>
      <c r="H19" s="1016">
        <f t="shared" si="3"/>
        <v>45293</v>
      </c>
      <c r="I19" s="1019"/>
      <c r="J19" s="796" t="e">
        <f t="shared" si="5"/>
        <v>#REF!</v>
      </c>
    </row>
    <row r="20" spans="2:10" s="331" customFormat="1" ht="17.25" hidden="1" customHeight="1">
      <c r="B20" s="728" t="s">
        <v>3772</v>
      </c>
      <c r="C20" s="1012" t="s">
        <v>3773</v>
      </c>
      <c r="D20" s="1016">
        <v>45284</v>
      </c>
      <c r="E20" s="1016">
        <f t="shared" si="0"/>
        <v>45291</v>
      </c>
      <c r="F20" s="1016">
        <f t="shared" si="1"/>
        <v>45294</v>
      </c>
      <c r="G20" s="1016">
        <f t="shared" si="2"/>
        <v>45297</v>
      </c>
      <c r="H20" s="1016">
        <f t="shared" si="3"/>
        <v>45300</v>
      </c>
      <c r="J20" s="796" t="e">
        <f t="shared" si="5"/>
        <v>#REF!</v>
      </c>
    </row>
    <row r="21" spans="2:10" s="331" customFormat="1" ht="17.25" hidden="1" customHeight="1">
      <c r="B21" s="728" t="s">
        <v>3774</v>
      </c>
      <c r="C21" s="1012" t="s">
        <v>3775</v>
      </c>
      <c r="D21" s="1016">
        <v>45291</v>
      </c>
      <c r="E21" s="1016">
        <f t="shared" si="0"/>
        <v>45298</v>
      </c>
      <c r="F21" s="1016">
        <f t="shared" si="1"/>
        <v>45301</v>
      </c>
      <c r="G21" s="1016">
        <f t="shared" si="2"/>
        <v>45304</v>
      </c>
      <c r="H21" s="1016">
        <f t="shared" si="3"/>
        <v>45307</v>
      </c>
      <c r="J21" s="796" t="e">
        <f t="shared" si="5"/>
        <v>#REF!</v>
      </c>
    </row>
    <row r="22" spans="2:10" s="331" customFormat="1" ht="17.25" hidden="1" customHeight="1">
      <c r="B22" s="719" t="s">
        <v>3748</v>
      </c>
      <c r="C22" s="1005" t="s">
        <v>3776</v>
      </c>
      <c r="D22" s="1018">
        <v>44938</v>
      </c>
      <c r="E22" s="1018">
        <f t="shared" ref="E22" si="6">D22+7</f>
        <v>44945</v>
      </c>
      <c r="F22" s="1018">
        <f t="shared" ref="F22" si="7">D22+10</f>
        <v>44948</v>
      </c>
      <c r="G22" s="1018">
        <f t="shared" ref="G22" si="8">D22+13</f>
        <v>44951</v>
      </c>
      <c r="H22" s="1018">
        <f t="shared" si="3"/>
        <v>44954</v>
      </c>
      <c r="J22" s="796" t="e">
        <f t="shared" si="5"/>
        <v>#REF!</v>
      </c>
    </row>
    <row r="23" spans="2:10" s="331" customFormat="1" ht="17.25" hidden="1" customHeight="1">
      <c r="B23" s="719" t="s">
        <v>3750</v>
      </c>
      <c r="C23" s="1005" t="s">
        <v>3777</v>
      </c>
      <c r="D23" s="1018">
        <v>44940</v>
      </c>
      <c r="E23" s="1018">
        <f t="shared" ref="E23:E25" si="9">D23+7</f>
        <v>44947</v>
      </c>
      <c r="F23" s="1018">
        <f t="shared" ref="F23:F25" si="10">D23+10</f>
        <v>44950</v>
      </c>
      <c r="G23" s="1018">
        <f t="shared" ref="G23:G25" si="11">D23+13</f>
        <v>44953</v>
      </c>
      <c r="H23" s="1018">
        <f t="shared" ref="H23:H25" si="12">D23+16</f>
        <v>44956</v>
      </c>
      <c r="J23" s="796" t="e">
        <f t="shared" si="5"/>
        <v>#REF!</v>
      </c>
    </row>
    <row r="24" spans="2:10" s="331" customFormat="1" ht="17.25" hidden="1" customHeight="1">
      <c r="B24" s="719" t="s">
        <v>3752</v>
      </c>
      <c r="C24" s="1005" t="s">
        <v>3778</v>
      </c>
      <c r="D24" s="1018">
        <f>D23+7</f>
        <v>44947</v>
      </c>
      <c r="E24" s="1018">
        <f t="shared" si="9"/>
        <v>44954</v>
      </c>
      <c r="F24" s="1018">
        <f t="shared" si="10"/>
        <v>44957</v>
      </c>
      <c r="G24" s="1018">
        <f t="shared" si="11"/>
        <v>44960</v>
      </c>
      <c r="H24" s="1018">
        <f t="shared" si="12"/>
        <v>44963</v>
      </c>
      <c r="J24" s="796" t="e">
        <f t="shared" si="5"/>
        <v>#REF!</v>
      </c>
    </row>
    <row r="25" spans="2:10" s="331" customFormat="1" ht="17.25" hidden="1" customHeight="1">
      <c r="B25" s="719" t="s">
        <v>3754</v>
      </c>
      <c r="C25" s="1005" t="s">
        <v>3779</v>
      </c>
      <c r="D25" s="1018">
        <v>45334</v>
      </c>
      <c r="E25" s="1018">
        <f t="shared" si="9"/>
        <v>45341</v>
      </c>
      <c r="F25" s="1018">
        <f t="shared" si="10"/>
        <v>45344</v>
      </c>
      <c r="G25" s="1018">
        <f t="shared" si="11"/>
        <v>45347</v>
      </c>
      <c r="H25" s="1018">
        <f t="shared" si="12"/>
        <v>45350</v>
      </c>
      <c r="J25" s="796" t="e">
        <f t="shared" si="5"/>
        <v>#REF!</v>
      </c>
    </row>
    <row r="26" spans="2:10" s="331" customFormat="1" ht="17.25" hidden="1" customHeight="1">
      <c r="B26" s="728" t="s">
        <v>3756</v>
      </c>
      <c r="C26" s="1012" t="s">
        <v>3780</v>
      </c>
      <c r="D26" s="1016">
        <v>45337</v>
      </c>
      <c r="E26" s="1016">
        <f t="shared" ref="E26" si="13">D26+7</f>
        <v>45344</v>
      </c>
      <c r="F26" s="1016">
        <f t="shared" ref="F26" si="14">D26+10</f>
        <v>45347</v>
      </c>
      <c r="G26" s="1016">
        <f t="shared" ref="G26" si="15">D26+13</f>
        <v>45350</v>
      </c>
      <c r="H26" s="1016">
        <f t="shared" ref="H26" si="16">D26+16</f>
        <v>45353</v>
      </c>
      <c r="J26" s="796" t="e">
        <f t="shared" si="5"/>
        <v>#REF!</v>
      </c>
    </row>
    <row r="27" spans="2:10" s="331" customFormat="1" ht="17.25" hidden="1" customHeight="1">
      <c r="B27" s="728" t="s">
        <v>3758</v>
      </c>
      <c r="C27" s="1012" t="s">
        <v>3781</v>
      </c>
      <c r="D27" s="1016">
        <v>45346</v>
      </c>
      <c r="E27" s="1016">
        <f t="shared" ref="E27:E38" si="17">D27+7</f>
        <v>45353</v>
      </c>
      <c r="F27" s="1016">
        <f t="shared" ref="F27:F38" si="18">D27+10</f>
        <v>45356</v>
      </c>
      <c r="G27" s="1016">
        <f t="shared" ref="G27:G38" si="19">D27+13</f>
        <v>45359</v>
      </c>
      <c r="H27" s="1016">
        <f t="shared" ref="H27:H38" si="20">D27+16</f>
        <v>45362</v>
      </c>
      <c r="J27" s="796" t="e">
        <f t="shared" si="5"/>
        <v>#REF!</v>
      </c>
    </row>
    <row r="28" spans="2:10" s="331" customFormat="1" ht="17.25" hidden="1" customHeight="1">
      <c r="B28" s="728" t="s">
        <v>3760</v>
      </c>
      <c r="C28" s="1012" t="s">
        <v>3782</v>
      </c>
      <c r="D28" s="1016">
        <v>45351</v>
      </c>
      <c r="E28" s="1016">
        <f t="shared" si="17"/>
        <v>45358</v>
      </c>
      <c r="F28" s="1016">
        <f t="shared" si="18"/>
        <v>45361</v>
      </c>
      <c r="G28" s="1016">
        <f t="shared" si="19"/>
        <v>45364</v>
      </c>
      <c r="H28" s="1016">
        <f t="shared" si="20"/>
        <v>45367</v>
      </c>
      <c r="J28" s="796" t="e">
        <f t="shared" si="5"/>
        <v>#REF!</v>
      </c>
    </row>
    <row r="29" spans="2:10" s="331" customFormat="1" ht="17.25" hidden="1" customHeight="1">
      <c r="B29" s="728" t="s">
        <v>3762</v>
      </c>
      <c r="C29" s="1012" t="s">
        <v>3783</v>
      </c>
      <c r="D29" s="1016">
        <v>45366</v>
      </c>
      <c r="E29" s="1016">
        <f t="shared" si="17"/>
        <v>45373</v>
      </c>
      <c r="F29" s="1016">
        <f t="shared" si="18"/>
        <v>45376</v>
      </c>
      <c r="G29" s="1016">
        <f t="shared" si="19"/>
        <v>45379</v>
      </c>
      <c r="H29" s="1016">
        <f t="shared" si="20"/>
        <v>45382</v>
      </c>
      <c r="J29" s="796" t="e">
        <f t="shared" si="5"/>
        <v>#REF!</v>
      </c>
    </row>
    <row r="30" spans="2:10" s="331" customFormat="1" ht="17.25" hidden="1" customHeight="1">
      <c r="B30" s="719" t="s">
        <v>3784</v>
      </c>
      <c r="C30" s="1005" t="s">
        <v>3785</v>
      </c>
      <c r="D30" s="1018">
        <v>45357</v>
      </c>
      <c r="E30" s="1018">
        <f t="shared" si="17"/>
        <v>45364</v>
      </c>
      <c r="F30" s="1018">
        <f t="shared" si="18"/>
        <v>45367</v>
      </c>
      <c r="G30" s="1018">
        <f t="shared" si="19"/>
        <v>45370</v>
      </c>
      <c r="H30" s="1018">
        <f t="shared" si="20"/>
        <v>45373</v>
      </c>
      <c r="J30" s="796" t="e">
        <f t="shared" si="5"/>
        <v>#REF!</v>
      </c>
    </row>
    <row r="31" spans="2:10" s="331" customFormat="1" ht="17.25" hidden="1" customHeight="1">
      <c r="B31" s="719" t="s">
        <v>3766</v>
      </c>
      <c r="C31" s="1005" t="s">
        <v>3786</v>
      </c>
      <c r="D31" s="1018">
        <v>45371</v>
      </c>
      <c r="E31" s="1018">
        <f t="shared" si="17"/>
        <v>45378</v>
      </c>
      <c r="F31" s="1018">
        <f t="shared" si="18"/>
        <v>45381</v>
      </c>
      <c r="G31" s="1018">
        <f t="shared" si="19"/>
        <v>45384</v>
      </c>
      <c r="H31" s="1018">
        <f t="shared" si="20"/>
        <v>45387</v>
      </c>
      <c r="J31" s="796" t="e">
        <f t="shared" si="5"/>
        <v>#REF!</v>
      </c>
    </row>
    <row r="32" spans="2:10" s="331" customFormat="1" ht="17.25" hidden="1" customHeight="1">
      <c r="B32" s="719" t="s">
        <v>3768</v>
      </c>
      <c r="C32" s="1005" t="s">
        <v>3787</v>
      </c>
      <c r="D32" s="1018">
        <v>45377</v>
      </c>
      <c r="E32" s="1018">
        <f t="shared" si="17"/>
        <v>45384</v>
      </c>
      <c r="F32" s="1018">
        <f t="shared" si="18"/>
        <v>45387</v>
      </c>
      <c r="G32" s="1018">
        <f t="shared" si="19"/>
        <v>45390</v>
      </c>
      <c r="H32" s="1018">
        <f t="shared" si="20"/>
        <v>45393</v>
      </c>
      <c r="J32" s="796" t="e">
        <f t="shared" si="5"/>
        <v>#REF!</v>
      </c>
    </row>
    <row r="33" spans="2:10" s="331" customFormat="1" ht="17.25" hidden="1" customHeight="1">
      <c r="B33" s="719" t="s">
        <v>3770</v>
      </c>
      <c r="C33" s="1005" t="s">
        <v>3788</v>
      </c>
      <c r="D33" s="1018">
        <v>45379</v>
      </c>
      <c r="E33" s="1018">
        <f t="shared" si="17"/>
        <v>45386</v>
      </c>
      <c r="F33" s="1018">
        <f t="shared" si="18"/>
        <v>45389</v>
      </c>
      <c r="G33" s="1018">
        <f t="shared" si="19"/>
        <v>45392</v>
      </c>
      <c r="H33" s="1018">
        <f t="shared" si="20"/>
        <v>45395</v>
      </c>
      <c r="J33" s="796" t="e">
        <f t="shared" si="5"/>
        <v>#REF!</v>
      </c>
    </row>
    <row r="34" spans="2:10" s="331" customFormat="1" ht="17.25" hidden="1" customHeight="1">
      <c r="B34" s="719" t="s">
        <v>3772</v>
      </c>
      <c r="C34" s="1005" t="s">
        <v>3789</v>
      </c>
      <c r="D34" s="1018">
        <v>45388</v>
      </c>
      <c r="E34" s="1018">
        <f t="shared" si="17"/>
        <v>45395</v>
      </c>
      <c r="F34" s="1018">
        <f t="shared" si="18"/>
        <v>45398</v>
      </c>
      <c r="G34" s="1018">
        <f t="shared" si="19"/>
        <v>45401</v>
      </c>
      <c r="H34" s="1018">
        <f t="shared" si="20"/>
        <v>45404</v>
      </c>
      <c r="J34" s="796" t="e">
        <f t="shared" si="5"/>
        <v>#REF!</v>
      </c>
    </row>
    <row r="35" spans="2:10" s="331" customFormat="1" ht="17.25" hidden="1" customHeight="1">
      <c r="B35" s="997" t="s">
        <v>3774</v>
      </c>
      <c r="C35" s="976" t="s">
        <v>3790</v>
      </c>
      <c r="D35" s="1023">
        <v>45404</v>
      </c>
      <c r="E35" s="1018">
        <f t="shared" si="17"/>
        <v>45411</v>
      </c>
      <c r="F35" s="1018">
        <f t="shared" si="18"/>
        <v>45414</v>
      </c>
      <c r="G35" s="1018">
        <f t="shared" si="19"/>
        <v>45417</v>
      </c>
      <c r="H35" s="1018">
        <f t="shared" si="20"/>
        <v>45420</v>
      </c>
      <c r="J35" s="758" t="e">
        <f t="shared" si="5"/>
        <v>#REF!</v>
      </c>
    </row>
    <row r="36" spans="2:10" s="331" customFormat="1" ht="17.25" hidden="1" customHeight="1">
      <c r="B36" s="997" t="s">
        <v>3764</v>
      </c>
      <c r="C36" s="976" t="s">
        <v>3791</v>
      </c>
      <c r="D36" s="1023">
        <v>45411</v>
      </c>
      <c r="E36" s="1018">
        <f t="shared" si="17"/>
        <v>45418</v>
      </c>
      <c r="F36" s="1018">
        <f t="shared" si="18"/>
        <v>45421</v>
      </c>
      <c r="G36" s="1018">
        <f t="shared" si="19"/>
        <v>45424</v>
      </c>
      <c r="H36" s="1018">
        <f t="shared" si="20"/>
        <v>45427</v>
      </c>
      <c r="J36" s="758" t="e">
        <f t="shared" si="5"/>
        <v>#REF!</v>
      </c>
    </row>
    <row r="37" spans="2:10" s="331" customFormat="1" ht="17.25" hidden="1" customHeight="1">
      <c r="B37" s="997" t="s">
        <v>3748</v>
      </c>
      <c r="C37" s="976" t="s">
        <v>3792</v>
      </c>
      <c r="D37" s="1023">
        <v>45417</v>
      </c>
      <c r="E37" s="1018">
        <f t="shared" si="17"/>
        <v>45424</v>
      </c>
      <c r="F37" s="1018">
        <f t="shared" si="18"/>
        <v>45427</v>
      </c>
      <c r="G37" s="1018">
        <f t="shared" si="19"/>
        <v>45430</v>
      </c>
      <c r="H37" s="1018">
        <f t="shared" si="20"/>
        <v>45433</v>
      </c>
      <c r="J37" s="758" t="e">
        <f t="shared" si="5"/>
        <v>#REF!</v>
      </c>
    </row>
    <row r="38" spans="2:10" s="331" customFormat="1" ht="20.100000000000001" customHeight="1">
      <c r="B38" s="997" t="s">
        <v>3750</v>
      </c>
      <c r="C38" s="976" t="s">
        <v>3793</v>
      </c>
      <c r="D38" s="1023">
        <v>45424</v>
      </c>
      <c r="E38" s="1018">
        <f t="shared" si="17"/>
        <v>45431</v>
      </c>
      <c r="F38" s="1018">
        <f t="shared" si="18"/>
        <v>45434</v>
      </c>
      <c r="G38" s="1018">
        <f t="shared" si="19"/>
        <v>45437</v>
      </c>
      <c r="H38" s="1018">
        <f t="shared" si="20"/>
        <v>45440</v>
      </c>
      <c r="J38" s="758">
        <v>45411</v>
      </c>
    </row>
    <row r="39" spans="2:10" s="331" customFormat="1" ht="20.100000000000001" customHeight="1">
      <c r="B39" s="1022" t="s">
        <v>413</v>
      </c>
      <c r="C39" s="976" t="s">
        <v>3794</v>
      </c>
      <c r="D39" s="1020"/>
      <c r="E39" s="1020"/>
      <c r="F39" s="1020"/>
      <c r="G39" s="1020"/>
      <c r="H39" s="1020"/>
      <c r="J39" s="758">
        <f>J38+7</f>
        <v>45418</v>
      </c>
    </row>
    <row r="40" spans="2:10" s="331" customFormat="1" ht="20.100000000000001" customHeight="1">
      <c r="B40" s="997" t="s">
        <v>3752</v>
      </c>
      <c r="C40" s="976" t="s">
        <v>3795</v>
      </c>
      <c r="D40" s="1023">
        <v>45432</v>
      </c>
      <c r="E40" s="1018">
        <f t="shared" ref="E40" si="21">D40+7</f>
        <v>45439</v>
      </c>
      <c r="F40" s="1018">
        <f t="shared" ref="F40" si="22">D40+10</f>
        <v>45442</v>
      </c>
      <c r="G40" s="1018">
        <f t="shared" ref="G40" si="23">D40+13</f>
        <v>45445</v>
      </c>
      <c r="H40" s="1018">
        <f t="shared" ref="H40" si="24">D40+16</f>
        <v>45448</v>
      </c>
      <c r="J40" s="758">
        <f t="shared" ref="J40:J42" si="25">J39+7</f>
        <v>45425</v>
      </c>
    </row>
    <row r="41" spans="2:10" s="331" customFormat="1" ht="20.100000000000001" customHeight="1">
      <c r="B41" s="997" t="s">
        <v>3796</v>
      </c>
      <c r="C41" s="976" t="s">
        <v>3797</v>
      </c>
      <c r="D41" s="1023">
        <v>45439</v>
      </c>
      <c r="E41" s="1018">
        <f t="shared" ref="E41" si="26">D41+7</f>
        <v>45446</v>
      </c>
      <c r="F41" s="1018">
        <f t="shared" ref="F41" si="27">D41+10</f>
        <v>45449</v>
      </c>
      <c r="G41" s="1018">
        <f t="shared" ref="G41" si="28">D41+13</f>
        <v>45452</v>
      </c>
      <c r="H41" s="1018">
        <f t="shared" ref="H41" si="29">D41+16</f>
        <v>45455</v>
      </c>
      <c r="J41" s="758">
        <f t="shared" si="25"/>
        <v>45432</v>
      </c>
    </row>
    <row r="42" spans="2:10" s="331" customFormat="1" ht="20.100000000000001" customHeight="1">
      <c r="B42" s="997" t="s">
        <v>3754</v>
      </c>
      <c r="C42" s="976" t="s">
        <v>3797</v>
      </c>
      <c r="D42" s="1023">
        <v>45446</v>
      </c>
      <c r="E42" s="1018">
        <f t="shared" ref="E42" si="30">D42+7</f>
        <v>45453</v>
      </c>
      <c r="F42" s="1018">
        <f t="shared" ref="F42" si="31">D42+10</f>
        <v>45456</v>
      </c>
      <c r="G42" s="1018">
        <f t="shared" ref="G42" si="32">D42+13</f>
        <v>45459</v>
      </c>
      <c r="H42" s="1018">
        <f t="shared" ref="H42" si="33">D42+16</f>
        <v>45462</v>
      </c>
      <c r="J42" s="758">
        <f t="shared" si="25"/>
        <v>45439</v>
      </c>
    </row>
    <row r="43" spans="2:10" s="331" customFormat="1" ht="17.25" customHeight="1">
      <c r="B43" s="1015"/>
      <c r="C43" s="765"/>
      <c r="D43" s="764"/>
      <c r="E43" s="764"/>
      <c r="F43" s="764"/>
      <c r="G43" s="764"/>
      <c r="H43" s="764"/>
      <c r="J43" s="796"/>
    </row>
    <row r="44" spans="2:10" s="195" customFormat="1" ht="17.25" customHeight="1">
      <c r="B44" s="147" t="s">
        <v>545</v>
      </c>
      <c r="C44" s="764"/>
    </row>
    <row r="45" spans="2:10" s="331" customFormat="1" ht="17.25" customHeight="1">
      <c r="B45" s="1021"/>
      <c r="F45" s="195"/>
    </row>
    <row r="46" spans="2:10" s="331" customFormat="1" ht="17.25" customHeight="1" thickBot="1">
      <c r="B46" s="192"/>
      <c r="E46" s="194"/>
      <c r="F46" s="195"/>
      <c r="G46" s="195"/>
      <c r="J46" s="195"/>
    </row>
    <row r="47" spans="2:10" s="331" customFormat="1" ht="17.25" customHeight="1">
      <c r="B47" s="896"/>
      <c r="C47" s="897"/>
      <c r="D47" s="898"/>
      <c r="E47" s="899"/>
      <c r="F47" s="900"/>
      <c r="G47" s="901"/>
      <c r="H47" s="902"/>
      <c r="J47" s="413"/>
    </row>
    <row r="48" spans="2:10" s="331" customFormat="1" ht="17.25" customHeight="1">
      <c r="B48" s="778" t="s">
        <v>546</v>
      </c>
      <c r="C48" s="145"/>
      <c r="D48" s="147" t="s">
        <v>547</v>
      </c>
      <c r="E48" s="147"/>
      <c r="F48" s="147"/>
      <c r="G48" s="147" t="s">
        <v>548</v>
      </c>
      <c r="H48" s="779"/>
      <c r="J48" s="765"/>
    </row>
    <row r="49" spans="2:8" s="331" customFormat="1" ht="17.25" customHeight="1">
      <c r="B49" s="780" t="s">
        <v>549</v>
      </c>
      <c r="C49" s="781" t="s">
        <v>550</v>
      </c>
      <c r="D49" s="133" t="s">
        <v>551</v>
      </c>
      <c r="E49" s="147"/>
      <c r="F49" s="781" t="s">
        <v>552</v>
      </c>
      <c r="G49" s="145" t="s">
        <v>553</v>
      </c>
      <c r="H49" s="782" t="s">
        <v>554</v>
      </c>
    </row>
    <row r="50" spans="2:8" s="331" customFormat="1" ht="17.25" customHeight="1">
      <c r="B50" s="783" t="s">
        <v>555</v>
      </c>
      <c r="C50" s="784" t="s">
        <v>556</v>
      </c>
      <c r="D50" s="133" t="s">
        <v>557</v>
      </c>
      <c r="E50" s="148" t="s">
        <v>558</v>
      </c>
      <c r="F50" s="785" t="s">
        <v>559</v>
      </c>
      <c r="G50" s="588" t="s">
        <v>560</v>
      </c>
      <c r="H50" s="786" t="s">
        <v>561</v>
      </c>
    </row>
    <row r="51" spans="2:8" s="331" customFormat="1" ht="17.25" customHeight="1">
      <c r="B51" s="783" t="s">
        <v>569</v>
      </c>
      <c r="C51" s="784" t="s">
        <v>570</v>
      </c>
      <c r="D51" s="133" t="s">
        <v>564</v>
      </c>
      <c r="E51" s="148" t="s">
        <v>565</v>
      </c>
      <c r="F51" s="785" t="s">
        <v>566</v>
      </c>
      <c r="G51" s="588" t="s">
        <v>567</v>
      </c>
      <c r="H51" s="786" t="s">
        <v>568</v>
      </c>
    </row>
    <row r="52" spans="2:8" s="331" customFormat="1" ht="17.25" customHeight="1">
      <c r="B52" s="783" t="s">
        <v>1728</v>
      </c>
      <c r="C52" s="784" t="s">
        <v>1729</v>
      </c>
      <c r="D52" s="133" t="s">
        <v>571</v>
      </c>
      <c r="E52" s="148" t="s">
        <v>572</v>
      </c>
      <c r="F52" s="785" t="s">
        <v>573</v>
      </c>
      <c r="G52" s="588" t="s">
        <v>574</v>
      </c>
      <c r="H52" s="786" t="s">
        <v>575</v>
      </c>
    </row>
    <row r="53" spans="2:8" s="331" customFormat="1" ht="17.25" customHeight="1">
      <c r="B53" s="783" t="s">
        <v>562</v>
      </c>
      <c r="C53" s="784" t="s">
        <v>563</v>
      </c>
      <c r="D53" s="133" t="s">
        <v>578</v>
      </c>
      <c r="E53" s="148" t="s">
        <v>579</v>
      </c>
      <c r="F53" s="785" t="s">
        <v>580</v>
      </c>
      <c r="G53" s="588" t="s">
        <v>581</v>
      </c>
      <c r="H53" s="786" t="s">
        <v>582</v>
      </c>
    </row>
    <row r="54" spans="2:8" s="331" customFormat="1" ht="17.25" customHeight="1">
      <c r="B54" s="783" t="s">
        <v>815</v>
      </c>
      <c r="C54" s="784" t="s">
        <v>577</v>
      </c>
      <c r="D54" s="133" t="s">
        <v>585</v>
      </c>
      <c r="E54" s="148" t="s">
        <v>586</v>
      </c>
      <c r="F54" s="785" t="s">
        <v>587</v>
      </c>
      <c r="G54" s="588" t="s">
        <v>588</v>
      </c>
      <c r="H54" s="786" t="s">
        <v>589</v>
      </c>
    </row>
    <row r="55" spans="2:8" s="331" customFormat="1" ht="17.25" customHeight="1">
      <c r="B55" s="783" t="s">
        <v>1575</v>
      </c>
      <c r="C55" s="784" t="s">
        <v>1576</v>
      </c>
      <c r="D55" s="133" t="s">
        <v>592</v>
      </c>
      <c r="E55" s="148" t="s">
        <v>593</v>
      </c>
      <c r="F55" s="739" t="s">
        <v>594</v>
      </c>
      <c r="G55" s="588" t="s">
        <v>1577</v>
      </c>
      <c r="H55" s="786" t="s">
        <v>1579</v>
      </c>
    </row>
    <row r="56" spans="2:8" s="331" customFormat="1" ht="17.25" customHeight="1">
      <c r="B56" s="783" t="s">
        <v>1730</v>
      </c>
      <c r="C56" s="784" t="s">
        <v>1731</v>
      </c>
      <c r="D56" s="133"/>
      <c r="E56" s="145"/>
      <c r="F56" s="588"/>
      <c r="G56" s="588" t="s">
        <v>595</v>
      </c>
      <c r="H56" s="787" t="s">
        <v>596</v>
      </c>
    </row>
    <row r="57" spans="2:8" s="331" customFormat="1" ht="17.25" customHeight="1">
      <c r="B57" s="783" t="s">
        <v>583</v>
      </c>
      <c r="C57" s="784" t="s">
        <v>584</v>
      </c>
      <c r="D57" s="145"/>
      <c r="E57" s="145"/>
      <c r="F57" s="145"/>
      <c r="G57" s="145"/>
      <c r="H57" s="788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15"/>
  <cols>
    <col min="1" max="1" width="22.28515625" style="882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>
      <c r="B2" s="1198" t="s">
        <v>116</v>
      </c>
      <c r="C2" s="1198"/>
      <c r="D2" s="1198"/>
      <c r="E2" s="1198"/>
      <c r="F2" s="1198"/>
      <c r="H2" s="956" t="s">
        <v>350</v>
      </c>
    </row>
    <row r="3" spans="1:9" ht="17.25" customHeight="1">
      <c r="B3" s="1"/>
      <c r="C3" s="753"/>
      <c r="D3" s="753"/>
      <c r="E3" s="753"/>
      <c r="F3" s="122"/>
      <c r="G3" s="169"/>
      <c r="H3" s="122"/>
    </row>
    <row r="4" spans="1:9" ht="30" customHeight="1">
      <c r="B4" s="1245" t="s">
        <v>130</v>
      </c>
      <c r="C4" s="1246"/>
      <c r="D4" s="1246"/>
      <c r="E4" s="1246"/>
      <c r="F4" s="1247"/>
      <c r="G4" s="313"/>
      <c r="H4" s="313"/>
      <c r="I4" s="147"/>
    </row>
    <row r="5" spans="1:9" ht="17.25" customHeight="1">
      <c r="B5" s="754"/>
      <c r="C5" s="754"/>
      <c r="D5" s="754"/>
      <c r="E5" s="754"/>
      <c r="F5" s="755"/>
      <c r="G5" s="313"/>
      <c r="H5" s="313"/>
      <c r="I5" s="147"/>
    </row>
    <row r="6" spans="1:9" ht="17.25" customHeight="1">
      <c r="B6" s="148"/>
      <c r="C6" s="176"/>
      <c r="D6" s="148"/>
      <c r="E6" s="169"/>
      <c r="G6" s="148"/>
      <c r="H6" s="148"/>
      <c r="I6" s="148"/>
    </row>
    <row r="7" spans="1:9" s="331" customFormat="1" ht="30" customHeight="1">
      <c r="A7" s="1031"/>
      <c r="B7" s="1187" t="s">
        <v>130</v>
      </c>
      <c r="C7" s="1188"/>
      <c r="D7" s="1248" t="s">
        <v>3798</v>
      </c>
      <c r="E7" s="941" t="s">
        <v>3799</v>
      </c>
      <c r="F7" s="941" t="s">
        <v>340</v>
      </c>
      <c r="G7" s="839"/>
      <c r="H7" s="883"/>
      <c r="I7" s="885"/>
    </row>
    <row r="8" spans="1:9" s="331" customFormat="1" ht="17.25" customHeight="1">
      <c r="A8" s="1031"/>
      <c r="B8" s="985" t="s">
        <v>355</v>
      </c>
      <c r="C8" s="985" t="s">
        <v>356</v>
      </c>
      <c r="D8" s="1249"/>
      <c r="E8" s="1001" t="s">
        <v>223</v>
      </c>
      <c r="F8" s="1001" t="s">
        <v>161</v>
      </c>
      <c r="G8" s="615"/>
      <c r="H8" s="1048" t="s">
        <v>357</v>
      </c>
      <c r="I8" s="885"/>
    </row>
    <row r="9" spans="1:9" s="331" customFormat="1" ht="15" hidden="1" customHeight="1">
      <c r="A9" s="1031"/>
      <c r="B9" s="893" t="s">
        <v>3800</v>
      </c>
      <c r="C9" s="892" t="s">
        <v>3801</v>
      </c>
      <c r="D9" s="890">
        <v>45288</v>
      </c>
      <c r="E9" s="760">
        <f t="shared" ref="E9:E10" si="0">D9+6</f>
        <v>45294</v>
      </c>
      <c r="F9" s="760">
        <f t="shared" ref="F9:F10" si="1">D9+8</f>
        <v>45296</v>
      </c>
      <c r="G9" s="818"/>
      <c r="H9" s="889" t="e">
        <f>#REF!+7</f>
        <v>#REF!</v>
      </c>
      <c r="I9" s="885"/>
    </row>
    <row r="10" spans="1:9" s="331" customFormat="1" ht="15" hidden="1" customHeight="1">
      <c r="A10" s="1031"/>
      <c r="B10" s="887" t="s">
        <v>3802</v>
      </c>
      <c r="C10" s="888" t="s">
        <v>3803</v>
      </c>
      <c r="D10" s="888">
        <v>45302</v>
      </c>
      <c r="E10" s="758">
        <f t="shared" si="0"/>
        <v>45308</v>
      </c>
      <c r="F10" s="758">
        <f t="shared" si="1"/>
        <v>45310</v>
      </c>
      <c r="G10" s="764"/>
      <c r="H10" s="884" t="e">
        <f t="shared" ref="H10:H26" si="2">H9+7</f>
        <v>#REF!</v>
      </c>
      <c r="I10" s="885"/>
    </row>
    <row r="11" spans="1:9" s="331" customFormat="1" ht="15" hidden="1" customHeight="1">
      <c r="A11" s="1031"/>
      <c r="B11" s="887" t="s">
        <v>3804</v>
      </c>
      <c r="C11" s="888" t="s">
        <v>3805</v>
      </c>
      <c r="D11" s="888">
        <v>45304</v>
      </c>
      <c r="E11" s="758">
        <f t="shared" ref="E11:E13" si="3">D11+6</f>
        <v>45310</v>
      </c>
      <c r="F11" s="758">
        <f t="shared" ref="F11:F12" si="4">D11+8</f>
        <v>45312</v>
      </c>
      <c r="G11" s="764"/>
      <c r="H11" s="884" t="e">
        <f t="shared" si="2"/>
        <v>#REF!</v>
      </c>
      <c r="I11" s="885"/>
    </row>
    <row r="12" spans="1:9" s="331" customFormat="1" ht="15" hidden="1" customHeight="1">
      <c r="A12" s="1031"/>
      <c r="B12" s="887" t="s">
        <v>3806</v>
      </c>
      <c r="C12" s="888" t="s">
        <v>3807</v>
      </c>
      <c r="D12" s="888">
        <v>45319</v>
      </c>
      <c r="E12" s="758">
        <f t="shared" si="3"/>
        <v>45325</v>
      </c>
      <c r="F12" s="758">
        <f t="shared" si="4"/>
        <v>45327</v>
      </c>
      <c r="G12" s="764"/>
      <c r="H12" s="884" t="e">
        <f t="shared" si="2"/>
        <v>#REF!</v>
      </c>
      <c r="I12" s="885"/>
    </row>
    <row r="13" spans="1:9" s="331" customFormat="1" ht="15" hidden="1" customHeight="1">
      <c r="A13" s="1031"/>
      <c r="B13" s="887" t="s">
        <v>3808</v>
      </c>
      <c r="C13" s="888" t="s">
        <v>3809</v>
      </c>
      <c r="D13" s="888">
        <v>45323</v>
      </c>
      <c r="E13" s="758">
        <f t="shared" si="3"/>
        <v>45329</v>
      </c>
      <c r="F13" s="758">
        <f>D13+10</f>
        <v>45333</v>
      </c>
      <c r="G13" s="764"/>
      <c r="H13" s="884" t="e">
        <f t="shared" si="2"/>
        <v>#REF!</v>
      </c>
      <c r="I13" s="885"/>
    </row>
    <row r="14" spans="1:9" s="331" customFormat="1" ht="15" hidden="1" customHeight="1">
      <c r="A14" s="1031"/>
      <c r="B14" s="887" t="s">
        <v>3810</v>
      </c>
      <c r="C14" s="888" t="s">
        <v>3811</v>
      </c>
      <c r="D14" s="888">
        <v>45331</v>
      </c>
      <c r="E14" s="758">
        <f t="shared" ref="E14" si="5">D14+6</f>
        <v>45337</v>
      </c>
      <c r="F14" s="758">
        <f>D14+10</f>
        <v>45341</v>
      </c>
      <c r="G14" s="764"/>
      <c r="H14" s="884" t="e">
        <f t="shared" si="2"/>
        <v>#REF!</v>
      </c>
      <c r="I14" s="885"/>
    </row>
    <row r="15" spans="1:9" s="331" customFormat="1" ht="15" hidden="1" customHeight="1">
      <c r="A15" s="1031"/>
      <c r="B15" s="887" t="s">
        <v>3812</v>
      </c>
      <c r="C15" s="888" t="s">
        <v>3813</v>
      </c>
      <c r="D15" s="888">
        <v>45330</v>
      </c>
      <c r="E15" s="758">
        <f t="shared" ref="E15" si="6">D15+6</f>
        <v>45336</v>
      </c>
      <c r="F15" s="758">
        <f>D15+10</f>
        <v>45340</v>
      </c>
      <c r="G15" s="764"/>
      <c r="H15" s="884" t="e">
        <f t="shared" si="2"/>
        <v>#REF!</v>
      </c>
      <c r="I15" s="885"/>
    </row>
    <row r="16" spans="1:9" s="331" customFormat="1" ht="15" hidden="1" customHeight="1">
      <c r="A16" s="1031"/>
      <c r="B16" s="887" t="s">
        <v>3814</v>
      </c>
      <c r="C16" s="888" t="s">
        <v>3815</v>
      </c>
      <c r="D16" s="888">
        <f t="shared" ref="D16:D17" si="7">D15+7</f>
        <v>45337</v>
      </c>
      <c r="E16" s="758">
        <f t="shared" ref="E16:E18" si="8">D16+6</f>
        <v>45343</v>
      </c>
      <c r="F16" s="758">
        <f>D16+10</f>
        <v>45347</v>
      </c>
      <c r="G16" s="764"/>
      <c r="H16" s="884" t="e">
        <f t="shared" si="2"/>
        <v>#REF!</v>
      </c>
      <c r="I16" s="885"/>
    </row>
    <row r="17" spans="1:9" s="331" customFormat="1" ht="15" hidden="1" customHeight="1">
      <c r="A17" s="1031"/>
      <c r="B17" s="887" t="s">
        <v>3816</v>
      </c>
      <c r="C17" s="888" t="s">
        <v>3817</v>
      </c>
      <c r="D17" s="888">
        <f t="shared" si="7"/>
        <v>45344</v>
      </c>
      <c r="E17" s="758">
        <f t="shared" si="8"/>
        <v>45350</v>
      </c>
      <c r="F17" s="760">
        <f t="shared" ref="F17" si="9">D17+8</f>
        <v>45352</v>
      </c>
      <c r="G17" s="818"/>
      <c r="H17" s="884" t="e">
        <f t="shared" si="2"/>
        <v>#REF!</v>
      </c>
      <c r="I17" s="885"/>
    </row>
    <row r="18" spans="1:9" s="331" customFormat="1" ht="15" hidden="1" customHeight="1">
      <c r="A18" s="1031"/>
      <c r="B18" s="887" t="s">
        <v>3818</v>
      </c>
      <c r="C18" s="888" t="s">
        <v>3819</v>
      </c>
      <c r="D18" s="888">
        <v>45360</v>
      </c>
      <c r="E18" s="758">
        <f t="shared" si="8"/>
        <v>45366</v>
      </c>
      <c r="F18" s="758">
        <f>D18+10</f>
        <v>45370</v>
      </c>
      <c r="G18" s="764"/>
      <c r="H18" s="884" t="e">
        <f t="shared" si="2"/>
        <v>#REF!</v>
      </c>
      <c r="I18" s="885"/>
    </row>
    <row r="19" spans="1:9" s="331" customFormat="1" ht="15" hidden="1" customHeight="1">
      <c r="A19" s="1031"/>
      <c r="B19" s="887" t="s">
        <v>3820</v>
      </c>
      <c r="C19" s="888" t="s">
        <v>3821</v>
      </c>
      <c r="D19" s="888">
        <v>45364</v>
      </c>
      <c r="E19" s="758">
        <f t="shared" ref="E19:E22" si="10">D19+6</f>
        <v>45370</v>
      </c>
      <c r="F19" s="800"/>
      <c r="G19" s="764"/>
      <c r="H19" s="884" t="e">
        <f t="shared" si="2"/>
        <v>#REF!</v>
      </c>
      <c r="I19" s="885"/>
    </row>
    <row r="20" spans="1:9" s="331" customFormat="1" ht="17.25" hidden="1" customHeight="1">
      <c r="A20" s="1031"/>
      <c r="B20" s="887" t="s">
        <v>3822</v>
      </c>
      <c r="C20" s="888" t="s">
        <v>3823</v>
      </c>
      <c r="D20" s="888">
        <v>45374</v>
      </c>
      <c r="E20" s="758">
        <f t="shared" si="10"/>
        <v>45380</v>
      </c>
      <c r="F20" s="758">
        <f t="shared" ref="F20:F25" si="11">D20+10</f>
        <v>45384</v>
      </c>
      <c r="G20" s="764"/>
      <c r="H20" s="758" t="e">
        <f t="shared" si="2"/>
        <v>#REF!</v>
      </c>
      <c r="I20" s="885"/>
    </row>
    <row r="21" spans="1:9" s="331" customFormat="1" ht="17.25" hidden="1" customHeight="1">
      <c r="A21" s="1031"/>
      <c r="B21" s="887" t="s">
        <v>3824</v>
      </c>
      <c r="C21" s="888" t="s">
        <v>3825</v>
      </c>
      <c r="D21" s="888">
        <v>45379</v>
      </c>
      <c r="E21" s="758">
        <f t="shared" si="10"/>
        <v>45385</v>
      </c>
      <c r="F21" s="758">
        <f t="shared" si="11"/>
        <v>45389</v>
      </c>
      <c r="G21" s="764"/>
      <c r="H21" s="758" t="e">
        <f t="shared" si="2"/>
        <v>#REF!</v>
      </c>
      <c r="I21" s="885"/>
    </row>
    <row r="22" spans="1:9" s="331" customFormat="1" ht="17.25" hidden="1" customHeight="1">
      <c r="A22" s="1031"/>
      <c r="B22" s="887" t="s">
        <v>3802</v>
      </c>
      <c r="C22" s="888" t="s">
        <v>3826</v>
      </c>
      <c r="D22" s="888">
        <v>45383</v>
      </c>
      <c r="E22" s="758">
        <f t="shared" si="10"/>
        <v>45389</v>
      </c>
      <c r="F22" s="758">
        <f t="shared" si="11"/>
        <v>45393</v>
      </c>
      <c r="G22" s="764"/>
      <c r="H22" s="758" t="e">
        <f t="shared" si="2"/>
        <v>#REF!</v>
      </c>
      <c r="I22" s="885"/>
    </row>
    <row r="23" spans="1:9" s="331" customFormat="1" ht="17.25" hidden="1" customHeight="1">
      <c r="A23" s="1031"/>
      <c r="B23" s="1002" t="s">
        <v>3804</v>
      </c>
      <c r="C23" s="1003" t="s">
        <v>3827</v>
      </c>
      <c r="D23" s="1003">
        <v>45397</v>
      </c>
      <c r="E23" s="758">
        <f t="shared" ref="E23:E25" si="12">D23+6</f>
        <v>45403</v>
      </c>
      <c r="F23" s="758">
        <f t="shared" si="11"/>
        <v>45407</v>
      </c>
      <c r="G23" s="764"/>
      <c r="H23" s="758" t="e">
        <f t="shared" si="2"/>
        <v>#REF!</v>
      </c>
      <c r="I23" s="885"/>
    </row>
    <row r="24" spans="1:9" s="331" customFormat="1" ht="17.25" hidden="1" customHeight="1">
      <c r="A24" s="1031" t="s">
        <v>3828</v>
      </c>
      <c r="B24" s="1002" t="s">
        <v>3806</v>
      </c>
      <c r="C24" s="1003" t="s">
        <v>3829</v>
      </c>
      <c r="D24" s="1003">
        <v>45412</v>
      </c>
      <c r="E24" s="758">
        <f t="shared" si="12"/>
        <v>45418</v>
      </c>
      <c r="F24" s="758">
        <f t="shared" si="11"/>
        <v>45422</v>
      </c>
      <c r="G24" s="764"/>
      <c r="H24" s="758" t="e">
        <f t="shared" si="2"/>
        <v>#REF!</v>
      </c>
      <c r="I24" s="885"/>
    </row>
    <row r="25" spans="1:9" s="331" customFormat="1" ht="17.25" hidden="1" customHeight="1">
      <c r="A25" s="1031"/>
      <c r="B25" s="1002" t="s">
        <v>3808</v>
      </c>
      <c r="C25" s="1003" t="s">
        <v>3830</v>
      </c>
      <c r="D25" s="1003">
        <v>45410</v>
      </c>
      <c r="E25" s="758">
        <f t="shared" si="12"/>
        <v>45416</v>
      </c>
      <c r="F25" s="758">
        <f t="shared" si="11"/>
        <v>45420</v>
      </c>
      <c r="G25" s="764"/>
      <c r="H25" s="758" t="e">
        <f t="shared" si="2"/>
        <v>#REF!</v>
      </c>
      <c r="I25" s="885"/>
    </row>
    <row r="26" spans="1:9" s="331" customFormat="1" ht="17.25" hidden="1" customHeight="1">
      <c r="A26" s="1031"/>
      <c r="B26" s="918" t="s">
        <v>413</v>
      </c>
      <c r="C26" s="1003" t="s">
        <v>3831</v>
      </c>
      <c r="D26" s="800">
        <v>45410</v>
      </c>
      <c r="E26" s="800">
        <v>45414</v>
      </c>
      <c r="F26" s="800">
        <f t="shared" ref="F26:F27" si="13">D26+10</f>
        <v>45420</v>
      </c>
      <c r="G26" s="764"/>
      <c r="H26" s="758" t="e">
        <f t="shared" si="2"/>
        <v>#REF!</v>
      </c>
      <c r="I26" s="885"/>
    </row>
    <row r="27" spans="1:9" s="331" customFormat="1" ht="17.25" hidden="1" customHeight="1">
      <c r="A27" s="1031"/>
      <c r="B27" s="1002" t="s">
        <v>3812</v>
      </c>
      <c r="C27" s="1003" t="s">
        <v>3832</v>
      </c>
      <c r="D27" s="1003">
        <v>45424</v>
      </c>
      <c r="E27" s="758">
        <f>D27+6</f>
        <v>45430</v>
      </c>
      <c r="F27" s="758">
        <f t="shared" si="13"/>
        <v>45434</v>
      </c>
      <c r="G27" s="764"/>
      <c r="H27" s="758">
        <v>45416</v>
      </c>
      <c r="I27" s="885"/>
    </row>
    <row r="28" spans="1:9" s="331" customFormat="1" ht="17.25" hidden="1" customHeight="1">
      <c r="A28" s="1031"/>
      <c r="B28" s="918" t="s">
        <v>413</v>
      </c>
      <c r="C28" s="1003" t="s">
        <v>3833</v>
      </c>
      <c r="D28" s="800">
        <v>45410</v>
      </c>
      <c r="E28" s="800">
        <v>45414</v>
      </c>
      <c r="F28" s="800">
        <f t="shared" ref="F28:F31" si="14">D28+10</f>
        <v>45420</v>
      </c>
      <c r="G28" s="764"/>
      <c r="H28" s="758">
        <f>H27+7</f>
        <v>45423</v>
      </c>
      <c r="I28" s="885"/>
    </row>
    <row r="29" spans="1:9" s="331" customFormat="1" ht="17.25" hidden="1" customHeight="1">
      <c r="A29" s="1031"/>
      <c r="B29" s="1003" t="s">
        <v>3814</v>
      </c>
      <c r="C29" s="1003" t="s">
        <v>3834</v>
      </c>
      <c r="D29" s="1003">
        <v>45431</v>
      </c>
      <c r="E29" s="758">
        <f t="shared" ref="E29:E31" si="15">D29+6</f>
        <v>45437</v>
      </c>
      <c r="F29" s="880" t="s">
        <v>389</v>
      </c>
      <c r="G29" s="764"/>
      <c r="H29" s="758">
        <f t="shared" ref="H29:H72" si="16">H28+7</f>
        <v>45430</v>
      </c>
      <c r="I29" s="885"/>
    </row>
    <row r="30" spans="1:9" s="331" customFormat="1" ht="17.25" hidden="1" customHeight="1">
      <c r="A30" s="1031"/>
      <c r="B30" s="880" t="s">
        <v>389</v>
      </c>
      <c r="C30" s="1003" t="s">
        <v>3835</v>
      </c>
      <c r="D30" s="886">
        <v>45441</v>
      </c>
      <c r="E30" s="800">
        <f t="shared" si="15"/>
        <v>45447</v>
      </c>
      <c r="F30" s="800">
        <f t="shared" si="14"/>
        <v>45451</v>
      </c>
      <c r="G30" s="764"/>
      <c r="H30" s="758">
        <f t="shared" si="16"/>
        <v>45437</v>
      </c>
      <c r="I30" s="885"/>
    </row>
    <row r="31" spans="1:9" s="331" customFormat="1" ht="17.25" hidden="1" customHeight="1">
      <c r="A31" s="1031"/>
      <c r="B31" s="1003" t="s">
        <v>3818</v>
      </c>
      <c r="C31" s="1003" t="s">
        <v>3836</v>
      </c>
      <c r="D31" s="1003">
        <v>45449</v>
      </c>
      <c r="E31" s="758">
        <f t="shared" si="15"/>
        <v>45455</v>
      </c>
      <c r="F31" s="800">
        <f t="shared" si="14"/>
        <v>45459</v>
      </c>
      <c r="G31" s="764"/>
      <c r="H31" s="758">
        <f t="shared" si="16"/>
        <v>45444</v>
      </c>
      <c r="I31" s="885"/>
    </row>
    <row r="32" spans="1:9" s="331" customFormat="1" ht="17.25" hidden="1" customHeight="1">
      <c r="A32" s="1031" t="s">
        <v>3837</v>
      </c>
      <c r="B32" s="880" t="s">
        <v>389</v>
      </c>
      <c r="C32" s="1003" t="s">
        <v>3838</v>
      </c>
      <c r="D32" s="886">
        <v>45450</v>
      </c>
      <c r="E32" s="800">
        <f t="shared" ref="E32:E34" si="17">D32+6</f>
        <v>45456</v>
      </c>
      <c r="F32" s="800">
        <f t="shared" ref="F32:F34" si="18">D32+10</f>
        <v>45460</v>
      </c>
      <c r="G32" s="764"/>
      <c r="H32" s="758">
        <f t="shared" si="16"/>
        <v>45451</v>
      </c>
      <c r="I32" s="885"/>
    </row>
    <row r="33" spans="1:9" s="331" customFormat="1" ht="17.25" hidden="1" customHeight="1">
      <c r="A33" s="1031"/>
      <c r="B33" s="1003" t="s">
        <v>3839</v>
      </c>
      <c r="C33" s="1003" t="s">
        <v>3840</v>
      </c>
      <c r="D33" s="1003">
        <v>45473</v>
      </c>
      <c r="E33" s="758">
        <f t="shared" si="17"/>
        <v>45479</v>
      </c>
      <c r="F33" s="880" t="s">
        <v>389</v>
      </c>
      <c r="G33" s="764"/>
      <c r="H33" s="758">
        <f t="shared" si="16"/>
        <v>45458</v>
      </c>
      <c r="I33" s="885"/>
    </row>
    <row r="34" spans="1:9" s="331" customFormat="1" ht="17.25" hidden="1" customHeight="1">
      <c r="A34" s="1031"/>
      <c r="B34" s="1003" t="s">
        <v>3802</v>
      </c>
      <c r="C34" s="1003" t="s">
        <v>3841</v>
      </c>
      <c r="D34" s="1003">
        <v>45469</v>
      </c>
      <c r="E34" s="758">
        <f t="shared" si="17"/>
        <v>45475</v>
      </c>
      <c r="F34" s="758">
        <f t="shared" si="18"/>
        <v>45479</v>
      </c>
      <c r="G34" s="764"/>
      <c r="H34" s="758">
        <f t="shared" si="16"/>
        <v>45465</v>
      </c>
      <c r="I34" s="885"/>
    </row>
    <row r="35" spans="1:9" s="331" customFormat="1" ht="17.25" hidden="1" customHeight="1">
      <c r="A35" s="1031"/>
      <c r="B35" s="1003" t="s">
        <v>3842</v>
      </c>
      <c r="C35" s="1003" t="s">
        <v>3843</v>
      </c>
      <c r="D35" s="1003">
        <v>45479</v>
      </c>
      <c r="E35" s="758">
        <f t="shared" ref="E35:E36" si="19">D35+6</f>
        <v>45485</v>
      </c>
      <c r="F35" s="758">
        <f t="shared" ref="F35:F36" si="20">D35+10</f>
        <v>45489</v>
      </c>
      <c r="G35" s="764"/>
      <c r="H35" s="758">
        <f t="shared" si="16"/>
        <v>45472</v>
      </c>
      <c r="I35" s="885"/>
    </row>
    <row r="36" spans="1:9" s="331" customFormat="1" ht="17.25" hidden="1" customHeight="1">
      <c r="A36" s="1031" t="s">
        <v>3844</v>
      </c>
      <c r="B36" s="1003" t="s">
        <v>3804</v>
      </c>
      <c r="C36" s="1003" t="s">
        <v>3845</v>
      </c>
      <c r="D36" s="1003">
        <v>45489</v>
      </c>
      <c r="E36" s="758">
        <f t="shared" si="19"/>
        <v>45495</v>
      </c>
      <c r="F36" s="758">
        <f t="shared" si="20"/>
        <v>45499</v>
      </c>
      <c r="G36" s="764"/>
      <c r="H36" s="758">
        <f t="shared" si="16"/>
        <v>45479</v>
      </c>
      <c r="I36" s="885"/>
    </row>
    <row r="37" spans="1:9" s="331" customFormat="1" ht="17.25" hidden="1" customHeight="1">
      <c r="A37" s="1031"/>
      <c r="B37" s="880" t="s">
        <v>413</v>
      </c>
      <c r="C37" s="1003" t="s">
        <v>3846</v>
      </c>
      <c r="D37" s="886">
        <v>45471</v>
      </c>
      <c r="E37" s="800">
        <f t="shared" ref="E37:E40" si="21">D37+6</f>
        <v>45477</v>
      </c>
      <c r="F37" s="800">
        <f t="shared" ref="F37:F40" si="22">D37+10</f>
        <v>45481</v>
      </c>
      <c r="G37" s="764"/>
      <c r="H37" s="758">
        <f t="shared" si="16"/>
        <v>45486</v>
      </c>
      <c r="I37" s="885"/>
    </row>
    <row r="38" spans="1:9" s="331" customFormat="1" ht="17.25" hidden="1" customHeight="1">
      <c r="A38" s="1031"/>
      <c r="B38" s="1003" t="s">
        <v>3806</v>
      </c>
      <c r="C38" s="1003" t="s">
        <v>3847</v>
      </c>
      <c r="D38" s="1003">
        <v>45498</v>
      </c>
      <c r="E38" s="880" t="s">
        <v>389</v>
      </c>
      <c r="F38" s="758">
        <f t="shared" si="22"/>
        <v>45508</v>
      </c>
      <c r="G38" s="764"/>
      <c r="H38" s="758">
        <f t="shared" si="16"/>
        <v>45493</v>
      </c>
      <c r="I38" s="885"/>
    </row>
    <row r="39" spans="1:9" s="331" customFormat="1" ht="17.25" hidden="1" customHeight="1">
      <c r="A39" s="1031"/>
      <c r="B39" s="1003" t="s">
        <v>3808</v>
      </c>
      <c r="C39" s="1003" t="s">
        <v>3848</v>
      </c>
      <c r="D39" s="1003">
        <v>45506</v>
      </c>
      <c r="E39" s="880" t="s">
        <v>389</v>
      </c>
      <c r="F39" s="758">
        <f t="shared" si="22"/>
        <v>45516</v>
      </c>
      <c r="G39" s="764"/>
      <c r="H39" s="758">
        <f t="shared" si="16"/>
        <v>45500</v>
      </c>
      <c r="I39" s="885"/>
    </row>
    <row r="40" spans="1:9" s="331" customFormat="1" ht="17.25" hidden="1" customHeight="1">
      <c r="A40" s="1031"/>
      <c r="B40" s="1003" t="s">
        <v>3812</v>
      </c>
      <c r="C40" s="1003" t="s">
        <v>3849</v>
      </c>
      <c r="D40" s="1003">
        <v>45516</v>
      </c>
      <c r="E40" s="758">
        <f t="shared" si="21"/>
        <v>45522</v>
      </c>
      <c r="F40" s="758">
        <f t="shared" si="22"/>
        <v>45526</v>
      </c>
      <c r="G40" s="764"/>
      <c r="H40" s="758">
        <f t="shared" si="16"/>
        <v>45507</v>
      </c>
      <c r="I40" s="885"/>
    </row>
    <row r="41" spans="1:9" s="331" customFormat="1" ht="17.25" hidden="1" customHeight="1">
      <c r="A41" s="1031"/>
      <c r="B41" s="1003" t="s">
        <v>3814</v>
      </c>
      <c r="C41" s="1003" t="s">
        <v>3850</v>
      </c>
      <c r="D41" s="1003">
        <v>45517</v>
      </c>
      <c r="E41" s="758">
        <f t="shared" ref="E41:E43" si="23">D41+6</f>
        <v>45523</v>
      </c>
      <c r="F41" s="758">
        <f t="shared" ref="F41:F43" si="24">D41+10</f>
        <v>45527</v>
      </c>
      <c r="G41" s="764"/>
      <c r="H41" s="758">
        <f t="shared" si="16"/>
        <v>45514</v>
      </c>
      <c r="I41" s="885"/>
    </row>
    <row r="42" spans="1:9" s="331" customFormat="1" ht="17.25" hidden="1" customHeight="1">
      <c r="A42" s="1031"/>
      <c r="B42" s="1003" t="s">
        <v>3810</v>
      </c>
      <c r="C42" s="1003" t="s">
        <v>3851</v>
      </c>
      <c r="D42" s="880" t="s">
        <v>389</v>
      </c>
      <c r="E42" s="800" t="e">
        <f t="shared" si="23"/>
        <v>#VALUE!</v>
      </c>
      <c r="F42" s="800" t="e">
        <f t="shared" si="24"/>
        <v>#VALUE!</v>
      </c>
      <c r="G42" s="764"/>
      <c r="H42" s="758">
        <f t="shared" si="16"/>
        <v>45521</v>
      </c>
      <c r="I42" s="885"/>
    </row>
    <row r="43" spans="1:9" s="331" customFormat="1" ht="17.25" hidden="1" customHeight="1">
      <c r="A43" s="1031"/>
      <c r="B43" s="1026" t="s">
        <v>413</v>
      </c>
      <c r="C43" s="1003" t="s">
        <v>3852</v>
      </c>
      <c r="D43" s="886">
        <v>45509</v>
      </c>
      <c r="E43" s="800">
        <f t="shared" si="23"/>
        <v>45515</v>
      </c>
      <c r="F43" s="800">
        <f t="shared" si="24"/>
        <v>45519</v>
      </c>
      <c r="G43" s="764"/>
      <c r="H43" s="758">
        <f t="shared" si="16"/>
        <v>45528</v>
      </c>
      <c r="I43" s="885"/>
    </row>
    <row r="44" spans="1:9" s="331" customFormat="1" ht="17.25" hidden="1" customHeight="1">
      <c r="A44" s="1031"/>
      <c r="B44" s="1003" t="s">
        <v>3837</v>
      </c>
      <c r="C44" s="1003" t="s">
        <v>3853</v>
      </c>
      <c r="D44" s="1003">
        <v>45543</v>
      </c>
      <c r="E44" s="758">
        <f t="shared" ref="E44:E46" si="25">D44+6</f>
        <v>45549</v>
      </c>
      <c r="F44" s="758">
        <f t="shared" ref="F44:F46" si="26">D44+10</f>
        <v>45553</v>
      </c>
      <c r="G44" s="764"/>
      <c r="H44" s="758">
        <f t="shared" si="16"/>
        <v>45535</v>
      </c>
      <c r="I44" s="885"/>
    </row>
    <row r="45" spans="1:9" s="331" customFormat="1" ht="17.25" hidden="1" customHeight="1">
      <c r="A45" s="1031"/>
      <c r="B45" s="1003" t="s">
        <v>3854</v>
      </c>
      <c r="C45" s="1003" t="s">
        <v>3855</v>
      </c>
      <c r="D45" s="1003">
        <v>45551</v>
      </c>
      <c r="E45" s="758">
        <f t="shared" si="25"/>
        <v>45557</v>
      </c>
      <c r="F45" s="758">
        <f t="shared" si="26"/>
        <v>45561</v>
      </c>
      <c r="G45" s="764"/>
      <c r="H45" s="758">
        <f t="shared" si="16"/>
        <v>45542</v>
      </c>
      <c r="I45" s="885"/>
    </row>
    <row r="46" spans="1:9" s="331" customFormat="1" ht="17.25" hidden="1" customHeight="1">
      <c r="A46" s="1031"/>
      <c r="B46" s="1026" t="s">
        <v>413</v>
      </c>
      <c r="C46" s="1003" t="s">
        <v>3856</v>
      </c>
      <c r="D46" s="886">
        <v>45509</v>
      </c>
      <c r="E46" s="800">
        <f t="shared" si="25"/>
        <v>45515</v>
      </c>
      <c r="F46" s="800">
        <f t="shared" si="26"/>
        <v>45519</v>
      </c>
      <c r="G46" s="764"/>
      <c r="H46" s="758">
        <f t="shared" si="16"/>
        <v>45549</v>
      </c>
      <c r="I46" s="885"/>
    </row>
    <row r="47" spans="1:9" s="331" customFormat="1" ht="17.25" hidden="1" customHeight="1">
      <c r="A47" s="1031"/>
      <c r="B47" s="1003" t="s">
        <v>3802</v>
      </c>
      <c r="C47" s="1003" t="s">
        <v>3857</v>
      </c>
      <c r="D47" s="1003">
        <v>45560</v>
      </c>
      <c r="E47" s="758">
        <f t="shared" ref="E47" si="27">D47+6</f>
        <v>45566</v>
      </c>
      <c r="F47" s="758">
        <f t="shared" ref="F47:F48" si="28">D47+10</f>
        <v>45570</v>
      </c>
      <c r="G47" s="764"/>
      <c r="H47" s="758">
        <f t="shared" si="16"/>
        <v>45556</v>
      </c>
      <c r="I47" s="885"/>
    </row>
    <row r="48" spans="1:9" s="331" customFormat="1" ht="17.25" hidden="1" customHeight="1">
      <c r="A48" s="1031"/>
      <c r="B48" s="1003" t="s">
        <v>3842</v>
      </c>
      <c r="C48" s="1003" t="s">
        <v>3858</v>
      </c>
      <c r="D48" s="1003">
        <v>45566</v>
      </c>
      <c r="E48" s="880" t="s">
        <v>389</v>
      </c>
      <c r="F48" s="758">
        <f t="shared" si="28"/>
        <v>45576</v>
      </c>
      <c r="G48" s="764"/>
      <c r="H48" s="758">
        <f t="shared" si="16"/>
        <v>45563</v>
      </c>
      <c r="I48" s="885"/>
    </row>
    <row r="49" spans="1:9" s="331" customFormat="1" ht="17.25" hidden="1" customHeight="1">
      <c r="A49" s="1031"/>
      <c r="B49" s="1003" t="s">
        <v>3804</v>
      </c>
      <c r="C49" s="1003" t="s">
        <v>3859</v>
      </c>
      <c r="D49" s="1003">
        <v>45619</v>
      </c>
      <c r="E49" s="880" t="s">
        <v>389</v>
      </c>
      <c r="F49" s="758">
        <f t="shared" ref="F49:F50" si="29">D49+10</f>
        <v>45629</v>
      </c>
      <c r="G49" s="764"/>
      <c r="H49" s="758">
        <f t="shared" si="16"/>
        <v>45570</v>
      </c>
      <c r="I49" s="885"/>
    </row>
    <row r="50" spans="1:9" s="331" customFormat="1" ht="17.25" hidden="1" customHeight="1">
      <c r="A50" s="1031"/>
      <c r="B50" s="1003" t="s">
        <v>3806</v>
      </c>
      <c r="C50" s="1003" t="s">
        <v>3860</v>
      </c>
      <c r="D50" s="1003">
        <v>45588</v>
      </c>
      <c r="E50" s="758">
        <f t="shared" ref="E50" si="30">D50+6</f>
        <v>45594</v>
      </c>
      <c r="F50" s="758">
        <f t="shared" si="29"/>
        <v>45598</v>
      </c>
      <c r="G50" s="764"/>
      <c r="H50" s="758">
        <f t="shared" si="16"/>
        <v>45577</v>
      </c>
      <c r="I50" s="885"/>
    </row>
    <row r="51" spans="1:9" s="331" customFormat="1" ht="17.25" hidden="1" customHeight="1">
      <c r="A51" s="1031" t="s">
        <v>3861</v>
      </c>
      <c r="B51" s="1003" t="s">
        <v>3808</v>
      </c>
      <c r="C51" s="1003" t="s">
        <v>3862</v>
      </c>
      <c r="D51" s="1003">
        <v>45615</v>
      </c>
      <c r="E51" s="758">
        <v>45622</v>
      </c>
      <c r="F51" s="758">
        <v>45620</v>
      </c>
      <c r="G51" s="764"/>
      <c r="H51" s="758">
        <f t="shared" si="16"/>
        <v>45584</v>
      </c>
      <c r="I51" s="885"/>
    </row>
    <row r="52" spans="1:9" s="331" customFormat="1" ht="17.25" hidden="1" customHeight="1">
      <c r="A52" s="1031"/>
      <c r="B52" s="1003" t="s">
        <v>3812</v>
      </c>
      <c r="C52" s="1003" t="s">
        <v>3863</v>
      </c>
      <c r="D52" s="880" t="s">
        <v>389</v>
      </c>
      <c r="E52" s="800"/>
      <c r="F52" s="800"/>
      <c r="G52" s="764"/>
      <c r="H52" s="758">
        <f t="shared" si="16"/>
        <v>45591</v>
      </c>
      <c r="I52" s="885"/>
    </row>
    <row r="53" spans="1:9" s="331" customFormat="1" ht="17.25" hidden="1" customHeight="1">
      <c r="A53" s="1031"/>
      <c r="B53" s="1003" t="s">
        <v>3814</v>
      </c>
      <c r="C53" s="1003" t="s">
        <v>3864</v>
      </c>
      <c r="D53" s="1003">
        <v>45623</v>
      </c>
      <c r="E53" s="758">
        <f t="shared" ref="E53" si="31">D53+6</f>
        <v>45629</v>
      </c>
      <c r="F53" s="758">
        <f t="shared" ref="F53" si="32">D53+10</f>
        <v>45633</v>
      </c>
      <c r="G53" s="764"/>
      <c r="H53" s="758">
        <f t="shared" si="16"/>
        <v>45598</v>
      </c>
      <c r="I53" s="885"/>
    </row>
    <row r="54" spans="1:9" s="331" customFormat="1" ht="17.25" hidden="1" customHeight="1">
      <c r="A54" s="1031"/>
      <c r="B54" s="955" t="s">
        <v>3810</v>
      </c>
      <c r="C54" s="1003" t="s">
        <v>3865</v>
      </c>
      <c r="D54" s="1003">
        <v>45621</v>
      </c>
      <c r="E54" s="758">
        <f t="shared" ref="E54" si="33">D54+6</f>
        <v>45627</v>
      </c>
      <c r="F54" s="880" t="s">
        <v>389</v>
      </c>
      <c r="G54" s="764"/>
      <c r="H54" s="758">
        <f t="shared" si="16"/>
        <v>45605</v>
      </c>
      <c r="I54" s="885"/>
    </row>
    <row r="55" spans="1:9" s="331" customFormat="1" ht="17.25" hidden="1" customHeight="1">
      <c r="A55" s="1031"/>
      <c r="B55" s="1003" t="s">
        <v>3866</v>
      </c>
      <c r="C55" s="1003" t="s">
        <v>3867</v>
      </c>
      <c r="D55" s="1003">
        <v>45627</v>
      </c>
      <c r="E55" s="758">
        <f t="shared" ref="E55" si="34">D55+6</f>
        <v>45633</v>
      </c>
      <c r="F55" s="758">
        <f t="shared" ref="F55" si="35">D55+10</f>
        <v>45637</v>
      </c>
      <c r="G55" s="764"/>
      <c r="H55" s="758">
        <f t="shared" si="16"/>
        <v>45612</v>
      </c>
      <c r="I55" s="885"/>
    </row>
    <row r="56" spans="1:9" s="331" customFormat="1" ht="17.25" hidden="1" customHeight="1">
      <c r="A56" s="1031"/>
      <c r="B56" s="1026" t="s">
        <v>413</v>
      </c>
      <c r="C56" s="1003" t="s">
        <v>3868</v>
      </c>
      <c r="D56" s="886"/>
      <c r="E56" s="800"/>
      <c r="F56" s="800"/>
      <c r="G56" s="764"/>
      <c r="H56" s="758">
        <f t="shared" si="16"/>
        <v>45619</v>
      </c>
      <c r="I56" s="885"/>
    </row>
    <row r="57" spans="1:9" s="331" customFormat="1" ht="17.25" hidden="1" customHeight="1">
      <c r="A57" s="1031"/>
      <c r="B57" s="1003" t="s">
        <v>3837</v>
      </c>
      <c r="C57" s="1003" t="s">
        <v>3869</v>
      </c>
      <c r="D57" s="1003">
        <v>45634</v>
      </c>
      <c r="E57" s="758">
        <f t="shared" ref="E57" si="36">D57+6</f>
        <v>45640</v>
      </c>
      <c r="F57" s="758">
        <f t="shared" ref="F57" si="37">D57+10</f>
        <v>45644</v>
      </c>
      <c r="G57" s="764"/>
      <c r="H57" s="758">
        <f t="shared" si="16"/>
        <v>45626</v>
      </c>
      <c r="I57" s="885"/>
    </row>
    <row r="58" spans="1:9" s="331" customFormat="1" ht="17.25" hidden="1" customHeight="1">
      <c r="A58" s="1031"/>
      <c r="B58" s="1003" t="s">
        <v>3870</v>
      </c>
      <c r="C58" s="1003" t="s">
        <v>3871</v>
      </c>
      <c r="D58" s="1003">
        <v>45652</v>
      </c>
      <c r="E58" s="758">
        <f t="shared" ref="E58" si="38">D58+6</f>
        <v>45658</v>
      </c>
      <c r="F58" s="758">
        <f t="shared" ref="F58:F59" si="39">D58+10</f>
        <v>45662</v>
      </c>
      <c r="G58" s="764"/>
      <c r="H58" s="758">
        <f t="shared" si="16"/>
        <v>45633</v>
      </c>
      <c r="I58" s="885"/>
    </row>
    <row r="59" spans="1:9" s="331" customFormat="1" ht="17.25" hidden="1" customHeight="1">
      <c r="A59" s="1031"/>
      <c r="B59" s="1003" t="s">
        <v>3802</v>
      </c>
      <c r="C59" s="1003" t="s">
        <v>3872</v>
      </c>
      <c r="D59" s="1003">
        <v>45655</v>
      </c>
      <c r="E59" s="880" t="s">
        <v>389</v>
      </c>
      <c r="F59" s="758">
        <f t="shared" si="39"/>
        <v>45665</v>
      </c>
      <c r="G59" s="764"/>
      <c r="H59" s="758">
        <f t="shared" si="16"/>
        <v>45640</v>
      </c>
      <c r="I59" s="885"/>
    </row>
    <row r="60" spans="1:9" s="331" customFormat="1" ht="17.25" hidden="1" customHeight="1">
      <c r="A60" s="1031"/>
      <c r="B60" s="1003" t="s">
        <v>3842</v>
      </c>
      <c r="C60" s="1003" t="s">
        <v>3873</v>
      </c>
      <c r="D60" s="1003">
        <v>45661</v>
      </c>
      <c r="E60" s="758">
        <f t="shared" ref="E60" si="40">D60+6</f>
        <v>45667</v>
      </c>
      <c r="F60" s="758">
        <f t="shared" ref="F60" si="41">D60+10</f>
        <v>45671</v>
      </c>
      <c r="G60" s="764"/>
      <c r="H60" s="758">
        <f t="shared" si="16"/>
        <v>45647</v>
      </c>
      <c r="I60" s="885"/>
    </row>
    <row r="61" spans="1:9" s="331" customFormat="1" ht="17.25" hidden="1" customHeight="1">
      <c r="A61" s="1031"/>
      <c r="B61" s="1026" t="s">
        <v>413</v>
      </c>
      <c r="C61" s="1003" t="s">
        <v>3874</v>
      </c>
      <c r="D61" s="886"/>
      <c r="E61" s="800"/>
      <c r="F61" s="800"/>
      <c r="G61" s="764"/>
      <c r="H61" s="758">
        <f t="shared" si="16"/>
        <v>45654</v>
      </c>
      <c r="I61" s="885"/>
    </row>
    <row r="62" spans="1:9" s="331" customFormat="1" ht="17.25" hidden="1" customHeight="1">
      <c r="A62" s="1031"/>
      <c r="B62" s="1003" t="s">
        <v>3875</v>
      </c>
      <c r="C62" s="1003" t="s">
        <v>3876</v>
      </c>
      <c r="D62" s="1003">
        <v>45667</v>
      </c>
      <c r="E62" s="758">
        <f t="shared" ref="E62:E65" si="42">D62+6</f>
        <v>45673</v>
      </c>
      <c r="F62" s="758">
        <f t="shared" ref="F62:F65" si="43">D62+10</f>
        <v>45677</v>
      </c>
      <c r="G62" s="764"/>
      <c r="H62" s="758">
        <f t="shared" si="16"/>
        <v>45661</v>
      </c>
      <c r="I62" s="885"/>
    </row>
    <row r="63" spans="1:9" s="331" customFormat="1" ht="17.25" hidden="1" customHeight="1">
      <c r="A63" s="1031"/>
      <c r="B63" s="1003" t="s">
        <v>3806</v>
      </c>
      <c r="C63" s="1003" t="s">
        <v>3877</v>
      </c>
      <c r="D63" s="1003">
        <v>45676</v>
      </c>
      <c r="E63" s="758">
        <f t="shared" si="42"/>
        <v>45682</v>
      </c>
      <c r="F63" s="758">
        <f t="shared" si="43"/>
        <v>45686</v>
      </c>
      <c r="G63" s="764"/>
      <c r="H63" s="758">
        <f t="shared" si="16"/>
        <v>45668</v>
      </c>
      <c r="I63" s="885"/>
    </row>
    <row r="64" spans="1:9" s="331" customFormat="1" ht="17.25" hidden="1" customHeight="1">
      <c r="A64" s="1031"/>
      <c r="B64" s="1026" t="s">
        <v>413</v>
      </c>
      <c r="C64" s="1003" t="s">
        <v>3878</v>
      </c>
      <c r="D64" s="886">
        <v>45652</v>
      </c>
      <c r="E64" s="800">
        <f t="shared" si="42"/>
        <v>45658</v>
      </c>
      <c r="F64" s="800">
        <f t="shared" si="43"/>
        <v>45662</v>
      </c>
      <c r="G64" s="764"/>
      <c r="H64" s="758">
        <f t="shared" si="16"/>
        <v>45675</v>
      </c>
      <c r="I64" s="885"/>
    </row>
    <row r="65" spans="1:9" s="331" customFormat="1" ht="17.25" hidden="1" customHeight="1">
      <c r="A65" s="1031"/>
      <c r="B65" s="1003" t="s">
        <v>3879</v>
      </c>
      <c r="C65" s="1003" t="s">
        <v>3880</v>
      </c>
      <c r="D65" s="1003">
        <v>45683</v>
      </c>
      <c r="E65" s="758">
        <f t="shared" si="42"/>
        <v>45689</v>
      </c>
      <c r="F65" s="758">
        <f t="shared" si="43"/>
        <v>45693</v>
      </c>
      <c r="G65" s="764"/>
      <c r="H65" s="758">
        <f t="shared" si="16"/>
        <v>45682</v>
      </c>
      <c r="I65" s="885"/>
    </row>
    <row r="66" spans="1:9" s="331" customFormat="1" ht="17.25" hidden="1" customHeight="1">
      <c r="A66" s="1031"/>
      <c r="B66" s="1003" t="s">
        <v>3881</v>
      </c>
      <c r="C66" s="1003" t="s">
        <v>3882</v>
      </c>
      <c r="D66" s="1003">
        <v>45700</v>
      </c>
      <c r="E66" s="880" t="s">
        <v>389</v>
      </c>
      <c r="F66" s="880" t="s">
        <v>389</v>
      </c>
      <c r="G66" s="764"/>
      <c r="H66" s="758">
        <f t="shared" si="16"/>
        <v>45689</v>
      </c>
      <c r="I66" s="885"/>
    </row>
    <row r="67" spans="1:9" s="331" customFormat="1" ht="17.25" hidden="1" customHeight="1">
      <c r="A67" s="1031"/>
      <c r="B67" s="1003" t="s">
        <v>3804</v>
      </c>
      <c r="C67" s="1003" t="s">
        <v>3883</v>
      </c>
      <c r="D67" s="1003">
        <v>45704</v>
      </c>
      <c r="E67" s="880" t="s">
        <v>389</v>
      </c>
      <c r="F67" s="880" t="s">
        <v>389</v>
      </c>
      <c r="G67" s="764"/>
      <c r="H67" s="758">
        <f t="shared" si="16"/>
        <v>45696</v>
      </c>
      <c r="I67" s="885"/>
    </row>
    <row r="68" spans="1:9" s="331" customFormat="1" ht="17.25" hidden="1" customHeight="1">
      <c r="A68" s="1031"/>
      <c r="B68" s="1003" t="s">
        <v>3814</v>
      </c>
      <c r="C68" s="1003" t="s">
        <v>3884</v>
      </c>
      <c r="D68" s="1003">
        <v>45707</v>
      </c>
      <c r="E68" s="758">
        <f t="shared" ref="E68" si="44">D68+6</f>
        <v>45713</v>
      </c>
      <c r="F68" s="880" t="s">
        <v>389</v>
      </c>
      <c r="G68" s="764"/>
      <c r="H68" s="758">
        <f t="shared" si="16"/>
        <v>45703</v>
      </c>
      <c r="I68" s="885"/>
    </row>
    <row r="69" spans="1:9" s="331" customFormat="1" ht="17.25" hidden="1" customHeight="1">
      <c r="A69" s="1031"/>
      <c r="B69" s="1003" t="s">
        <v>3866</v>
      </c>
      <c r="C69" s="1003" t="s">
        <v>3885</v>
      </c>
      <c r="D69" s="1003">
        <v>45730</v>
      </c>
      <c r="E69" s="880" t="s">
        <v>389</v>
      </c>
      <c r="F69" s="880" t="s">
        <v>389</v>
      </c>
      <c r="G69" s="764"/>
      <c r="H69" s="758">
        <f>H68+7</f>
        <v>45710</v>
      </c>
      <c r="I69" s="885"/>
    </row>
    <row r="70" spans="1:9" s="331" customFormat="1" ht="17.25" customHeight="1">
      <c r="A70" s="1031"/>
      <c r="B70" s="1026" t="s">
        <v>413</v>
      </c>
      <c r="C70" s="1003" t="s">
        <v>3886</v>
      </c>
      <c r="D70" s="886"/>
      <c r="E70" s="800"/>
      <c r="F70" s="800"/>
      <c r="G70" s="764"/>
      <c r="H70" s="758">
        <f>H69+7</f>
        <v>45717</v>
      </c>
      <c r="I70" s="885"/>
    </row>
    <row r="71" spans="1:9" s="331" customFormat="1" ht="17.25" customHeight="1">
      <c r="A71" s="1031"/>
      <c r="B71" s="1026" t="s">
        <v>413</v>
      </c>
      <c r="C71" s="1003" t="s">
        <v>3887</v>
      </c>
      <c r="D71" s="886"/>
      <c r="E71" s="800"/>
      <c r="F71" s="800"/>
      <c r="G71" s="764"/>
      <c r="H71" s="758">
        <f>H70+7</f>
        <v>45724</v>
      </c>
      <c r="I71" s="885"/>
    </row>
    <row r="72" spans="1:9" s="331" customFormat="1" ht="17.25" customHeight="1">
      <c r="A72" s="1031"/>
      <c r="B72" s="1026" t="s">
        <v>413</v>
      </c>
      <c r="C72" s="1003" t="s">
        <v>3888</v>
      </c>
      <c r="D72" s="886"/>
      <c r="E72" s="800"/>
      <c r="F72" s="800"/>
      <c r="G72" s="764"/>
      <c r="H72" s="758">
        <f t="shared" si="16"/>
        <v>45731</v>
      </c>
      <c r="I72" s="885"/>
    </row>
    <row r="73" spans="1:9" s="331" customFormat="1" ht="17.25" customHeight="1">
      <c r="A73" s="1031"/>
      <c r="B73" s="1003" t="s">
        <v>3802</v>
      </c>
      <c r="C73" s="1003" t="s">
        <v>3889</v>
      </c>
      <c r="D73" s="1003">
        <v>45748</v>
      </c>
      <c r="E73" s="758">
        <f>D73+6</f>
        <v>45754</v>
      </c>
      <c r="F73" s="880" t="s">
        <v>389</v>
      </c>
      <c r="G73" s="764"/>
      <c r="H73" s="758">
        <f>H72+7</f>
        <v>45738</v>
      </c>
      <c r="I73" s="885"/>
    </row>
    <row r="74" spans="1:9" s="331" customFormat="1" ht="17.25" customHeight="1">
      <c r="A74" s="1031"/>
      <c r="B74" s="1003" t="s">
        <v>3842</v>
      </c>
      <c r="C74" s="1003" t="s">
        <v>3890</v>
      </c>
      <c r="D74" s="1003">
        <v>45744</v>
      </c>
      <c r="E74" s="758">
        <f t="shared" ref="E74" si="45">D74+6</f>
        <v>45750</v>
      </c>
      <c r="F74" s="880" t="s">
        <v>389</v>
      </c>
      <c r="G74" s="764"/>
      <c r="H74" s="758">
        <f>H73+7</f>
        <v>45745</v>
      </c>
      <c r="I74" s="885"/>
    </row>
    <row r="75" spans="1:9" s="331" customFormat="1" ht="17.25" customHeight="1">
      <c r="A75" s="1031"/>
      <c r="B75" s="955" t="s">
        <v>3875</v>
      </c>
      <c r="C75" s="1003" t="s">
        <v>3891</v>
      </c>
      <c r="D75" s="1003">
        <v>45751</v>
      </c>
      <c r="E75" s="880" t="s">
        <v>389</v>
      </c>
      <c r="F75" s="880" t="s">
        <v>389</v>
      </c>
      <c r="G75" s="764"/>
      <c r="H75" s="758">
        <f>H74+7</f>
        <v>45752</v>
      </c>
      <c r="I75" s="885"/>
    </row>
    <row r="76" spans="1:9" s="331" customFormat="1" ht="17.25" customHeight="1">
      <c r="A76" s="1031"/>
      <c r="B76" s="1003" t="s">
        <v>3806</v>
      </c>
      <c r="C76" s="1003" t="s">
        <v>3892</v>
      </c>
      <c r="D76" s="880" t="s">
        <v>389</v>
      </c>
      <c r="E76" s="800"/>
      <c r="F76" s="800"/>
      <c r="G76" s="764"/>
      <c r="H76" s="758">
        <f t="shared" ref="H76" si="46">H75+7</f>
        <v>45759</v>
      </c>
      <c r="I76" s="885"/>
    </row>
    <row r="77" spans="1:9" s="331" customFormat="1" ht="17.25" customHeight="1">
      <c r="A77" s="1031"/>
      <c r="B77" s="1057" t="s">
        <v>3893</v>
      </c>
      <c r="C77" s="894"/>
      <c r="D77" s="894"/>
      <c r="E77" s="764"/>
      <c r="F77" s="764"/>
      <c r="G77" s="769"/>
      <c r="H77" s="424"/>
      <c r="I77" s="751"/>
    </row>
    <row r="78" spans="1:9" s="331" customFormat="1" ht="17.25" customHeight="1">
      <c r="A78" s="1031"/>
      <c r="C78" s="894"/>
      <c r="D78" s="894"/>
      <c r="E78" s="764"/>
      <c r="F78" s="764"/>
      <c r="H78" s="796"/>
      <c r="I78" s="768"/>
    </row>
    <row r="79" spans="1:9" s="331" customFormat="1" ht="16.899999999999999" customHeight="1">
      <c r="A79" s="842"/>
      <c r="B79" s="1106" t="s">
        <v>545</v>
      </c>
      <c r="C79" s="764"/>
      <c r="D79" s="764"/>
      <c r="E79" s="764"/>
      <c r="F79" s="195"/>
      <c r="G79" s="195"/>
      <c r="H79" s="895"/>
      <c r="I79" s="895"/>
    </row>
    <row r="80" spans="1:9" s="331" customFormat="1" ht="17.25" customHeight="1">
      <c r="A80" s="842"/>
      <c r="B80" s="677"/>
      <c r="C80" s="678"/>
      <c r="D80" s="678"/>
      <c r="E80" s="678"/>
      <c r="F80" s="678"/>
      <c r="G80" s="678"/>
      <c r="H80" s="678"/>
    </row>
    <row r="81" spans="1:15" s="331" customFormat="1" ht="17.25" customHeight="1">
      <c r="A81" s="842"/>
      <c r="B81" s="677"/>
      <c r="C81" s="678"/>
      <c r="D81" s="678"/>
      <c r="E81" s="678"/>
      <c r="F81" s="678"/>
      <c r="G81" s="678"/>
      <c r="H81" s="678"/>
    </row>
    <row r="82" spans="1:15" s="331" customFormat="1" ht="17.25" customHeight="1">
      <c r="A82" s="1032"/>
      <c r="B82" s="677"/>
      <c r="C82" s="678"/>
      <c r="D82" s="678"/>
      <c r="E82" s="678"/>
      <c r="F82" s="677"/>
      <c r="G82" s="677"/>
      <c r="H82" s="677"/>
      <c r="I82" s="414"/>
    </row>
    <row r="83" spans="1:15" s="331" customFormat="1" ht="17.25" customHeight="1" thickBot="1">
      <c r="A83" s="842"/>
      <c r="B83" s="679"/>
      <c r="C83" s="677"/>
      <c r="D83" s="677"/>
      <c r="E83" s="677"/>
      <c r="F83" s="677"/>
      <c r="G83" s="677"/>
      <c r="H83" s="677"/>
      <c r="I83" s="414"/>
    </row>
    <row r="84" spans="1:15" s="147" customFormat="1" ht="18.75" customHeight="1">
      <c r="B84" s="896"/>
      <c r="C84" s="897"/>
      <c r="D84" s="898"/>
      <c r="E84" s="899"/>
      <c r="F84" s="900"/>
      <c r="G84" s="901"/>
      <c r="H84" s="902"/>
    </row>
    <row r="85" spans="1:15" s="147" customFormat="1" ht="18.75" customHeight="1">
      <c r="B85" s="778" t="s">
        <v>546</v>
      </c>
      <c r="C85" s="145"/>
      <c r="D85" s="147" t="s">
        <v>547</v>
      </c>
      <c r="G85" s="147" t="s">
        <v>548</v>
      </c>
      <c r="H85" s="779"/>
    </row>
    <row r="86" spans="1:15" s="147" customFormat="1" ht="18.75" customHeight="1">
      <c r="B86" s="780" t="s">
        <v>549</v>
      </c>
      <c r="C86" s="1098" t="s">
        <v>550</v>
      </c>
      <c r="D86" s="133" t="s">
        <v>551</v>
      </c>
      <c r="F86" s="1098" t="s">
        <v>552</v>
      </c>
      <c r="G86" s="145" t="s">
        <v>553</v>
      </c>
      <c r="H86" s="1099" t="s">
        <v>554</v>
      </c>
    </row>
    <row r="87" spans="1:15" s="147" customFormat="1" ht="18.75" customHeight="1">
      <c r="B87" s="780" t="s">
        <v>555</v>
      </c>
      <c r="C87" s="1098" t="s">
        <v>556</v>
      </c>
      <c r="D87" s="133" t="s">
        <v>557</v>
      </c>
      <c r="E87" s="148" t="s">
        <v>558</v>
      </c>
      <c r="F87" s="1100" t="s">
        <v>559</v>
      </c>
      <c r="G87" s="145" t="s">
        <v>560</v>
      </c>
      <c r="H87" s="1099" t="s">
        <v>561</v>
      </c>
    </row>
    <row r="88" spans="1:15" s="147" customFormat="1" ht="18.75" customHeight="1">
      <c r="B88" s="783" t="s">
        <v>562</v>
      </c>
      <c r="C88" s="1101" t="s">
        <v>563</v>
      </c>
      <c r="D88" s="133" t="s">
        <v>564</v>
      </c>
      <c r="E88" s="148" t="s">
        <v>565</v>
      </c>
      <c r="F88" s="1100" t="s">
        <v>566</v>
      </c>
      <c r="G88" s="588" t="s">
        <v>567</v>
      </c>
      <c r="H88" s="1102" t="s">
        <v>568</v>
      </c>
    </row>
    <row r="89" spans="1:15" s="147" customFormat="1" ht="18.75" customHeight="1">
      <c r="B89" s="783" t="s">
        <v>569</v>
      </c>
      <c r="C89" s="1101" t="s">
        <v>570</v>
      </c>
      <c r="D89" s="133" t="s">
        <v>571</v>
      </c>
      <c r="E89" s="148" t="s">
        <v>572</v>
      </c>
      <c r="F89" s="1100" t="s">
        <v>573</v>
      </c>
      <c r="G89" s="588" t="s">
        <v>574</v>
      </c>
      <c r="H89" s="1102" t="s">
        <v>575</v>
      </c>
      <c r="N89" s="149"/>
      <c r="O89" s="149"/>
    </row>
    <row r="90" spans="1:15" s="147" customFormat="1" ht="18.75" customHeight="1">
      <c r="B90" s="783" t="s">
        <v>815</v>
      </c>
      <c r="C90" s="1101" t="s">
        <v>577</v>
      </c>
      <c r="D90" s="133" t="s">
        <v>578</v>
      </c>
      <c r="E90" s="148" t="s">
        <v>579</v>
      </c>
      <c r="F90" s="1100" t="s">
        <v>580</v>
      </c>
      <c r="G90" s="588" t="s">
        <v>581</v>
      </c>
      <c r="H90" s="1102" t="s">
        <v>582</v>
      </c>
      <c r="N90" s="149"/>
      <c r="O90" s="149"/>
    </row>
    <row r="91" spans="1:15" s="147" customFormat="1" ht="18.75" customHeight="1">
      <c r="B91" s="783" t="s">
        <v>583</v>
      </c>
      <c r="C91" s="1101" t="s">
        <v>584</v>
      </c>
      <c r="D91" s="133" t="s">
        <v>585</v>
      </c>
      <c r="E91" s="148" t="s">
        <v>586</v>
      </c>
      <c r="F91" s="1100" t="s">
        <v>587</v>
      </c>
      <c r="G91" s="588" t="s">
        <v>588</v>
      </c>
      <c r="H91" s="1102" t="s">
        <v>589</v>
      </c>
      <c r="N91" s="149"/>
      <c r="O91" s="149"/>
    </row>
    <row r="92" spans="1:15" s="147" customFormat="1" ht="18.75" customHeight="1">
      <c r="B92" s="783" t="s">
        <v>590</v>
      </c>
      <c r="C92" s="1101" t="s">
        <v>591</v>
      </c>
      <c r="D92" s="133" t="s">
        <v>592</v>
      </c>
      <c r="E92" s="148" t="s">
        <v>593</v>
      </c>
      <c r="F92" s="1098" t="s">
        <v>594</v>
      </c>
      <c r="G92" s="588" t="s">
        <v>595</v>
      </c>
      <c r="H92" s="787" t="s">
        <v>596</v>
      </c>
      <c r="N92" s="149"/>
      <c r="O92" s="149"/>
    </row>
    <row r="93" spans="1:15" ht="18.75" customHeight="1">
      <c r="A93" s="1033"/>
      <c r="B93" s="783" t="s">
        <v>597</v>
      </c>
      <c r="C93" s="1101" t="s">
        <v>598</v>
      </c>
      <c r="D93" s="133"/>
      <c r="F93" s="588"/>
      <c r="G93" s="147"/>
      <c r="H93" s="788"/>
      <c r="J93" s="145"/>
      <c r="K93" s="145"/>
    </row>
    <row r="94" spans="1:15" ht="13.9" thickBot="1">
      <c r="A94" s="1033"/>
      <c r="B94" s="1103"/>
      <c r="C94" s="791"/>
      <c r="D94" s="791"/>
      <c r="E94" s="791"/>
      <c r="F94" s="791"/>
      <c r="G94" s="791"/>
      <c r="H94" s="1104"/>
      <c r="J94" s="145"/>
      <c r="K94" s="145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/>
  <cols>
    <col min="1" max="1" width="17" style="341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>
      <c r="A2" s="340"/>
      <c r="B2" s="1198" t="s">
        <v>116</v>
      </c>
      <c r="C2" s="1198"/>
      <c r="D2" s="1198"/>
      <c r="E2" s="1198"/>
      <c r="F2" s="1198"/>
      <c r="G2" s="1198"/>
      <c r="I2" s="956" t="s">
        <v>350</v>
      </c>
    </row>
    <row r="3" spans="1:9" ht="17.25" customHeight="1" thickBot="1">
      <c r="B3" s="165"/>
    </row>
    <row r="4" spans="1:9" ht="30" customHeight="1" thickBot="1">
      <c r="B4" s="1193" t="s">
        <v>3894</v>
      </c>
      <c r="C4" s="1194"/>
      <c r="D4" s="1194"/>
      <c r="E4" s="1194"/>
      <c r="F4" s="1194"/>
      <c r="G4" s="1195"/>
    </row>
    <row r="5" spans="1:9" ht="17.25" customHeight="1">
      <c r="B5" s="350"/>
      <c r="C5" s="148"/>
      <c r="D5" s="148"/>
      <c r="E5" s="148"/>
      <c r="F5" s="148"/>
      <c r="G5" s="148"/>
    </row>
    <row r="6" spans="1:9" ht="56.25" customHeight="1">
      <c r="A6" s="342"/>
      <c r="C6" s="615"/>
      <c r="D6" s="1253" t="s">
        <v>353</v>
      </c>
      <c r="E6" s="941" t="s">
        <v>3895</v>
      </c>
      <c r="F6" s="941" t="s">
        <v>3896</v>
      </c>
      <c r="G6" s="941" t="s">
        <v>332</v>
      </c>
      <c r="H6" s="839"/>
      <c r="I6" s="881" t="s">
        <v>3897</v>
      </c>
    </row>
    <row r="7" spans="1:9" ht="17.25" customHeight="1">
      <c r="A7" s="342"/>
      <c r="B7" s="944" t="s">
        <v>355</v>
      </c>
      <c r="C7" s="944" t="s">
        <v>356</v>
      </c>
      <c r="D7" s="1253"/>
      <c r="E7" s="940" t="s">
        <v>257</v>
      </c>
      <c r="F7" s="940" t="s">
        <v>193</v>
      </c>
      <c r="G7" s="940" t="s">
        <v>217</v>
      </c>
      <c r="H7" s="1004"/>
      <c r="I7" s="1047" t="s">
        <v>357</v>
      </c>
    </row>
    <row r="8" spans="1:9" ht="17.25" hidden="1" customHeight="1">
      <c r="B8" s="1005" t="s">
        <v>3898</v>
      </c>
      <c r="C8" s="1005" t="s">
        <v>3899</v>
      </c>
      <c r="D8" s="758">
        <v>44470</v>
      </c>
      <c r="E8" s="758">
        <f>D8+7</f>
        <v>44477</v>
      </c>
      <c r="F8" s="758">
        <f>D8+9</f>
        <v>44479</v>
      </c>
      <c r="G8" s="758">
        <f>D8+13</f>
        <v>44483</v>
      </c>
      <c r="H8" s="764"/>
      <c r="I8" s="794"/>
    </row>
    <row r="9" spans="1:9" ht="17.25" hidden="1" customHeight="1">
      <c r="B9" s="1005" t="s">
        <v>3900</v>
      </c>
      <c r="C9" s="1005" t="s">
        <v>3901</v>
      </c>
      <c r="D9" s="758">
        <v>44479</v>
      </c>
      <c r="E9" s="758">
        <f t="shared" ref="E9:E20" si="0">D9+7</f>
        <v>44486</v>
      </c>
      <c r="F9" s="758">
        <f t="shared" ref="F9:F20" si="1">D9+9</f>
        <v>44488</v>
      </c>
      <c r="G9" s="758">
        <f t="shared" ref="G9:G20" si="2">D9+13</f>
        <v>44492</v>
      </c>
      <c r="H9" s="764"/>
      <c r="I9" s="794"/>
    </row>
    <row r="10" spans="1:9" ht="17.25" hidden="1" customHeight="1">
      <c r="B10" s="616" t="s">
        <v>3902</v>
      </c>
      <c r="C10" s="616" t="s">
        <v>3903</v>
      </c>
      <c r="D10" s="758">
        <v>44488</v>
      </c>
      <c r="E10" s="758">
        <f t="shared" si="0"/>
        <v>44495</v>
      </c>
      <c r="F10" s="758">
        <f t="shared" si="1"/>
        <v>44497</v>
      </c>
      <c r="G10" s="758">
        <f t="shared" si="2"/>
        <v>44501</v>
      </c>
      <c r="H10" s="764"/>
      <c r="I10" s="794"/>
    </row>
    <row r="11" spans="1:9" ht="17.25" hidden="1" customHeight="1">
      <c r="B11" s="1006" t="s">
        <v>413</v>
      </c>
      <c r="C11" s="1005" t="s">
        <v>3904</v>
      </c>
      <c r="D11" s="1007">
        <f t="shared" ref="D11:D12" si="3">D10+7</f>
        <v>44495</v>
      </c>
      <c r="E11" s="1008">
        <f t="shared" si="0"/>
        <v>44502</v>
      </c>
      <c r="F11" s="1008">
        <f t="shared" si="1"/>
        <v>44504</v>
      </c>
      <c r="G11" s="1008">
        <f t="shared" si="2"/>
        <v>44508</v>
      </c>
      <c r="H11" s="764"/>
      <c r="I11" s="1009"/>
    </row>
    <row r="12" spans="1:9" ht="17.25" hidden="1" customHeight="1">
      <c r="B12" s="1006" t="s">
        <v>413</v>
      </c>
      <c r="C12" s="1005" t="s">
        <v>3905</v>
      </c>
      <c r="D12" s="1007">
        <f t="shared" si="3"/>
        <v>44502</v>
      </c>
      <c r="E12" s="1008">
        <f t="shared" si="0"/>
        <v>44509</v>
      </c>
      <c r="F12" s="1008">
        <f t="shared" si="1"/>
        <v>44511</v>
      </c>
      <c r="G12" s="1008">
        <f t="shared" si="2"/>
        <v>44515</v>
      </c>
      <c r="H12" s="764"/>
      <c r="I12" s="1009"/>
    </row>
    <row r="13" spans="1:9" ht="17.25" hidden="1" customHeight="1">
      <c r="B13" s="1005" t="s">
        <v>3906</v>
      </c>
      <c r="C13" s="1005" t="s">
        <v>3907</v>
      </c>
      <c r="D13" s="758">
        <v>44502</v>
      </c>
      <c r="E13" s="758">
        <f t="shared" si="0"/>
        <v>44509</v>
      </c>
      <c r="F13" s="758">
        <f t="shared" si="1"/>
        <v>44511</v>
      </c>
      <c r="G13" s="758">
        <f t="shared" si="2"/>
        <v>44515</v>
      </c>
      <c r="H13" s="764"/>
      <c r="I13" s="742"/>
    </row>
    <row r="14" spans="1:9" ht="17.25" hidden="1" customHeight="1">
      <c r="B14" s="1005" t="s">
        <v>3908</v>
      </c>
      <c r="C14" s="1005" t="s">
        <v>3909</v>
      </c>
      <c r="D14" s="758">
        <v>44515</v>
      </c>
      <c r="E14" s="758">
        <f t="shared" si="0"/>
        <v>44522</v>
      </c>
      <c r="F14" s="758">
        <f t="shared" si="1"/>
        <v>44524</v>
      </c>
      <c r="G14" s="758">
        <f t="shared" si="2"/>
        <v>44528</v>
      </c>
      <c r="H14" s="764"/>
      <c r="I14" s="742"/>
    </row>
    <row r="15" spans="1:9" ht="17.25" hidden="1" customHeight="1">
      <c r="B15" s="1005" t="s">
        <v>3910</v>
      </c>
      <c r="C15" s="1005" t="s">
        <v>3911</v>
      </c>
      <c r="D15" s="758">
        <v>44526</v>
      </c>
      <c r="E15" s="758">
        <f t="shared" si="0"/>
        <v>44533</v>
      </c>
      <c r="F15" s="758">
        <f t="shared" si="1"/>
        <v>44535</v>
      </c>
      <c r="G15" s="758">
        <f t="shared" si="2"/>
        <v>44539</v>
      </c>
      <c r="H15" s="764"/>
      <c r="I15" s="742"/>
    </row>
    <row r="16" spans="1:9" ht="17.25" hidden="1" customHeight="1">
      <c r="B16" s="1005" t="s">
        <v>3912</v>
      </c>
      <c r="C16" s="1005" t="s">
        <v>3913</v>
      </c>
      <c r="D16" s="758">
        <v>44536</v>
      </c>
      <c r="E16" s="758">
        <f t="shared" si="0"/>
        <v>44543</v>
      </c>
      <c r="F16" s="758">
        <f t="shared" si="1"/>
        <v>44545</v>
      </c>
      <c r="G16" s="758">
        <f t="shared" si="2"/>
        <v>44549</v>
      </c>
      <c r="H16" s="764"/>
      <c r="I16" s="742"/>
    </row>
    <row r="17" spans="2:7" ht="17.25" hidden="1" customHeight="1">
      <c r="B17" s="1005" t="s">
        <v>3914</v>
      </c>
      <c r="C17" s="1005" t="s">
        <v>3915</v>
      </c>
      <c r="D17" s="758">
        <v>44546</v>
      </c>
      <c r="E17" s="758">
        <f t="shared" si="0"/>
        <v>44553</v>
      </c>
      <c r="F17" s="758">
        <f t="shared" si="1"/>
        <v>44555</v>
      </c>
      <c r="G17" s="758">
        <f t="shared" si="2"/>
        <v>44559</v>
      </c>
    </row>
    <row r="18" spans="2:7" ht="17.25" hidden="1" customHeight="1">
      <c r="B18" s="1005" t="s">
        <v>3916</v>
      </c>
      <c r="C18" s="1005" t="s">
        <v>3917</v>
      </c>
      <c r="D18" s="758">
        <v>44552</v>
      </c>
      <c r="E18" s="758">
        <f t="shared" si="0"/>
        <v>44559</v>
      </c>
      <c r="F18" s="758">
        <f t="shared" si="1"/>
        <v>44561</v>
      </c>
      <c r="G18" s="758">
        <f t="shared" si="2"/>
        <v>44565</v>
      </c>
    </row>
    <row r="19" spans="2:7" ht="17.25" hidden="1" customHeight="1">
      <c r="B19" s="1005" t="s">
        <v>3918</v>
      </c>
      <c r="C19" s="1005" t="s">
        <v>3919</v>
      </c>
      <c r="D19" s="758">
        <v>44567</v>
      </c>
      <c r="E19" s="758">
        <f t="shared" si="0"/>
        <v>44574</v>
      </c>
      <c r="F19" s="758">
        <f t="shared" si="1"/>
        <v>44576</v>
      </c>
      <c r="G19" s="758">
        <f t="shared" si="2"/>
        <v>44580</v>
      </c>
    </row>
    <row r="20" spans="2:7" ht="17.25" hidden="1" customHeight="1">
      <c r="B20" s="1005" t="s">
        <v>3898</v>
      </c>
      <c r="C20" s="1005" t="s">
        <v>3920</v>
      </c>
      <c r="D20" s="758">
        <v>44575</v>
      </c>
      <c r="E20" s="758">
        <f t="shared" si="0"/>
        <v>44582</v>
      </c>
      <c r="F20" s="758">
        <f t="shared" si="1"/>
        <v>44584</v>
      </c>
      <c r="G20" s="758">
        <f t="shared" si="2"/>
        <v>44588</v>
      </c>
    </row>
    <row r="21" spans="2:7" ht="17.25" hidden="1" customHeight="1">
      <c r="B21" s="1006" t="s">
        <v>413</v>
      </c>
      <c r="C21" s="1005" t="s">
        <v>3921</v>
      </c>
      <c r="D21" s="1008">
        <v>44558</v>
      </c>
      <c r="E21" s="1008">
        <f t="shared" ref="E21:E24" si="4">D21+7</f>
        <v>44565</v>
      </c>
      <c r="F21" s="1008">
        <f t="shared" ref="F21:F24" si="5">D21+9</f>
        <v>44567</v>
      </c>
      <c r="G21" s="1008">
        <f t="shared" ref="G21:G24" si="6">D21+13</f>
        <v>44571</v>
      </c>
    </row>
    <row r="22" spans="2:7" ht="17.25" hidden="1" customHeight="1">
      <c r="B22" s="1005" t="s">
        <v>3900</v>
      </c>
      <c r="C22" s="1005" t="s">
        <v>3922</v>
      </c>
      <c r="D22" s="758">
        <v>44581</v>
      </c>
      <c r="E22" s="758">
        <f t="shared" si="4"/>
        <v>44588</v>
      </c>
      <c r="F22" s="758">
        <f t="shared" si="5"/>
        <v>44590</v>
      </c>
      <c r="G22" s="758">
        <f t="shared" si="6"/>
        <v>44594</v>
      </c>
    </row>
    <row r="23" spans="2:7" ht="17.25" hidden="1" customHeight="1">
      <c r="B23" s="616" t="s">
        <v>3902</v>
      </c>
      <c r="C23" s="616" t="s">
        <v>3923</v>
      </c>
      <c r="D23" s="618">
        <v>44598</v>
      </c>
      <c r="E23" s="758">
        <f t="shared" si="4"/>
        <v>44605</v>
      </c>
      <c r="F23" s="758">
        <f t="shared" si="5"/>
        <v>44607</v>
      </c>
      <c r="G23" s="758">
        <f t="shared" si="6"/>
        <v>44611</v>
      </c>
    </row>
    <row r="24" spans="2:7" ht="17.25" hidden="1" customHeight="1">
      <c r="B24" s="1005" t="s">
        <v>3906</v>
      </c>
      <c r="C24" s="1005" t="s">
        <v>3924</v>
      </c>
      <c r="D24" s="758">
        <v>44592</v>
      </c>
      <c r="E24" s="758">
        <f t="shared" si="4"/>
        <v>44599</v>
      </c>
      <c r="F24" s="758">
        <f t="shared" si="5"/>
        <v>44601</v>
      </c>
      <c r="G24" s="758">
        <f t="shared" si="6"/>
        <v>44605</v>
      </c>
    </row>
    <row r="25" spans="2:7" ht="17.25" hidden="1" customHeight="1">
      <c r="B25" s="1005" t="s">
        <v>3925</v>
      </c>
      <c r="C25" s="1005" t="s">
        <v>3926</v>
      </c>
      <c r="D25" s="758">
        <v>44610</v>
      </c>
      <c r="E25" s="758">
        <f t="shared" ref="E25:E26" si="7">D25+7</f>
        <v>44617</v>
      </c>
      <c r="F25" s="758">
        <f t="shared" ref="F25:F26" si="8">D25+9</f>
        <v>44619</v>
      </c>
      <c r="G25" s="758">
        <f t="shared" ref="G25:G26" si="9">D25+13</f>
        <v>44623</v>
      </c>
    </row>
    <row r="26" spans="2:7" ht="15.6" hidden="1" customHeight="1">
      <c r="B26" s="1005" t="s">
        <v>3908</v>
      </c>
      <c r="C26" s="1005" t="s">
        <v>3927</v>
      </c>
      <c r="D26" s="758">
        <v>44617</v>
      </c>
      <c r="E26" s="758">
        <f t="shared" si="7"/>
        <v>44624</v>
      </c>
      <c r="F26" s="758">
        <f t="shared" si="8"/>
        <v>44626</v>
      </c>
      <c r="G26" s="758">
        <f t="shared" si="9"/>
        <v>44630</v>
      </c>
    </row>
    <row r="27" spans="2:7" ht="15.6" hidden="1" customHeight="1">
      <c r="B27" s="1005" t="s">
        <v>3910</v>
      </c>
      <c r="C27" s="1005" t="s">
        <v>3928</v>
      </c>
      <c r="D27" s="758">
        <v>44624</v>
      </c>
      <c r="E27" s="758">
        <f t="shared" ref="E27" si="10">D27+7</f>
        <v>44631</v>
      </c>
      <c r="F27" s="758">
        <f t="shared" ref="F27" si="11">D27+9</f>
        <v>44633</v>
      </c>
      <c r="G27" s="758">
        <f t="shared" ref="G27" si="12">D27+13</f>
        <v>44637</v>
      </c>
    </row>
    <row r="28" spans="2:7" ht="15.6" hidden="1" customHeight="1">
      <c r="B28" s="1005" t="s">
        <v>3912</v>
      </c>
      <c r="C28" s="1005" t="s">
        <v>3929</v>
      </c>
      <c r="D28" s="758">
        <v>44640</v>
      </c>
      <c r="E28" s="1010">
        <f t="shared" ref="E28:E29" si="13">D28+7</f>
        <v>44647</v>
      </c>
      <c r="F28" s="758">
        <f t="shared" ref="F28:F29" si="14">D28+9</f>
        <v>44649</v>
      </c>
      <c r="G28" s="758">
        <f t="shared" ref="G28:G29" si="15">D28+13</f>
        <v>44653</v>
      </c>
    </row>
    <row r="29" spans="2:7" ht="15.6" hidden="1" customHeight="1">
      <c r="B29" s="1005" t="s">
        <v>3914</v>
      </c>
      <c r="C29" s="1005" t="s">
        <v>3930</v>
      </c>
      <c r="D29" s="758">
        <v>44655</v>
      </c>
      <c r="E29" s="758">
        <f t="shared" si="13"/>
        <v>44662</v>
      </c>
      <c r="F29" s="758">
        <f t="shared" si="14"/>
        <v>44664</v>
      </c>
      <c r="G29" s="758">
        <f t="shared" si="15"/>
        <v>44668</v>
      </c>
    </row>
    <row r="30" spans="2:7" ht="15.6" hidden="1" customHeight="1">
      <c r="B30" s="1005" t="s">
        <v>3916</v>
      </c>
      <c r="C30" s="1005" t="s">
        <v>3931</v>
      </c>
      <c r="D30" s="758">
        <v>44656</v>
      </c>
      <c r="E30" s="758">
        <f t="shared" ref="E30" si="16">D30+7</f>
        <v>44663</v>
      </c>
      <c r="F30" s="758">
        <f t="shared" ref="F30" si="17">D30+9</f>
        <v>44665</v>
      </c>
      <c r="G30" s="758">
        <f t="shared" ref="G30" si="18">D30+13</f>
        <v>44669</v>
      </c>
    </row>
    <row r="31" spans="2:7" ht="15.6" hidden="1" customHeight="1">
      <c r="B31" s="1005" t="s">
        <v>3918</v>
      </c>
      <c r="C31" s="1005" t="s">
        <v>3932</v>
      </c>
      <c r="D31" s="758">
        <v>44662</v>
      </c>
      <c r="E31" s="758">
        <f t="shared" ref="E31" si="19">D31+7</f>
        <v>44669</v>
      </c>
      <c r="F31" s="758">
        <f t="shared" ref="F31" si="20">D31+9</f>
        <v>44671</v>
      </c>
      <c r="G31" s="758">
        <f t="shared" ref="G31" si="21">D31+13</f>
        <v>44675</v>
      </c>
    </row>
    <row r="32" spans="2:7" ht="15.6" hidden="1" customHeight="1">
      <c r="B32" s="1005" t="s">
        <v>3898</v>
      </c>
      <c r="C32" s="1005" t="s">
        <v>3933</v>
      </c>
      <c r="D32" s="758">
        <v>44660</v>
      </c>
      <c r="E32" s="758">
        <f t="shared" ref="E32:E34" si="22">D32+7</f>
        <v>44667</v>
      </c>
      <c r="F32" s="758">
        <f t="shared" ref="F32:F34" si="23">D32+9</f>
        <v>44669</v>
      </c>
      <c r="G32" s="758">
        <f t="shared" ref="G32:G34" si="24">D32+13</f>
        <v>44673</v>
      </c>
    </row>
    <row r="33" spans="2:7" ht="15.6" hidden="1" customHeight="1">
      <c r="B33" s="1005" t="s">
        <v>3900</v>
      </c>
      <c r="C33" s="1005" t="s">
        <v>3934</v>
      </c>
      <c r="D33" s="758">
        <v>44687</v>
      </c>
      <c r="E33" s="758">
        <f t="shared" si="22"/>
        <v>44694</v>
      </c>
      <c r="F33" s="758">
        <f t="shared" si="23"/>
        <v>44696</v>
      </c>
      <c r="G33" s="758">
        <f t="shared" si="24"/>
        <v>44700</v>
      </c>
    </row>
    <row r="34" spans="2:7" ht="15.6" hidden="1" customHeight="1">
      <c r="B34" s="1005" t="s">
        <v>3906</v>
      </c>
      <c r="C34" s="1005" t="s">
        <v>3935</v>
      </c>
      <c r="D34" s="758">
        <v>44690</v>
      </c>
      <c r="E34" s="758">
        <f t="shared" si="22"/>
        <v>44697</v>
      </c>
      <c r="F34" s="758">
        <f t="shared" si="23"/>
        <v>44699</v>
      </c>
      <c r="G34" s="758">
        <f t="shared" si="24"/>
        <v>44703</v>
      </c>
    </row>
    <row r="35" spans="2:7" ht="15.6" hidden="1" customHeight="1">
      <c r="B35" s="1005" t="s">
        <v>3925</v>
      </c>
      <c r="C35" s="1005" t="s">
        <v>3936</v>
      </c>
      <c r="D35" s="758">
        <v>44702</v>
      </c>
      <c r="E35" s="758">
        <f t="shared" ref="E35" si="25">D35+7</f>
        <v>44709</v>
      </c>
      <c r="F35" s="758">
        <f t="shared" ref="F35" si="26">D35+9</f>
        <v>44711</v>
      </c>
      <c r="G35" s="758">
        <f t="shared" ref="G35" si="27">D35+13</f>
        <v>44715</v>
      </c>
    </row>
    <row r="36" spans="2:7" ht="15.6" hidden="1" customHeight="1">
      <c r="B36" s="1006" t="s">
        <v>413</v>
      </c>
      <c r="C36" s="1006" t="s">
        <v>3937</v>
      </c>
      <c r="D36" s="760"/>
      <c r="E36" s="760"/>
      <c r="F36" s="760"/>
      <c r="G36" s="760"/>
    </row>
    <row r="37" spans="2:7" ht="15.6" hidden="1" customHeight="1">
      <c r="B37" s="1005" t="s">
        <v>3908</v>
      </c>
      <c r="C37" s="1005" t="s">
        <v>3938</v>
      </c>
      <c r="D37" s="758">
        <v>44702</v>
      </c>
      <c r="E37" s="758">
        <f t="shared" ref="E37" si="28">D37+7</f>
        <v>44709</v>
      </c>
      <c r="F37" s="758">
        <f t="shared" ref="F37" si="29">D37+9</f>
        <v>44711</v>
      </c>
      <c r="G37" s="758">
        <f t="shared" ref="G37" si="30">D37+13</f>
        <v>44715</v>
      </c>
    </row>
    <row r="38" spans="2:7" ht="15.6" hidden="1" customHeight="1">
      <c r="B38" s="1005" t="s">
        <v>3910</v>
      </c>
      <c r="C38" s="1005" t="s">
        <v>3939</v>
      </c>
      <c r="D38" s="758">
        <v>44719</v>
      </c>
      <c r="E38" s="758">
        <f t="shared" ref="E38:E39" si="31">D38+7</f>
        <v>44726</v>
      </c>
      <c r="F38" s="758">
        <f t="shared" ref="F38:F39" si="32">D38+9</f>
        <v>44728</v>
      </c>
      <c r="G38" s="758">
        <f t="shared" ref="G38:G39" si="33">D38+13</f>
        <v>44732</v>
      </c>
    </row>
    <row r="39" spans="2:7" ht="15.6" hidden="1" customHeight="1">
      <c r="B39" s="1005" t="s">
        <v>3940</v>
      </c>
      <c r="C39" s="1005" t="s">
        <v>3941</v>
      </c>
      <c r="D39" s="758">
        <v>44710</v>
      </c>
      <c r="E39" s="758">
        <f t="shared" si="31"/>
        <v>44717</v>
      </c>
      <c r="F39" s="758">
        <f t="shared" si="32"/>
        <v>44719</v>
      </c>
      <c r="G39" s="758">
        <f t="shared" si="33"/>
        <v>44723</v>
      </c>
    </row>
    <row r="40" spans="2:7" ht="15.6" hidden="1" customHeight="1">
      <c r="B40" s="1005" t="s">
        <v>3914</v>
      </c>
      <c r="C40" s="1005" t="s">
        <v>3942</v>
      </c>
      <c r="D40" s="758">
        <v>44722</v>
      </c>
      <c r="E40" s="758">
        <f t="shared" ref="E40" si="34">D40+7</f>
        <v>44729</v>
      </c>
      <c r="F40" s="758">
        <f t="shared" ref="F40" si="35">D40+9</f>
        <v>44731</v>
      </c>
      <c r="G40" s="758">
        <f t="shared" ref="G40" si="36">D40+13</f>
        <v>44735</v>
      </c>
    </row>
    <row r="41" spans="2:7" ht="15.6" hidden="1" customHeight="1">
      <c r="B41" s="1006" t="s">
        <v>413</v>
      </c>
      <c r="C41" s="1006" t="s">
        <v>3943</v>
      </c>
      <c r="D41" s="760">
        <v>44722</v>
      </c>
      <c r="E41" s="760">
        <f t="shared" ref="E41:E42" si="37">D41+7</f>
        <v>44729</v>
      </c>
      <c r="F41" s="760">
        <f t="shared" ref="F41:F42" si="38">D41+9</f>
        <v>44731</v>
      </c>
      <c r="G41" s="760">
        <f t="shared" ref="G41:G42" si="39">D41+13</f>
        <v>44735</v>
      </c>
    </row>
    <row r="42" spans="2:7" ht="15.6" hidden="1" customHeight="1">
      <c r="B42" s="1005" t="s">
        <v>3918</v>
      </c>
      <c r="C42" s="1005" t="s">
        <v>3944</v>
      </c>
      <c r="D42" s="758">
        <v>44747</v>
      </c>
      <c r="E42" s="758">
        <f t="shared" si="37"/>
        <v>44754</v>
      </c>
      <c r="F42" s="758">
        <f t="shared" si="38"/>
        <v>44756</v>
      </c>
      <c r="G42" s="758">
        <f t="shared" si="39"/>
        <v>44760</v>
      </c>
    </row>
    <row r="43" spans="2:7" ht="15.6" hidden="1" customHeight="1">
      <c r="B43" s="1005" t="s">
        <v>3910</v>
      </c>
      <c r="C43" s="1005" t="s">
        <v>3945</v>
      </c>
      <c r="D43" s="758">
        <v>44794</v>
      </c>
      <c r="E43" s="758">
        <f t="shared" ref="E43" si="40">D43+7</f>
        <v>44801</v>
      </c>
      <c r="F43" s="758">
        <f t="shared" ref="F43" si="41">D43+9</f>
        <v>44803</v>
      </c>
      <c r="G43" s="758">
        <f t="shared" ref="G43" si="42">D43+13</f>
        <v>44807</v>
      </c>
    </row>
    <row r="44" spans="2:7" ht="15.6" hidden="1" customHeight="1">
      <c r="B44" s="1005" t="s">
        <v>3914</v>
      </c>
      <c r="C44" s="1005" t="s">
        <v>3946</v>
      </c>
      <c r="D44" s="758">
        <f t="shared" ref="D44:D54" si="43">D43+7</f>
        <v>44801</v>
      </c>
      <c r="E44" s="758">
        <f t="shared" ref="E44" si="44">D44+7</f>
        <v>44808</v>
      </c>
      <c r="F44" s="758">
        <f t="shared" ref="F44" si="45">D44+9</f>
        <v>44810</v>
      </c>
      <c r="G44" s="758">
        <f t="shared" ref="G44" si="46">D44+13</f>
        <v>44814</v>
      </c>
    </row>
    <row r="45" spans="2:7" ht="15.6" hidden="1" customHeight="1">
      <c r="B45" s="616" t="s">
        <v>3947</v>
      </c>
      <c r="C45" s="1005" t="s">
        <v>3948</v>
      </c>
      <c r="D45" s="1007">
        <f t="shared" si="43"/>
        <v>44808</v>
      </c>
      <c r="E45" s="1007">
        <f t="shared" ref="E45" si="47">D45+7</f>
        <v>44815</v>
      </c>
      <c r="F45" s="1007">
        <f t="shared" ref="F45" si="48">D45+9</f>
        <v>44817</v>
      </c>
      <c r="G45" s="1007">
        <f t="shared" ref="G45" si="49">D45+13</f>
        <v>44821</v>
      </c>
    </row>
    <row r="46" spans="2:7" ht="15.6" hidden="1" customHeight="1">
      <c r="B46" s="1005" t="s">
        <v>3949</v>
      </c>
      <c r="C46" s="1005" t="s">
        <v>3950</v>
      </c>
      <c r="D46" s="758">
        <f t="shared" si="43"/>
        <v>44815</v>
      </c>
      <c r="E46" s="758">
        <f t="shared" ref="E46" si="50">D46+7</f>
        <v>44822</v>
      </c>
      <c r="F46" s="758">
        <f t="shared" ref="F46" si="51">D46+9</f>
        <v>44824</v>
      </c>
      <c r="G46" s="758">
        <f t="shared" ref="G46" si="52">D46+13</f>
        <v>44828</v>
      </c>
    </row>
    <row r="47" spans="2:7" ht="17.25" hidden="1" customHeight="1">
      <c r="B47" s="616" t="s">
        <v>3951</v>
      </c>
      <c r="C47" s="1005" t="s">
        <v>3952</v>
      </c>
      <c r="D47" s="760">
        <f t="shared" si="43"/>
        <v>44822</v>
      </c>
      <c r="E47" s="760">
        <f t="shared" ref="E47" si="53">D47+7</f>
        <v>44829</v>
      </c>
      <c r="F47" s="760">
        <f t="shared" ref="F47" si="54">D47+9</f>
        <v>44831</v>
      </c>
      <c r="G47" s="760">
        <f t="shared" ref="G47" si="55">D47+13</f>
        <v>44835</v>
      </c>
    </row>
    <row r="48" spans="2:7" ht="15.6" hidden="1" customHeight="1">
      <c r="B48" s="1005" t="s">
        <v>3953</v>
      </c>
      <c r="C48" s="1005" t="s">
        <v>3954</v>
      </c>
      <c r="D48" s="758">
        <f t="shared" si="43"/>
        <v>44829</v>
      </c>
      <c r="E48" s="758">
        <f t="shared" ref="E48" si="56">D48+7</f>
        <v>44836</v>
      </c>
      <c r="F48" s="758">
        <f t="shared" ref="F48" si="57">D48+9</f>
        <v>44838</v>
      </c>
      <c r="G48" s="758">
        <f t="shared" ref="G48" si="58">D48+13</f>
        <v>44842</v>
      </c>
    </row>
    <row r="49" spans="2:7" ht="15.6" hidden="1" customHeight="1">
      <c r="B49" s="1005" t="s">
        <v>3918</v>
      </c>
      <c r="C49" s="1005" t="s">
        <v>3955</v>
      </c>
      <c r="D49" s="758">
        <f t="shared" si="43"/>
        <v>44836</v>
      </c>
      <c r="E49" s="758">
        <f t="shared" ref="E49" si="59">D49+7</f>
        <v>44843</v>
      </c>
      <c r="F49" s="758">
        <f t="shared" ref="F49" si="60">D49+9</f>
        <v>44845</v>
      </c>
      <c r="G49" s="758">
        <f t="shared" ref="G49" si="61">D49+13</f>
        <v>44849</v>
      </c>
    </row>
    <row r="50" spans="2:7" ht="15.6" hidden="1" customHeight="1">
      <c r="B50" s="616" t="s">
        <v>3956</v>
      </c>
      <c r="C50" s="1005" t="s">
        <v>3957</v>
      </c>
      <c r="D50" s="760">
        <f t="shared" si="43"/>
        <v>44843</v>
      </c>
      <c r="E50" s="760">
        <f t="shared" ref="E50" si="62">D50+7</f>
        <v>44850</v>
      </c>
      <c r="F50" s="760">
        <f t="shared" ref="F50" si="63">D50+9</f>
        <v>44852</v>
      </c>
      <c r="G50" s="760">
        <f t="shared" ref="G50" si="64">D50+13</f>
        <v>44856</v>
      </c>
    </row>
    <row r="51" spans="2:7" ht="15.6" hidden="1" customHeight="1">
      <c r="B51" s="1005" t="s">
        <v>3898</v>
      </c>
      <c r="C51" s="1005" t="s">
        <v>3958</v>
      </c>
      <c r="D51" s="758">
        <f t="shared" si="43"/>
        <v>44850</v>
      </c>
      <c r="E51" s="758">
        <f t="shared" ref="E51" si="65">D51+7</f>
        <v>44857</v>
      </c>
      <c r="F51" s="758">
        <f t="shared" ref="F51" si="66">D51+9</f>
        <v>44859</v>
      </c>
      <c r="G51" s="758">
        <f t="shared" ref="G51" si="67">D51+13</f>
        <v>44863</v>
      </c>
    </row>
    <row r="52" spans="2:7" ht="15.6" hidden="1" customHeight="1">
      <c r="B52" s="1005" t="s">
        <v>3959</v>
      </c>
      <c r="C52" s="1005" t="s">
        <v>3960</v>
      </c>
      <c r="D52" s="758">
        <f t="shared" si="43"/>
        <v>44857</v>
      </c>
      <c r="E52" s="758">
        <f t="shared" ref="E52" si="68">D52+7</f>
        <v>44864</v>
      </c>
      <c r="F52" s="758">
        <f t="shared" ref="F52" si="69">D52+9</f>
        <v>44866</v>
      </c>
      <c r="G52" s="758">
        <f t="shared" ref="G52" si="70">D52+13</f>
        <v>44870</v>
      </c>
    </row>
    <row r="53" spans="2:7" ht="15.6" hidden="1" customHeight="1">
      <c r="B53" s="1005" t="s">
        <v>3961</v>
      </c>
      <c r="C53" s="1005" t="s">
        <v>3962</v>
      </c>
      <c r="D53" s="758">
        <f t="shared" si="43"/>
        <v>44864</v>
      </c>
      <c r="E53" s="758">
        <f t="shared" ref="E53" si="71">D53+7</f>
        <v>44871</v>
      </c>
      <c r="F53" s="758">
        <f t="shared" ref="F53" si="72">D53+9</f>
        <v>44873</v>
      </c>
      <c r="G53" s="758">
        <f t="shared" ref="G53" si="73">D53+13</f>
        <v>44877</v>
      </c>
    </row>
    <row r="54" spans="2:7" ht="15.6" hidden="1" customHeight="1">
      <c r="B54" s="1005" t="s">
        <v>3940</v>
      </c>
      <c r="C54" s="1005" t="s">
        <v>3963</v>
      </c>
      <c r="D54" s="758">
        <f t="shared" si="43"/>
        <v>44871</v>
      </c>
      <c r="E54" s="758">
        <f t="shared" ref="E54" si="74">D54+7</f>
        <v>44878</v>
      </c>
      <c r="F54" s="758">
        <f t="shared" ref="F54" si="75">D54+9</f>
        <v>44880</v>
      </c>
      <c r="G54" s="758">
        <f t="shared" ref="G54" si="76">D54+13</f>
        <v>44884</v>
      </c>
    </row>
    <row r="55" spans="2:7" ht="15.6" hidden="1" customHeight="1">
      <c r="B55" s="1005" t="s">
        <v>3910</v>
      </c>
      <c r="C55" s="1005" t="s">
        <v>3964</v>
      </c>
      <c r="D55" s="758">
        <v>44897</v>
      </c>
      <c r="E55" s="758">
        <f t="shared" ref="E55:E65" si="77">D55+7</f>
        <v>44904</v>
      </c>
      <c r="F55" s="758">
        <f t="shared" ref="F55:F65" si="78">D55+9</f>
        <v>44906</v>
      </c>
      <c r="G55" s="758">
        <f t="shared" ref="G55:G65" si="79">D55+13</f>
        <v>44910</v>
      </c>
    </row>
    <row r="56" spans="2:7" ht="15.6" hidden="1" customHeight="1">
      <c r="B56" s="1005" t="s">
        <v>3965</v>
      </c>
      <c r="C56" s="1005" t="s">
        <v>3966</v>
      </c>
      <c r="D56" s="758">
        <v>44900</v>
      </c>
      <c r="E56" s="758">
        <f t="shared" si="77"/>
        <v>44907</v>
      </c>
      <c r="F56" s="758">
        <f t="shared" si="78"/>
        <v>44909</v>
      </c>
      <c r="G56" s="758">
        <f t="shared" si="79"/>
        <v>44913</v>
      </c>
    </row>
    <row r="57" spans="2:7" ht="15.6" hidden="1" customHeight="1">
      <c r="B57" s="1005" t="s">
        <v>3949</v>
      </c>
      <c r="C57" s="1005" t="s">
        <v>3967</v>
      </c>
      <c r="D57" s="758">
        <v>44905</v>
      </c>
      <c r="E57" s="758">
        <f t="shared" si="77"/>
        <v>44912</v>
      </c>
      <c r="F57" s="758">
        <f t="shared" si="78"/>
        <v>44914</v>
      </c>
      <c r="G57" s="758">
        <f t="shared" si="79"/>
        <v>44918</v>
      </c>
    </row>
    <row r="58" spans="2:7" ht="15.6" hidden="1" customHeight="1">
      <c r="B58" s="1005" t="s">
        <v>3968</v>
      </c>
      <c r="C58" s="1005" t="s">
        <v>3969</v>
      </c>
      <c r="D58" s="758">
        <v>44911</v>
      </c>
      <c r="E58" s="758">
        <f t="shared" si="77"/>
        <v>44918</v>
      </c>
      <c r="F58" s="758">
        <f t="shared" si="78"/>
        <v>44920</v>
      </c>
      <c r="G58" s="758">
        <f t="shared" si="79"/>
        <v>44924</v>
      </c>
    </row>
    <row r="59" spans="2:7" ht="15.6" hidden="1" customHeight="1">
      <c r="B59" s="1005" t="s">
        <v>3970</v>
      </c>
      <c r="C59" s="1005" t="s">
        <v>3971</v>
      </c>
      <c r="D59" s="758">
        <v>44917</v>
      </c>
      <c r="E59" s="758">
        <f t="shared" si="77"/>
        <v>44924</v>
      </c>
      <c r="F59" s="758">
        <f t="shared" si="78"/>
        <v>44926</v>
      </c>
      <c r="G59" s="758">
        <f t="shared" si="79"/>
        <v>44930</v>
      </c>
    </row>
    <row r="60" spans="2:7" ht="15.6" hidden="1" customHeight="1">
      <c r="B60" s="1005" t="s">
        <v>3972</v>
      </c>
      <c r="C60" s="1005" t="s">
        <v>3973</v>
      </c>
      <c r="D60" s="760">
        <f t="shared" ref="D60:D65" si="80">D59+7</f>
        <v>44924</v>
      </c>
      <c r="E60" s="760">
        <f t="shared" si="77"/>
        <v>44931</v>
      </c>
      <c r="F60" s="760">
        <f t="shared" si="78"/>
        <v>44933</v>
      </c>
      <c r="G60" s="760">
        <f t="shared" si="79"/>
        <v>44937</v>
      </c>
    </row>
    <row r="61" spans="2:7" ht="17.25" hidden="1" customHeight="1">
      <c r="B61" s="1005" t="s">
        <v>3974</v>
      </c>
      <c r="C61" s="1005" t="s">
        <v>3975</v>
      </c>
      <c r="D61" s="760">
        <f t="shared" si="80"/>
        <v>44931</v>
      </c>
      <c r="E61" s="760">
        <f t="shared" si="77"/>
        <v>44938</v>
      </c>
      <c r="F61" s="760">
        <f t="shared" si="78"/>
        <v>44940</v>
      </c>
      <c r="G61" s="760">
        <f t="shared" si="79"/>
        <v>44944</v>
      </c>
    </row>
    <row r="62" spans="2:7" ht="17.25" hidden="1" customHeight="1">
      <c r="B62" s="1005" t="s">
        <v>3976</v>
      </c>
      <c r="C62" s="1005" t="s">
        <v>3977</v>
      </c>
      <c r="D62" s="758">
        <v>44927</v>
      </c>
      <c r="E62" s="758">
        <f t="shared" si="77"/>
        <v>44934</v>
      </c>
      <c r="F62" s="758">
        <f t="shared" si="78"/>
        <v>44936</v>
      </c>
      <c r="G62" s="758">
        <f t="shared" si="79"/>
        <v>44940</v>
      </c>
    </row>
    <row r="63" spans="2:7" ht="17.25" hidden="1" customHeight="1">
      <c r="B63" s="1005" t="s">
        <v>3898</v>
      </c>
      <c r="C63" s="1005" t="s">
        <v>3978</v>
      </c>
      <c r="D63" s="758">
        <f t="shared" si="80"/>
        <v>44934</v>
      </c>
      <c r="E63" s="758">
        <f t="shared" si="77"/>
        <v>44941</v>
      </c>
      <c r="F63" s="758">
        <f t="shared" si="78"/>
        <v>44943</v>
      </c>
      <c r="G63" s="758">
        <f t="shared" si="79"/>
        <v>44947</v>
      </c>
    </row>
    <row r="64" spans="2:7" ht="17.25" hidden="1" customHeight="1">
      <c r="B64" s="1005" t="s">
        <v>3979</v>
      </c>
      <c r="C64" s="1005" t="s">
        <v>3980</v>
      </c>
      <c r="D64" s="758">
        <v>44944</v>
      </c>
      <c r="E64" s="758">
        <f t="shared" si="77"/>
        <v>44951</v>
      </c>
      <c r="F64" s="758">
        <f t="shared" si="78"/>
        <v>44953</v>
      </c>
      <c r="G64" s="758">
        <f t="shared" si="79"/>
        <v>44957</v>
      </c>
    </row>
    <row r="65" spans="1:7" ht="17.25" hidden="1" customHeight="1">
      <c r="B65" s="1005" t="s">
        <v>3981</v>
      </c>
      <c r="C65" s="1005" t="s">
        <v>3982</v>
      </c>
      <c r="D65" s="760">
        <f t="shared" si="80"/>
        <v>44951</v>
      </c>
      <c r="E65" s="760">
        <f t="shared" si="77"/>
        <v>44958</v>
      </c>
      <c r="F65" s="760">
        <f t="shared" si="78"/>
        <v>44960</v>
      </c>
      <c r="G65" s="760">
        <f t="shared" si="79"/>
        <v>44964</v>
      </c>
    </row>
    <row r="66" spans="1:7" ht="17.25" hidden="1" customHeight="1">
      <c r="B66" s="1005" t="s">
        <v>3983</v>
      </c>
      <c r="C66" s="1005" t="s">
        <v>3984</v>
      </c>
      <c r="D66" s="818"/>
      <c r="E66" s="818"/>
      <c r="F66" s="818"/>
      <c r="G66" s="818"/>
    </row>
    <row r="67" spans="1:7" ht="17.25" hidden="1" customHeight="1">
      <c r="B67" s="1005" t="s">
        <v>3940</v>
      </c>
      <c r="C67" s="1005" t="s">
        <v>3985</v>
      </c>
      <c r="D67" s="758">
        <v>44966</v>
      </c>
      <c r="E67" s="758">
        <f t="shared" ref="E67" si="81">D67+7</f>
        <v>44973</v>
      </c>
      <c r="F67" s="760">
        <f t="shared" ref="F67" si="82">D67+9</f>
        <v>44975</v>
      </c>
      <c r="G67" s="760">
        <f t="shared" ref="G67" si="83">D67+13</f>
        <v>44979</v>
      </c>
    </row>
    <row r="68" spans="1:7" ht="17.25" hidden="1" customHeight="1">
      <c r="B68" s="1005" t="s">
        <v>3986</v>
      </c>
      <c r="C68" s="1005" t="s">
        <v>3987</v>
      </c>
      <c r="D68" s="760">
        <v>44962</v>
      </c>
      <c r="E68" s="760">
        <f t="shared" ref="E68:E69" si="84">D68+7</f>
        <v>44969</v>
      </c>
      <c r="F68" s="760">
        <f t="shared" ref="F68:F69" si="85">D68+9</f>
        <v>44971</v>
      </c>
      <c r="G68" s="760">
        <f t="shared" ref="G68:G69" si="86">D68+13</f>
        <v>44975</v>
      </c>
    </row>
    <row r="69" spans="1:7" ht="17.25" hidden="1" customHeight="1">
      <c r="B69" s="1005" t="s">
        <v>3988</v>
      </c>
      <c r="C69" s="1005" t="s">
        <v>3989</v>
      </c>
      <c r="D69" s="760">
        <v>44962</v>
      </c>
      <c r="E69" s="760">
        <f t="shared" si="84"/>
        <v>44969</v>
      </c>
      <c r="F69" s="760">
        <f t="shared" si="85"/>
        <v>44971</v>
      </c>
      <c r="G69" s="760">
        <f t="shared" si="86"/>
        <v>44975</v>
      </c>
    </row>
    <row r="70" spans="1:7" ht="17.25" hidden="1" customHeight="1">
      <c r="B70" s="1005" t="s">
        <v>3990</v>
      </c>
      <c r="C70" s="1005" t="s">
        <v>3991</v>
      </c>
      <c r="D70" s="760">
        <v>44962</v>
      </c>
      <c r="E70" s="760">
        <f t="shared" ref="E70" si="87">D70+7</f>
        <v>44969</v>
      </c>
      <c r="F70" s="760">
        <f t="shared" ref="F70" si="88">D70+9</f>
        <v>44971</v>
      </c>
      <c r="G70" s="760">
        <f t="shared" ref="G70" si="89">D70+13</f>
        <v>44975</v>
      </c>
    </row>
    <row r="71" spans="1:7" ht="17.25" hidden="1" customHeight="1">
      <c r="B71" s="1005" t="s">
        <v>3992</v>
      </c>
      <c r="C71" s="1005" t="s">
        <v>3993</v>
      </c>
      <c r="D71" s="760">
        <v>44962</v>
      </c>
      <c r="E71" s="760">
        <f t="shared" ref="E71" si="90">D71+7</f>
        <v>44969</v>
      </c>
      <c r="F71" s="760">
        <f t="shared" ref="F71" si="91">D71+9</f>
        <v>44971</v>
      </c>
      <c r="G71" s="760">
        <f t="shared" ref="G71" si="92">D71+13</f>
        <v>44975</v>
      </c>
    </row>
    <row r="72" spans="1:7" ht="17.25" hidden="1" customHeight="1">
      <c r="A72" s="341" t="s">
        <v>3994</v>
      </c>
      <c r="B72" s="1005" t="s">
        <v>3995</v>
      </c>
      <c r="C72" s="1005" t="s">
        <v>3996</v>
      </c>
      <c r="D72" s="758">
        <v>44997</v>
      </c>
      <c r="E72" s="758">
        <f t="shared" ref="E72" si="93">D72+7</f>
        <v>45004</v>
      </c>
      <c r="F72" s="760">
        <f t="shared" ref="F72" si="94">D72+9</f>
        <v>45006</v>
      </c>
      <c r="G72" s="760">
        <f t="shared" ref="G72" si="95">D72+13</f>
        <v>45010</v>
      </c>
    </row>
    <row r="73" spans="1:7" ht="17.25" hidden="1" customHeight="1">
      <c r="B73" s="1005" t="s">
        <v>3997</v>
      </c>
      <c r="C73" s="1005" t="s">
        <v>3998</v>
      </c>
      <c r="D73" s="758">
        <v>45004</v>
      </c>
      <c r="E73" s="758">
        <f t="shared" ref="E73" si="96">D73+7</f>
        <v>45011</v>
      </c>
      <c r="F73" s="758">
        <f t="shared" ref="F73" si="97">D73+9</f>
        <v>45013</v>
      </c>
      <c r="G73" s="760">
        <f t="shared" ref="G73" si="98">D73+13</f>
        <v>45017</v>
      </c>
    </row>
    <row r="74" spans="1:7" ht="17.25" hidden="1" customHeight="1">
      <c r="B74" s="1005" t="s">
        <v>3976</v>
      </c>
      <c r="C74" s="1005" t="s">
        <v>3999</v>
      </c>
      <c r="D74" s="758">
        <v>45011</v>
      </c>
      <c r="E74" s="758">
        <f t="shared" ref="E74" si="99">D74+7</f>
        <v>45018</v>
      </c>
      <c r="F74" s="758">
        <f t="shared" ref="F74" si="100">D74+9</f>
        <v>45020</v>
      </c>
      <c r="G74" s="760">
        <f t="shared" ref="G74" si="101">D74+13</f>
        <v>45024</v>
      </c>
    </row>
    <row r="75" spans="1:7" ht="17.25" hidden="1" customHeight="1">
      <c r="B75" s="1006" t="s">
        <v>4000</v>
      </c>
      <c r="C75" s="1005" t="s">
        <v>4001</v>
      </c>
      <c r="D75" s="760">
        <f>D74+7</f>
        <v>45018</v>
      </c>
      <c r="E75" s="760">
        <f t="shared" ref="E75:E77" si="102">D75+7</f>
        <v>45025</v>
      </c>
      <c r="F75" s="760">
        <f t="shared" ref="F75:F77" si="103">D75+9</f>
        <v>45027</v>
      </c>
      <c r="G75" s="760">
        <f t="shared" ref="G75:G77" si="104">D75+13</f>
        <v>45031</v>
      </c>
    </row>
    <row r="76" spans="1:7" ht="17.25" hidden="1" customHeight="1">
      <c r="B76" s="1006" t="s">
        <v>4002</v>
      </c>
      <c r="C76" s="1005" t="s">
        <v>4003</v>
      </c>
      <c r="D76" s="760">
        <f t="shared" ref="D76:D77" si="105">D75+7</f>
        <v>45025</v>
      </c>
      <c r="E76" s="760">
        <f t="shared" si="102"/>
        <v>45032</v>
      </c>
      <c r="F76" s="760">
        <f t="shared" si="103"/>
        <v>45034</v>
      </c>
      <c r="G76" s="760">
        <f t="shared" si="104"/>
        <v>45038</v>
      </c>
    </row>
    <row r="77" spans="1:7" ht="17.25" hidden="1" customHeight="1">
      <c r="B77" s="1006" t="s">
        <v>4004</v>
      </c>
      <c r="C77" s="1005" t="s">
        <v>4005</v>
      </c>
      <c r="D77" s="760">
        <f t="shared" si="105"/>
        <v>45032</v>
      </c>
      <c r="E77" s="760">
        <f t="shared" si="102"/>
        <v>45039</v>
      </c>
      <c r="F77" s="760">
        <f t="shared" si="103"/>
        <v>45041</v>
      </c>
      <c r="G77" s="760">
        <f t="shared" si="104"/>
        <v>45045</v>
      </c>
    </row>
    <row r="78" spans="1:7" ht="17.25" hidden="1" customHeight="1">
      <c r="B78" s="1006" t="s">
        <v>4006</v>
      </c>
      <c r="C78" s="1005" t="s">
        <v>4007</v>
      </c>
      <c r="D78" s="760">
        <f t="shared" ref="D78" si="106">D77+7</f>
        <v>45039</v>
      </c>
      <c r="E78" s="760">
        <f t="shared" ref="E78" si="107">D78+7</f>
        <v>45046</v>
      </c>
      <c r="F78" s="760">
        <f t="shared" ref="F78" si="108">D78+9</f>
        <v>45048</v>
      </c>
      <c r="G78" s="818"/>
    </row>
    <row r="79" spans="1:7" ht="17.25" hidden="1" customHeight="1">
      <c r="B79" s="1006" t="s">
        <v>4008</v>
      </c>
      <c r="C79" s="1005" t="s">
        <v>4009</v>
      </c>
      <c r="D79" s="760">
        <f t="shared" ref="D79" si="109">D78+7</f>
        <v>45046</v>
      </c>
      <c r="E79" s="760">
        <f t="shared" ref="E79" si="110">D79+7</f>
        <v>45053</v>
      </c>
      <c r="F79" s="760">
        <f t="shared" ref="F79" si="111">D79+9</f>
        <v>45055</v>
      </c>
      <c r="G79" s="818"/>
    </row>
    <row r="80" spans="1:7" ht="17.25" hidden="1" customHeight="1">
      <c r="B80" s="1005" t="s">
        <v>3965</v>
      </c>
      <c r="C80" s="1011" t="s">
        <v>4010</v>
      </c>
      <c r="D80" s="758">
        <f t="shared" ref="D80:D92" si="112">D79+7</f>
        <v>45053</v>
      </c>
      <c r="E80" s="758">
        <f t="shared" ref="E80" si="113">D80+7</f>
        <v>45060</v>
      </c>
      <c r="F80" s="758">
        <f t="shared" ref="F80" si="114">D80+9</f>
        <v>45062</v>
      </c>
      <c r="G80" s="758">
        <f t="shared" ref="G80:G88" si="115">F80+4</f>
        <v>45066</v>
      </c>
    </row>
    <row r="81" spans="2:7" ht="17.25" hidden="1" customHeight="1">
      <c r="B81" s="1005" t="s">
        <v>3970</v>
      </c>
      <c r="C81" s="1005" t="s">
        <v>4011</v>
      </c>
      <c r="D81" s="758">
        <f t="shared" si="112"/>
        <v>45060</v>
      </c>
      <c r="E81" s="758">
        <f t="shared" ref="E81" si="116">D81+7</f>
        <v>45067</v>
      </c>
      <c r="F81" s="758">
        <f t="shared" ref="F81" si="117">D81+9</f>
        <v>45069</v>
      </c>
      <c r="G81" s="758">
        <f t="shared" si="115"/>
        <v>45073</v>
      </c>
    </row>
    <row r="82" spans="2:7" ht="17.25" hidden="1" customHeight="1">
      <c r="B82" s="1005" t="s">
        <v>4012</v>
      </c>
      <c r="C82" s="1005" t="s">
        <v>4013</v>
      </c>
      <c r="D82" s="758">
        <f t="shared" si="112"/>
        <v>45067</v>
      </c>
      <c r="E82" s="758">
        <f t="shared" ref="E82" si="118">D82+7</f>
        <v>45074</v>
      </c>
      <c r="F82" s="758">
        <f t="shared" ref="F82" si="119">D82+9</f>
        <v>45076</v>
      </c>
      <c r="G82" s="758">
        <f t="shared" si="115"/>
        <v>45080</v>
      </c>
    </row>
    <row r="83" spans="2:7" ht="17.25" hidden="1" customHeight="1">
      <c r="B83" s="1005" t="s">
        <v>4014</v>
      </c>
      <c r="C83" s="1005" t="s">
        <v>4015</v>
      </c>
      <c r="D83" s="758">
        <f t="shared" si="112"/>
        <v>45074</v>
      </c>
      <c r="E83" s="758">
        <f t="shared" ref="E83" si="120">D83+7</f>
        <v>45081</v>
      </c>
      <c r="F83" s="758">
        <f t="shared" ref="F83" si="121">D83+9</f>
        <v>45083</v>
      </c>
      <c r="G83" s="758">
        <f t="shared" si="115"/>
        <v>45087</v>
      </c>
    </row>
    <row r="84" spans="2:7" ht="17.25" hidden="1" customHeight="1">
      <c r="B84" s="1005" t="s">
        <v>4016</v>
      </c>
      <c r="C84" s="1005" t="s">
        <v>4017</v>
      </c>
      <c r="D84" s="758">
        <f t="shared" si="112"/>
        <v>45081</v>
      </c>
      <c r="E84" s="758">
        <f t="shared" ref="E84" si="122">D84+7</f>
        <v>45088</v>
      </c>
      <c r="F84" s="758">
        <f t="shared" ref="F84" si="123">D84+9</f>
        <v>45090</v>
      </c>
      <c r="G84" s="758">
        <f t="shared" si="115"/>
        <v>45094</v>
      </c>
    </row>
    <row r="85" spans="2:7" ht="17.25" hidden="1" customHeight="1">
      <c r="B85" s="1005" t="s">
        <v>3997</v>
      </c>
      <c r="C85" s="1005" t="s">
        <v>4018</v>
      </c>
      <c r="D85" s="758">
        <f t="shared" si="112"/>
        <v>45088</v>
      </c>
      <c r="E85" s="758">
        <f t="shared" ref="E85" si="124">D85+7</f>
        <v>45095</v>
      </c>
      <c r="F85" s="758">
        <f t="shared" ref="F85" si="125">D85+9</f>
        <v>45097</v>
      </c>
      <c r="G85" s="758">
        <f t="shared" si="115"/>
        <v>45101</v>
      </c>
    </row>
    <row r="86" spans="2:7" ht="17.25" hidden="1" customHeight="1">
      <c r="B86" s="1005" t="s">
        <v>4019</v>
      </c>
      <c r="C86" s="1005" t="s">
        <v>4020</v>
      </c>
      <c r="D86" s="758">
        <f t="shared" si="112"/>
        <v>45095</v>
      </c>
      <c r="E86" s="758">
        <f t="shared" ref="E86" si="126">D86+7</f>
        <v>45102</v>
      </c>
      <c r="F86" s="758">
        <f t="shared" ref="F86" si="127">D86+9</f>
        <v>45104</v>
      </c>
      <c r="G86" s="758">
        <f t="shared" si="115"/>
        <v>45108</v>
      </c>
    </row>
    <row r="87" spans="2:7" ht="17.25" hidden="1" customHeight="1">
      <c r="B87" s="1005" t="s">
        <v>4021</v>
      </c>
      <c r="C87" s="1005" t="s">
        <v>4022</v>
      </c>
      <c r="D87" s="758">
        <f t="shared" si="112"/>
        <v>45102</v>
      </c>
      <c r="E87" s="758">
        <f t="shared" ref="E87" si="128">D87+7</f>
        <v>45109</v>
      </c>
      <c r="F87" s="758">
        <f t="shared" ref="F87" si="129">D87+9</f>
        <v>45111</v>
      </c>
      <c r="G87" s="758">
        <f t="shared" si="115"/>
        <v>45115</v>
      </c>
    </row>
    <row r="88" spans="2:7" ht="17.25" hidden="1" customHeight="1">
      <c r="B88" s="1005" t="s">
        <v>3900</v>
      </c>
      <c r="C88" s="1005" t="s">
        <v>4023</v>
      </c>
      <c r="D88" s="758">
        <f t="shared" si="112"/>
        <v>45109</v>
      </c>
      <c r="E88" s="758">
        <f t="shared" ref="E88" si="130">D88+7</f>
        <v>45116</v>
      </c>
      <c r="F88" s="758">
        <f t="shared" ref="F88" si="131">D88+9</f>
        <v>45118</v>
      </c>
      <c r="G88" s="758">
        <f t="shared" si="115"/>
        <v>45122</v>
      </c>
    </row>
    <row r="89" spans="2:7" ht="17.25" hidden="1" customHeight="1">
      <c r="B89" s="1005" t="s">
        <v>4024</v>
      </c>
      <c r="C89" s="1005" t="s">
        <v>4025</v>
      </c>
      <c r="D89" s="758">
        <f t="shared" si="112"/>
        <v>45116</v>
      </c>
      <c r="E89" s="758">
        <f t="shared" ref="E89" si="132">D89+7</f>
        <v>45123</v>
      </c>
      <c r="F89" s="758">
        <f t="shared" ref="F89" si="133">D89+9</f>
        <v>45125</v>
      </c>
      <c r="G89" s="758">
        <f t="shared" ref="G89" si="134">F89+4</f>
        <v>45129</v>
      </c>
    </row>
    <row r="90" spans="2:7" ht="17.25" hidden="1" customHeight="1">
      <c r="B90" s="1005" t="s">
        <v>4026</v>
      </c>
      <c r="C90" s="1005" t="s">
        <v>4027</v>
      </c>
      <c r="D90" s="758">
        <v>45125</v>
      </c>
      <c r="E90" s="758">
        <f t="shared" ref="E90" si="135">D90+7</f>
        <v>45132</v>
      </c>
      <c r="F90" s="760">
        <f t="shared" ref="F90" si="136">D90+9</f>
        <v>45134</v>
      </c>
      <c r="G90" s="760">
        <f t="shared" ref="G90" si="137">F90+4</f>
        <v>45138</v>
      </c>
    </row>
    <row r="91" spans="2:7" ht="17.25" hidden="1" customHeight="1">
      <c r="B91" s="1005" t="s">
        <v>3965</v>
      </c>
      <c r="C91" s="1005" t="s">
        <v>4028</v>
      </c>
      <c r="D91" s="758">
        <v>45130</v>
      </c>
      <c r="E91" s="758">
        <f t="shared" ref="E91" si="138">D91+7</f>
        <v>45137</v>
      </c>
      <c r="F91" s="758">
        <f t="shared" ref="F91" si="139">D91+9</f>
        <v>45139</v>
      </c>
      <c r="G91" s="758">
        <f t="shared" ref="G91" si="140">F91+4</f>
        <v>45143</v>
      </c>
    </row>
    <row r="92" spans="2:7" ht="17.25" hidden="1" customHeight="1">
      <c r="B92" s="1005" t="s">
        <v>4029</v>
      </c>
      <c r="C92" s="1005" t="s">
        <v>4030</v>
      </c>
      <c r="D92" s="758">
        <f t="shared" si="112"/>
        <v>45137</v>
      </c>
      <c r="E92" s="758">
        <f t="shared" ref="E92:E98" si="141">D92+7</f>
        <v>45144</v>
      </c>
      <c r="F92" s="758">
        <f t="shared" ref="F92:F103" si="142">D92+9</f>
        <v>45146</v>
      </c>
      <c r="G92" s="758">
        <f t="shared" ref="G92:G103" si="143">F92+4</f>
        <v>45150</v>
      </c>
    </row>
    <row r="93" spans="2:7" ht="17.25" hidden="1" customHeight="1">
      <c r="B93" s="1012" t="s">
        <v>4012</v>
      </c>
      <c r="C93" s="1012" t="s">
        <v>4031</v>
      </c>
      <c r="D93" s="798">
        <v>45144</v>
      </c>
      <c r="E93" s="798">
        <f t="shared" si="141"/>
        <v>45151</v>
      </c>
      <c r="F93" s="798">
        <f t="shared" si="142"/>
        <v>45153</v>
      </c>
      <c r="G93" s="798">
        <f t="shared" si="143"/>
        <v>45157</v>
      </c>
    </row>
    <row r="94" spans="2:7" ht="17.25" hidden="1" customHeight="1">
      <c r="B94" s="1012" t="s">
        <v>4032</v>
      </c>
      <c r="C94" s="1012" t="s">
        <v>4033</v>
      </c>
      <c r="D94" s="798">
        <v>45151</v>
      </c>
      <c r="E94" s="798">
        <f t="shared" si="141"/>
        <v>45158</v>
      </c>
      <c r="F94" s="798">
        <f t="shared" si="142"/>
        <v>45160</v>
      </c>
      <c r="G94" s="798">
        <f t="shared" si="143"/>
        <v>45164</v>
      </c>
    </row>
    <row r="95" spans="2:7" ht="17.25" hidden="1" customHeight="1">
      <c r="B95" s="1012" t="s">
        <v>4014</v>
      </c>
      <c r="C95" s="1012" t="s">
        <v>4034</v>
      </c>
      <c r="D95" s="798">
        <v>45160</v>
      </c>
      <c r="E95" s="798">
        <f t="shared" si="141"/>
        <v>45167</v>
      </c>
      <c r="F95" s="798">
        <f t="shared" si="142"/>
        <v>45169</v>
      </c>
      <c r="G95" s="798">
        <f t="shared" si="143"/>
        <v>45173</v>
      </c>
    </row>
    <row r="96" spans="2:7" ht="17.25" hidden="1" customHeight="1">
      <c r="B96" s="1012" t="s">
        <v>4016</v>
      </c>
      <c r="C96" s="1012" t="s">
        <v>4035</v>
      </c>
      <c r="D96" s="798">
        <v>45167</v>
      </c>
      <c r="E96" s="798">
        <f t="shared" si="141"/>
        <v>45174</v>
      </c>
      <c r="F96" s="798">
        <f t="shared" si="142"/>
        <v>45176</v>
      </c>
      <c r="G96" s="798">
        <f t="shared" si="143"/>
        <v>45180</v>
      </c>
    </row>
    <row r="97" spans="1:9" ht="17.25" hidden="1" customHeight="1">
      <c r="B97" s="1005" t="s">
        <v>3997</v>
      </c>
      <c r="C97" s="1005" t="s">
        <v>4036</v>
      </c>
      <c r="D97" s="758">
        <v>45174</v>
      </c>
      <c r="E97" s="758">
        <f t="shared" si="141"/>
        <v>45181</v>
      </c>
      <c r="F97" s="758">
        <f t="shared" si="142"/>
        <v>45183</v>
      </c>
      <c r="G97" s="758">
        <f t="shared" si="143"/>
        <v>45187</v>
      </c>
      <c r="H97" s="764"/>
      <c r="I97" s="742"/>
    </row>
    <row r="98" spans="1:9" ht="17.25" hidden="1" customHeight="1">
      <c r="B98" s="1005" t="s">
        <v>4019</v>
      </c>
      <c r="C98" s="1005" t="s">
        <v>4037</v>
      </c>
      <c r="D98" s="758">
        <v>45181</v>
      </c>
      <c r="E98" s="760">
        <f t="shared" si="141"/>
        <v>45188</v>
      </c>
      <c r="F98" s="758">
        <f t="shared" si="142"/>
        <v>45190</v>
      </c>
      <c r="G98" s="758">
        <f t="shared" si="143"/>
        <v>45194</v>
      </c>
      <c r="H98" s="764"/>
      <c r="I98" s="742"/>
    </row>
    <row r="99" spans="1:9" ht="17.25" hidden="1" customHeight="1">
      <c r="B99" s="761" t="s">
        <v>413</v>
      </c>
      <c r="C99" s="1013"/>
      <c r="D99" s="800"/>
      <c r="E99" s="800"/>
      <c r="F99" s="800"/>
      <c r="G99" s="800"/>
      <c r="H99" s="764"/>
      <c r="I99" s="742"/>
    </row>
    <row r="100" spans="1:9" ht="17.25" hidden="1" customHeight="1">
      <c r="B100" s="1005" t="s">
        <v>4038</v>
      </c>
      <c r="C100" s="1005" t="s">
        <v>4039</v>
      </c>
      <c r="D100" s="758">
        <v>45195</v>
      </c>
      <c r="E100" s="758">
        <f>D100+9</f>
        <v>45204</v>
      </c>
      <c r="F100" s="758">
        <f t="shared" si="142"/>
        <v>45204</v>
      </c>
      <c r="G100" s="758">
        <f t="shared" si="143"/>
        <v>45208</v>
      </c>
      <c r="H100" s="764"/>
      <c r="I100" s="742"/>
    </row>
    <row r="101" spans="1:9" ht="17.25" hidden="1" customHeight="1">
      <c r="B101" s="1005" t="s">
        <v>4024</v>
      </c>
      <c r="C101" s="1005" t="s">
        <v>4040</v>
      </c>
      <c r="D101" s="758">
        <v>45202</v>
      </c>
      <c r="E101" s="758">
        <f t="shared" ref="E101:E109" si="144">D101+9</f>
        <v>45211</v>
      </c>
      <c r="F101" s="758">
        <f t="shared" si="142"/>
        <v>45211</v>
      </c>
      <c r="G101" s="758">
        <f t="shared" si="143"/>
        <v>45215</v>
      </c>
      <c r="H101" s="764"/>
      <c r="I101" s="742"/>
    </row>
    <row r="102" spans="1:9" ht="17.25" hidden="1" customHeight="1">
      <c r="B102" s="761" t="s">
        <v>413</v>
      </c>
      <c r="C102" s="1013"/>
      <c r="D102" s="800"/>
      <c r="E102" s="760">
        <f t="shared" si="144"/>
        <v>9</v>
      </c>
      <c r="F102" s="800"/>
      <c r="G102" s="800"/>
      <c r="H102" s="764"/>
      <c r="I102" s="742"/>
    </row>
    <row r="103" spans="1:9" ht="17.25" hidden="1" customHeight="1">
      <c r="B103" s="1005" t="s">
        <v>3965</v>
      </c>
      <c r="C103" s="1005" t="s">
        <v>4041</v>
      </c>
      <c r="D103" s="758">
        <v>45217</v>
      </c>
      <c r="E103" s="758">
        <v>45225</v>
      </c>
      <c r="F103" s="760">
        <f t="shared" si="142"/>
        <v>45226</v>
      </c>
      <c r="G103" s="760">
        <f t="shared" si="143"/>
        <v>45230</v>
      </c>
      <c r="H103" s="764"/>
      <c r="I103" s="742"/>
    </row>
    <row r="104" spans="1:9" ht="17.25" hidden="1" customHeight="1">
      <c r="B104" s="1005" t="s">
        <v>4026</v>
      </c>
      <c r="C104" s="1005" t="s">
        <v>4042</v>
      </c>
      <c r="D104" s="758">
        <v>45223</v>
      </c>
      <c r="E104" s="758">
        <f t="shared" si="144"/>
        <v>45232</v>
      </c>
      <c r="F104" s="758">
        <f>D104+19</f>
        <v>45242</v>
      </c>
      <c r="G104" s="758">
        <f>D104+24</f>
        <v>45247</v>
      </c>
      <c r="H104" s="764"/>
      <c r="I104" s="742"/>
    </row>
    <row r="105" spans="1:9" ht="17.25" hidden="1" customHeight="1">
      <c r="B105" s="1005" t="s">
        <v>4012</v>
      </c>
      <c r="C105" s="1005" t="s">
        <v>4043</v>
      </c>
      <c r="D105" s="758">
        <v>45230</v>
      </c>
      <c r="E105" s="758">
        <f t="shared" si="144"/>
        <v>45239</v>
      </c>
      <c r="F105" s="758">
        <f t="shared" ref="F105:F113" si="145">D105+19</f>
        <v>45249</v>
      </c>
      <c r="G105" s="758">
        <f t="shared" ref="G105:G113" si="146">D105+24</f>
        <v>45254</v>
      </c>
      <c r="H105" s="764"/>
      <c r="I105" s="742"/>
    </row>
    <row r="106" spans="1:9" ht="17.25" hidden="1" customHeight="1">
      <c r="B106" s="1005" t="s">
        <v>4044</v>
      </c>
      <c r="C106" s="1005" t="s">
        <v>4045</v>
      </c>
      <c r="D106" s="758">
        <v>45237</v>
      </c>
      <c r="E106" s="758">
        <f t="shared" si="144"/>
        <v>45246</v>
      </c>
      <c r="F106" s="760">
        <f t="shared" si="145"/>
        <v>45256</v>
      </c>
      <c r="G106" s="760">
        <f t="shared" si="146"/>
        <v>45261</v>
      </c>
      <c r="H106" s="764"/>
      <c r="I106" s="742"/>
    </row>
    <row r="107" spans="1:9" ht="17.25" hidden="1" customHeight="1">
      <c r="B107" s="1005" t="s">
        <v>4014</v>
      </c>
      <c r="C107" s="1005" t="s">
        <v>4046</v>
      </c>
      <c r="D107" s="758">
        <v>45244</v>
      </c>
      <c r="E107" s="758">
        <f t="shared" si="144"/>
        <v>45253</v>
      </c>
      <c r="F107" s="758">
        <f t="shared" si="145"/>
        <v>45263</v>
      </c>
      <c r="G107" s="758">
        <f t="shared" si="146"/>
        <v>45268</v>
      </c>
      <c r="H107" s="764"/>
      <c r="I107" s="742"/>
    </row>
    <row r="108" spans="1:9" ht="17.25" hidden="1" customHeight="1">
      <c r="B108" s="1005" t="s">
        <v>4016</v>
      </c>
      <c r="C108" s="1005" t="s">
        <v>4047</v>
      </c>
      <c r="D108" s="758">
        <v>45251</v>
      </c>
      <c r="E108" s="758">
        <f t="shared" si="144"/>
        <v>45260</v>
      </c>
      <c r="F108" s="758">
        <f t="shared" si="145"/>
        <v>45270</v>
      </c>
      <c r="G108" s="758">
        <f t="shared" si="146"/>
        <v>45275</v>
      </c>
      <c r="H108" s="764"/>
      <c r="I108" s="794"/>
    </row>
    <row r="109" spans="1:9" ht="17.25" hidden="1" customHeight="1">
      <c r="A109" s="341" t="s">
        <v>4048</v>
      </c>
      <c r="B109" s="1005" t="s">
        <v>4049</v>
      </c>
      <c r="C109" s="1005" t="s">
        <v>4050</v>
      </c>
      <c r="D109" s="758">
        <v>45258</v>
      </c>
      <c r="E109" s="758">
        <f t="shared" si="144"/>
        <v>45267</v>
      </c>
      <c r="F109" s="758">
        <f t="shared" si="145"/>
        <v>45277</v>
      </c>
      <c r="G109" s="758">
        <f t="shared" si="146"/>
        <v>45282</v>
      </c>
      <c r="H109" s="764"/>
      <c r="I109" s="794"/>
    </row>
    <row r="110" spans="1:9" ht="17.25" hidden="1" customHeight="1">
      <c r="B110" s="1005" t="s">
        <v>4051</v>
      </c>
      <c r="C110" s="1005" t="s">
        <v>4052</v>
      </c>
      <c r="D110" s="758">
        <f t="shared" ref="D110:D117" si="147">D109+7</f>
        <v>45265</v>
      </c>
      <c r="E110" s="758">
        <f t="shared" ref="E110" si="148">D110+9</f>
        <v>45274</v>
      </c>
      <c r="F110" s="758">
        <f t="shared" si="145"/>
        <v>45284</v>
      </c>
      <c r="G110" s="758">
        <f t="shared" si="146"/>
        <v>45289</v>
      </c>
      <c r="H110" s="764"/>
      <c r="I110" s="794"/>
    </row>
    <row r="111" spans="1:9" ht="17.25" hidden="1" customHeight="1">
      <c r="B111" s="616" t="s">
        <v>4053</v>
      </c>
      <c r="C111" s="1005" t="s">
        <v>4054</v>
      </c>
      <c r="D111" s="760">
        <f t="shared" si="147"/>
        <v>45272</v>
      </c>
      <c r="E111" s="760">
        <f t="shared" ref="E111" si="149">D111+9</f>
        <v>45281</v>
      </c>
      <c r="F111" s="760">
        <f t="shared" si="145"/>
        <v>45291</v>
      </c>
      <c r="G111" s="760">
        <f t="shared" si="146"/>
        <v>45296</v>
      </c>
      <c r="H111" s="764"/>
      <c r="I111" s="794"/>
    </row>
    <row r="112" spans="1:9" ht="17.25" hidden="1" customHeight="1">
      <c r="B112" s="1005" t="s">
        <v>4038</v>
      </c>
      <c r="C112" s="1005" t="s">
        <v>4055</v>
      </c>
      <c r="D112" s="758">
        <v>45290</v>
      </c>
      <c r="E112" s="758">
        <f t="shared" ref="E112:E113" si="150">D112+9</f>
        <v>45299</v>
      </c>
      <c r="F112" s="760">
        <f t="shared" si="145"/>
        <v>45309</v>
      </c>
      <c r="G112" s="760">
        <f t="shared" si="146"/>
        <v>45314</v>
      </c>
      <c r="H112" s="764"/>
      <c r="I112" s="794">
        <v>45293</v>
      </c>
    </row>
    <row r="113" spans="2:9" ht="17.25" hidden="1" customHeight="1">
      <c r="B113" s="616" t="s">
        <v>4053</v>
      </c>
      <c r="C113" s="1005" t="s">
        <v>4056</v>
      </c>
      <c r="D113" s="760">
        <f t="shared" si="147"/>
        <v>45297</v>
      </c>
      <c r="E113" s="760">
        <f t="shared" si="150"/>
        <v>45306</v>
      </c>
      <c r="F113" s="760">
        <f t="shared" si="145"/>
        <v>45316</v>
      </c>
      <c r="G113" s="760">
        <f t="shared" si="146"/>
        <v>45321</v>
      </c>
      <c r="H113" s="764"/>
      <c r="I113" s="794"/>
    </row>
    <row r="114" spans="2:9" ht="17.25" hidden="1" customHeight="1">
      <c r="B114" s="1005" t="s">
        <v>4057</v>
      </c>
      <c r="C114" s="1005" t="s">
        <v>4058</v>
      </c>
      <c r="D114" s="758">
        <v>45312</v>
      </c>
      <c r="E114" s="760">
        <f t="shared" ref="E114" si="151">D114+9</f>
        <v>45321</v>
      </c>
      <c r="F114" s="758">
        <f t="shared" ref="F114" si="152">D114+19</f>
        <v>45331</v>
      </c>
      <c r="G114" s="758">
        <f t="shared" ref="G114" si="153">D114+24</f>
        <v>45336</v>
      </c>
      <c r="H114" s="764"/>
      <c r="I114" s="794">
        <v>45295</v>
      </c>
    </row>
    <row r="115" spans="2:9" ht="17.25" hidden="1" customHeight="1">
      <c r="B115" s="616" t="s">
        <v>4053</v>
      </c>
      <c r="C115" s="1005" t="s">
        <v>4059</v>
      </c>
      <c r="D115" s="760">
        <f t="shared" si="147"/>
        <v>45319</v>
      </c>
      <c r="E115" s="760">
        <f t="shared" ref="E115" si="154">D115+9</f>
        <v>45328</v>
      </c>
      <c r="F115" s="760">
        <f t="shared" ref="F115" si="155">D115+19</f>
        <v>45338</v>
      </c>
      <c r="G115" s="760">
        <f t="shared" ref="G115" si="156">D115+24</f>
        <v>45343</v>
      </c>
      <c r="H115" s="764"/>
      <c r="I115" s="1014">
        <f t="shared" ref="I115" si="157">I114+7</f>
        <v>45302</v>
      </c>
    </row>
    <row r="116" spans="2:9" ht="17.25" hidden="1" customHeight="1">
      <c r="B116" s="1005" t="s">
        <v>4060</v>
      </c>
      <c r="C116" s="1005" t="s">
        <v>4061</v>
      </c>
      <c r="D116" s="758">
        <v>45321</v>
      </c>
      <c r="E116" s="760">
        <f t="shared" ref="E116" si="158">D116+9</f>
        <v>45330</v>
      </c>
      <c r="F116" s="760">
        <f t="shared" ref="F116" si="159">D116+19</f>
        <v>45340</v>
      </c>
      <c r="G116" s="760">
        <f t="shared" ref="G116" si="160">D116+24</f>
        <v>45345</v>
      </c>
      <c r="H116" s="764"/>
      <c r="I116" s="794">
        <f t="shared" ref="I116" si="161">I115+7</f>
        <v>45309</v>
      </c>
    </row>
    <row r="117" spans="2:9" ht="17.25" hidden="1" customHeight="1">
      <c r="B117" s="616" t="s">
        <v>4053</v>
      </c>
      <c r="C117" s="1005" t="s">
        <v>4062</v>
      </c>
      <c r="D117" s="760">
        <f t="shared" si="147"/>
        <v>45328</v>
      </c>
      <c r="E117" s="760">
        <f t="shared" ref="E117" si="162">D117+9</f>
        <v>45337</v>
      </c>
      <c r="F117" s="760">
        <f t="shared" ref="F117" si="163">D117+19</f>
        <v>45347</v>
      </c>
      <c r="G117" s="760">
        <f t="shared" ref="G117" si="164">D117+24</f>
        <v>45352</v>
      </c>
      <c r="H117" s="764"/>
      <c r="I117" s="1014">
        <f t="shared" ref="I117" si="165">I116+7</f>
        <v>45316</v>
      </c>
    </row>
    <row r="118" spans="2:9" ht="17.25" hidden="1" customHeight="1">
      <c r="B118" s="1005" t="s">
        <v>4063</v>
      </c>
      <c r="C118" s="1005" t="s">
        <v>4064</v>
      </c>
      <c r="D118" s="758">
        <v>45341</v>
      </c>
      <c r="E118" s="758">
        <f t="shared" ref="E118" si="166">D118+9</f>
        <v>45350</v>
      </c>
      <c r="F118" s="758">
        <f t="shared" ref="F118" si="167">D118+19</f>
        <v>45360</v>
      </c>
      <c r="G118" s="758">
        <f t="shared" ref="G118" si="168">D118+24</f>
        <v>45365</v>
      </c>
      <c r="H118" s="764"/>
      <c r="I118" s="794">
        <f t="shared" ref="I118" si="169">I117+7</f>
        <v>45323</v>
      </c>
    </row>
    <row r="119" spans="2:9" ht="17.25" hidden="1" customHeight="1">
      <c r="B119" s="1005" t="s">
        <v>4032</v>
      </c>
      <c r="C119" s="1005" t="s">
        <v>4065</v>
      </c>
      <c r="D119" s="758">
        <v>45350</v>
      </c>
      <c r="E119" s="758">
        <f t="shared" ref="E119" si="170">D119+9</f>
        <v>45359</v>
      </c>
      <c r="F119" s="758">
        <f t="shared" ref="F119" si="171">D119+19</f>
        <v>45369</v>
      </c>
      <c r="G119" s="758">
        <f t="shared" ref="G119" si="172">D119+24</f>
        <v>45374</v>
      </c>
      <c r="H119" s="764"/>
      <c r="I119" s="794">
        <f t="shared" ref="I119" si="173">I118+7</f>
        <v>45330</v>
      </c>
    </row>
    <row r="120" spans="2:9" ht="17.25" hidden="1" customHeight="1">
      <c r="B120" s="616" t="s">
        <v>4053</v>
      </c>
      <c r="C120" s="1005" t="s">
        <v>4066</v>
      </c>
      <c r="D120" s="760">
        <f>D119+7</f>
        <v>45357</v>
      </c>
      <c r="E120" s="760">
        <f t="shared" ref="E120" si="174">D120+9</f>
        <v>45366</v>
      </c>
      <c r="F120" s="760">
        <f t="shared" ref="F120" si="175">D120+19</f>
        <v>45376</v>
      </c>
      <c r="G120" s="760">
        <f t="shared" ref="G120" si="176">D120+24</f>
        <v>45381</v>
      </c>
      <c r="H120" s="764"/>
      <c r="I120" s="1014">
        <f t="shared" ref="I120" si="177">I119+7</f>
        <v>45337</v>
      </c>
    </row>
    <row r="121" spans="2:9" ht="17.25" hidden="1" customHeight="1">
      <c r="B121" s="1005" t="s">
        <v>4067</v>
      </c>
      <c r="C121" s="1005" t="s">
        <v>4068</v>
      </c>
      <c r="D121" s="758">
        <v>45365</v>
      </c>
      <c r="E121" s="758">
        <f t="shared" ref="E121" si="178">D121+9</f>
        <v>45374</v>
      </c>
      <c r="F121" s="800"/>
      <c r="G121" s="800"/>
      <c r="H121" s="764"/>
      <c r="I121" s="794">
        <f t="shared" ref="I121" si="179">I120+7</f>
        <v>45344</v>
      </c>
    </row>
    <row r="122" spans="2:9" ht="17.25" hidden="1" customHeight="1">
      <c r="B122" s="1005" t="s">
        <v>4012</v>
      </c>
      <c r="C122" s="1005" t="s">
        <v>4069</v>
      </c>
      <c r="D122" s="758">
        <v>45369</v>
      </c>
      <c r="E122" s="758">
        <f t="shared" ref="E122" si="180">D122+9</f>
        <v>45378</v>
      </c>
      <c r="F122" s="758">
        <f t="shared" ref="F122" si="181">D122+19</f>
        <v>45388</v>
      </c>
      <c r="G122" s="758">
        <f t="shared" ref="G122" si="182">D122+24</f>
        <v>45393</v>
      </c>
      <c r="H122" s="764"/>
      <c r="I122" s="794">
        <f t="shared" ref="I122:I138" si="183">I121+7</f>
        <v>45351</v>
      </c>
    </row>
    <row r="123" spans="2:9" ht="17.25" hidden="1" customHeight="1">
      <c r="B123" s="1005" t="s">
        <v>4070</v>
      </c>
      <c r="C123" s="1005" t="s">
        <v>4071</v>
      </c>
      <c r="D123" s="758">
        <v>45371</v>
      </c>
      <c r="E123" s="758">
        <f t="shared" ref="E123:E129" si="184">D123+9</f>
        <v>45380</v>
      </c>
      <c r="F123" s="800"/>
      <c r="G123" s="800"/>
      <c r="H123" s="764"/>
      <c r="I123" s="794">
        <f t="shared" si="183"/>
        <v>45358</v>
      </c>
    </row>
    <row r="124" spans="2:9" ht="17.25" hidden="1" customHeight="1">
      <c r="B124" s="1005" t="s">
        <v>4072</v>
      </c>
      <c r="C124" s="1005" t="s">
        <v>4073</v>
      </c>
      <c r="D124" s="758">
        <v>45380</v>
      </c>
      <c r="E124" s="758">
        <f t="shared" si="184"/>
        <v>45389</v>
      </c>
      <c r="F124" s="758">
        <f t="shared" ref="F124:F129" si="185">D124+19</f>
        <v>45399</v>
      </c>
      <c r="G124" s="758">
        <f t="shared" ref="G124:G129" si="186">D124+24</f>
        <v>45404</v>
      </c>
      <c r="H124" s="764"/>
      <c r="I124" s="794">
        <f t="shared" si="183"/>
        <v>45365</v>
      </c>
    </row>
    <row r="125" spans="2:9" ht="17.25" hidden="1" customHeight="1">
      <c r="B125" s="1005" t="s">
        <v>3965</v>
      </c>
      <c r="C125" s="1005" t="s">
        <v>4074</v>
      </c>
      <c r="D125" s="758">
        <v>45385</v>
      </c>
      <c r="E125" s="758">
        <f t="shared" si="184"/>
        <v>45394</v>
      </c>
      <c r="F125" s="758">
        <f t="shared" si="185"/>
        <v>45404</v>
      </c>
      <c r="G125" s="758">
        <f t="shared" si="186"/>
        <v>45409</v>
      </c>
      <c r="H125" s="764"/>
      <c r="I125" s="794">
        <f t="shared" si="183"/>
        <v>45372</v>
      </c>
    </row>
    <row r="126" spans="2:9" ht="17.25" hidden="1" customHeight="1">
      <c r="B126" s="976" t="s">
        <v>4038</v>
      </c>
      <c r="C126" s="976" t="s">
        <v>4075</v>
      </c>
      <c r="D126" s="955">
        <v>45403</v>
      </c>
      <c r="E126" s="880" t="s">
        <v>389</v>
      </c>
      <c r="F126" s="800"/>
      <c r="G126" s="800"/>
      <c r="H126" s="764"/>
      <c r="I126" s="758">
        <f t="shared" si="183"/>
        <v>45379</v>
      </c>
    </row>
    <row r="127" spans="2:9" ht="17.25" hidden="1" customHeight="1">
      <c r="B127" s="976" t="s">
        <v>4076</v>
      </c>
      <c r="C127" s="976" t="s">
        <v>4077</v>
      </c>
      <c r="D127" s="955">
        <v>45406</v>
      </c>
      <c r="E127" s="758">
        <f t="shared" si="184"/>
        <v>45415</v>
      </c>
      <c r="F127" s="758">
        <f t="shared" si="185"/>
        <v>45425</v>
      </c>
      <c r="G127" s="758">
        <f t="shared" si="186"/>
        <v>45430</v>
      </c>
      <c r="H127" s="764"/>
      <c r="I127" s="758">
        <f t="shared" si="183"/>
        <v>45386</v>
      </c>
    </row>
    <row r="128" spans="2:9" ht="17.25" hidden="1" customHeight="1">
      <c r="B128" s="976" t="s">
        <v>4078</v>
      </c>
      <c r="C128" s="976" t="s">
        <v>4079</v>
      </c>
      <c r="D128" s="955">
        <v>45411</v>
      </c>
      <c r="E128" s="758">
        <f t="shared" si="184"/>
        <v>45420</v>
      </c>
      <c r="F128" s="758">
        <f t="shared" ref="F128" si="187">D128+19</f>
        <v>45430</v>
      </c>
      <c r="G128" s="758">
        <f t="shared" ref="G128" si="188">D128+24</f>
        <v>45435</v>
      </c>
      <c r="H128" s="764"/>
      <c r="I128" s="758">
        <f t="shared" si="183"/>
        <v>45393</v>
      </c>
    </row>
    <row r="129" spans="1:9" ht="17.25" hidden="1" customHeight="1">
      <c r="B129" s="976" t="s">
        <v>4080</v>
      </c>
      <c r="C129" s="976" t="s">
        <v>4081</v>
      </c>
      <c r="D129" s="955">
        <v>45417</v>
      </c>
      <c r="E129" s="758">
        <f t="shared" si="184"/>
        <v>45426</v>
      </c>
      <c r="F129" s="758">
        <f t="shared" si="185"/>
        <v>45436</v>
      </c>
      <c r="G129" s="758">
        <f t="shared" si="186"/>
        <v>45441</v>
      </c>
      <c r="H129" s="764"/>
      <c r="I129" s="758">
        <f t="shared" si="183"/>
        <v>45400</v>
      </c>
    </row>
    <row r="130" spans="1:9" ht="17.25" customHeight="1">
      <c r="B130" s="1250" t="s">
        <v>413</v>
      </c>
      <c r="C130" s="976" t="s">
        <v>4082</v>
      </c>
      <c r="D130" s="800">
        <v>45405</v>
      </c>
      <c r="E130" s="800"/>
      <c r="F130" s="800"/>
      <c r="G130" s="800"/>
      <c r="H130" s="764"/>
      <c r="I130" s="758">
        <f t="shared" si="183"/>
        <v>45407</v>
      </c>
    </row>
    <row r="131" spans="1:9" ht="17.25" customHeight="1">
      <c r="B131" s="1251"/>
      <c r="C131" s="976" t="s">
        <v>4083</v>
      </c>
      <c r="D131" s="800">
        <v>45412</v>
      </c>
      <c r="E131" s="800"/>
      <c r="F131" s="800"/>
      <c r="G131" s="800"/>
      <c r="H131" s="764"/>
      <c r="I131" s="758">
        <f t="shared" si="183"/>
        <v>45414</v>
      </c>
    </row>
    <row r="132" spans="1:9" ht="17.25" customHeight="1">
      <c r="B132" s="1251"/>
      <c r="C132" s="976" t="s">
        <v>4084</v>
      </c>
      <c r="D132" s="800">
        <v>45413</v>
      </c>
      <c r="E132" s="800"/>
      <c r="F132" s="800"/>
      <c r="G132" s="800"/>
      <c r="H132" s="764"/>
      <c r="I132" s="758">
        <f t="shared" si="183"/>
        <v>45421</v>
      </c>
    </row>
    <row r="133" spans="1:9" ht="17.25" customHeight="1">
      <c r="B133" s="1251"/>
      <c r="C133" s="976" t="s">
        <v>4085</v>
      </c>
      <c r="D133" s="800">
        <v>45414</v>
      </c>
      <c r="E133" s="800"/>
      <c r="F133" s="800"/>
      <c r="G133" s="800"/>
      <c r="H133" s="764"/>
      <c r="I133" s="758">
        <f t="shared" si="183"/>
        <v>45428</v>
      </c>
    </row>
    <row r="134" spans="1:9" ht="17.25" customHeight="1">
      <c r="B134" s="1252"/>
      <c r="C134" s="976" t="s">
        <v>4086</v>
      </c>
      <c r="D134" s="800">
        <v>45415</v>
      </c>
      <c r="E134" s="800"/>
      <c r="F134" s="800"/>
      <c r="G134" s="800"/>
      <c r="H134" s="764"/>
      <c r="I134" s="758">
        <f t="shared" si="183"/>
        <v>45435</v>
      </c>
    </row>
    <row r="135" spans="1:9" ht="17.25" customHeight="1">
      <c r="B135" s="976" t="s">
        <v>3949</v>
      </c>
      <c r="C135" s="976" t="s">
        <v>4087</v>
      </c>
      <c r="D135" s="955">
        <v>45452</v>
      </c>
      <c r="E135" s="758">
        <f t="shared" ref="E135" si="189">D135+9</f>
        <v>45461</v>
      </c>
      <c r="F135" s="758">
        <f t="shared" ref="F135" si="190">D135+19</f>
        <v>45471</v>
      </c>
      <c r="G135" s="758">
        <f t="shared" ref="G135" si="191">D135+24</f>
        <v>45476</v>
      </c>
      <c r="H135" s="764"/>
      <c r="I135" s="758">
        <v>45449</v>
      </c>
    </row>
    <row r="136" spans="1:9" ht="17.25" customHeight="1">
      <c r="B136" s="976" t="s">
        <v>4019</v>
      </c>
      <c r="C136" s="976" t="s">
        <v>4088</v>
      </c>
      <c r="D136" s="955">
        <v>45461</v>
      </c>
      <c r="E136" s="758">
        <f t="shared" ref="E136:E137" si="192">D136+9</f>
        <v>45470</v>
      </c>
      <c r="F136" s="758">
        <f t="shared" ref="F136:F137" si="193">D136+19</f>
        <v>45480</v>
      </c>
      <c r="G136" s="758">
        <f t="shared" ref="G136:G137" si="194">D136+24</f>
        <v>45485</v>
      </c>
      <c r="H136" s="764"/>
      <c r="I136" s="758">
        <f t="shared" si="183"/>
        <v>45456</v>
      </c>
    </row>
    <row r="137" spans="1:9" ht="17.25" customHeight="1">
      <c r="B137" s="976" t="s">
        <v>4012</v>
      </c>
      <c r="C137" s="976" t="s">
        <v>4089</v>
      </c>
      <c r="D137" s="955">
        <v>45466</v>
      </c>
      <c r="E137" s="758">
        <f t="shared" si="192"/>
        <v>45475</v>
      </c>
      <c r="F137" s="758">
        <f t="shared" si="193"/>
        <v>45485</v>
      </c>
      <c r="G137" s="758">
        <f t="shared" si="194"/>
        <v>45490</v>
      </c>
      <c r="H137" s="764"/>
      <c r="I137" s="758">
        <f t="shared" si="183"/>
        <v>45463</v>
      </c>
    </row>
    <row r="138" spans="1:9" ht="17.25" customHeight="1">
      <c r="B138" s="976" t="s">
        <v>3900</v>
      </c>
      <c r="C138" s="976" t="s">
        <v>4090</v>
      </c>
      <c r="D138" s="955">
        <v>45468</v>
      </c>
      <c r="E138" s="758">
        <f t="shared" ref="E138" si="195">D138+9</f>
        <v>45477</v>
      </c>
      <c r="F138" s="758">
        <f t="shared" ref="F138" si="196">D138+19</f>
        <v>45487</v>
      </c>
      <c r="G138" s="758">
        <f t="shared" ref="G138" si="197">D138+24</f>
        <v>45492</v>
      </c>
      <c r="H138" s="764"/>
      <c r="I138" s="758">
        <f t="shared" si="183"/>
        <v>45470</v>
      </c>
    </row>
    <row r="139" spans="1:9" ht="17.25" customHeight="1">
      <c r="B139" s="148"/>
      <c r="C139" s="148"/>
      <c r="D139" s="155"/>
      <c r="E139" s="155"/>
      <c r="F139" s="155"/>
      <c r="G139" s="155"/>
      <c r="H139" s="417"/>
      <c r="I139" s="417"/>
    </row>
    <row r="140" spans="1:9" ht="17.25" customHeight="1">
      <c r="A140" s="342"/>
      <c r="B140" s="147" t="s">
        <v>545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>
      <c r="A141" s="342"/>
      <c r="B141" s="157"/>
      <c r="C141" s="145"/>
      <c r="D141" s="145"/>
      <c r="E141" s="145"/>
      <c r="F141" s="145"/>
      <c r="H141" s="145"/>
    </row>
    <row r="142" spans="1:9" s="159" customFormat="1" ht="17.25" customHeight="1" thickBot="1">
      <c r="A142" s="343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>
      <c r="A143" s="343"/>
      <c r="B143" s="896"/>
      <c r="C143" s="897"/>
      <c r="D143" s="898"/>
      <c r="E143" s="899"/>
      <c r="F143" s="900"/>
      <c r="G143" s="901"/>
      <c r="H143" s="902"/>
      <c r="I143" s="11"/>
    </row>
    <row r="144" spans="1:9" s="159" customFormat="1" ht="17.25" customHeight="1">
      <c r="A144" s="344"/>
      <c r="B144" s="778" t="s">
        <v>546</v>
      </c>
      <c r="C144" s="145"/>
      <c r="D144" s="147" t="s">
        <v>547</v>
      </c>
      <c r="E144" s="147"/>
      <c r="F144" s="147"/>
      <c r="G144" s="147" t="s">
        <v>548</v>
      </c>
      <c r="H144" s="779"/>
      <c r="I144" s="11"/>
    </row>
    <row r="145" spans="2:8" s="159" customFormat="1" ht="17.25" customHeight="1">
      <c r="B145" s="780" t="s">
        <v>549</v>
      </c>
      <c r="C145" s="781" t="s">
        <v>550</v>
      </c>
      <c r="D145" s="133" t="s">
        <v>551</v>
      </c>
      <c r="E145" s="147"/>
      <c r="F145" s="781" t="s">
        <v>552</v>
      </c>
      <c r="G145" s="145" t="s">
        <v>553</v>
      </c>
      <c r="H145" s="782" t="s">
        <v>554</v>
      </c>
    </row>
    <row r="146" spans="2:8" s="159" customFormat="1" ht="17.25" customHeight="1">
      <c r="B146" s="783" t="s">
        <v>555</v>
      </c>
      <c r="C146" s="784" t="s">
        <v>556</v>
      </c>
      <c r="D146" s="133" t="s">
        <v>557</v>
      </c>
      <c r="E146" s="148" t="s">
        <v>558</v>
      </c>
      <c r="F146" s="785" t="s">
        <v>559</v>
      </c>
      <c r="G146" s="588" t="s">
        <v>560</v>
      </c>
      <c r="H146" s="786" t="s">
        <v>561</v>
      </c>
    </row>
    <row r="147" spans="2:8" s="159" customFormat="1" ht="17.25" customHeight="1">
      <c r="B147" s="783" t="s">
        <v>569</v>
      </c>
      <c r="C147" s="784" t="s">
        <v>570</v>
      </c>
      <c r="D147" s="133" t="s">
        <v>564</v>
      </c>
      <c r="E147" s="148" t="s">
        <v>565</v>
      </c>
      <c r="F147" s="785" t="s">
        <v>566</v>
      </c>
      <c r="G147" s="588" t="s">
        <v>567</v>
      </c>
      <c r="H147" s="786" t="s">
        <v>568</v>
      </c>
    </row>
    <row r="148" spans="2:8" s="159" customFormat="1" ht="17.25" customHeight="1">
      <c r="B148" s="783" t="s">
        <v>1728</v>
      </c>
      <c r="C148" s="784" t="s">
        <v>1729</v>
      </c>
      <c r="D148" s="133" t="s">
        <v>571</v>
      </c>
      <c r="E148" s="148" t="s">
        <v>572</v>
      </c>
      <c r="F148" s="785" t="s">
        <v>573</v>
      </c>
      <c r="G148" s="588" t="s">
        <v>574</v>
      </c>
      <c r="H148" s="786" t="s">
        <v>575</v>
      </c>
    </row>
    <row r="149" spans="2:8" s="159" customFormat="1" ht="17.25" customHeight="1">
      <c r="B149" s="783" t="s">
        <v>562</v>
      </c>
      <c r="C149" s="784" t="s">
        <v>563</v>
      </c>
      <c r="D149" s="133" t="s">
        <v>578</v>
      </c>
      <c r="E149" s="148" t="s">
        <v>579</v>
      </c>
      <c r="F149" s="785" t="s">
        <v>580</v>
      </c>
      <c r="G149" s="588" t="s">
        <v>581</v>
      </c>
      <c r="H149" s="786" t="s">
        <v>582</v>
      </c>
    </row>
    <row r="150" spans="2:8" s="159" customFormat="1" ht="17.25" customHeight="1">
      <c r="B150" s="783" t="s">
        <v>815</v>
      </c>
      <c r="C150" s="784" t="s">
        <v>577</v>
      </c>
      <c r="D150" s="133" t="s">
        <v>585</v>
      </c>
      <c r="E150" s="148" t="s">
        <v>586</v>
      </c>
      <c r="F150" s="785" t="s">
        <v>587</v>
      </c>
      <c r="G150" s="588" t="s">
        <v>588</v>
      </c>
      <c r="H150" s="786" t="s">
        <v>589</v>
      </c>
    </row>
    <row r="151" spans="2:8" s="159" customFormat="1" ht="17.25" customHeight="1">
      <c r="B151" s="783" t="s">
        <v>1575</v>
      </c>
      <c r="C151" s="784" t="s">
        <v>1576</v>
      </c>
      <c r="D151" s="133" t="s">
        <v>592</v>
      </c>
      <c r="E151" s="148" t="s">
        <v>593</v>
      </c>
      <c r="F151" s="739" t="s">
        <v>594</v>
      </c>
      <c r="G151" s="588" t="s">
        <v>1577</v>
      </c>
      <c r="H151" s="786" t="s">
        <v>1579</v>
      </c>
    </row>
    <row r="152" spans="2:8" ht="17.25" customHeight="1">
      <c r="B152" s="783" t="s">
        <v>1730</v>
      </c>
      <c r="C152" s="784" t="s">
        <v>1731</v>
      </c>
      <c r="D152" s="133"/>
      <c r="F152" s="588"/>
      <c r="G152" s="588" t="s">
        <v>595</v>
      </c>
      <c r="H152" s="787" t="s">
        <v>596</v>
      </c>
    </row>
    <row r="153" spans="2:8" ht="17.25" customHeight="1">
      <c r="B153" s="783" t="s">
        <v>583</v>
      </c>
      <c r="C153" s="784" t="s">
        <v>584</v>
      </c>
      <c r="H153" s="788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15"/>
  <cols>
    <col min="1" max="1" width="24.7109375" style="986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149999999999999" thickBot="1">
      <c r="B2" s="8" t="s">
        <v>1429</v>
      </c>
      <c r="H2" s="956" t="s">
        <v>350</v>
      </c>
    </row>
    <row r="3" spans="1:8" ht="15.75" customHeight="1" thickBot="1"/>
    <row r="4" spans="1:8" ht="30" customHeight="1" thickBot="1">
      <c r="B4" s="1193" t="s">
        <v>4091</v>
      </c>
      <c r="C4" s="1194"/>
      <c r="D4" s="1194"/>
      <c r="E4" s="1194"/>
      <c r="F4" s="1195"/>
    </row>
    <row r="5" spans="1:8" ht="30" customHeight="1">
      <c r="B5" s="1058"/>
      <c r="C5" s="1058"/>
      <c r="D5" s="1058"/>
      <c r="E5" s="1058"/>
      <c r="F5" s="1058"/>
    </row>
    <row r="6" spans="1:8">
      <c r="B6" s="146"/>
      <c r="C6" s="146"/>
      <c r="D6" s="146"/>
      <c r="E6" s="146"/>
      <c r="F6" s="133"/>
      <c r="G6" s="133"/>
    </row>
    <row r="7" spans="1:8" s="146" customFormat="1" ht="39.950000000000003" customHeight="1">
      <c r="A7" s="987"/>
      <c r="C7" s="752"/>
      <c r="D7" s="1227" t="s">
        <v>353</v>
      </c>
      <c r="E7" s="941" t="s">
        <v>1433</v>
      </c>
      <c r="F7" s="941" t="s">
        <v>1434</v>
      </c>
      <c r="G7" s="988"/>
      <c r="H7" s="881" t="s">
        <v>1939</v>
      </c>
    </row>
    <row r="8" spans="1:8" s="146" customFormat="1" ht="20.100000000000001" customHeight="1">
      <c r="A8" s="987"/>
      <c r="B8" s="944" t="s">
        <v>355</v>
      </c>
      <c r="C8" s="945" t="s">
        <v>356</v>
      </c>
      <c r="D8" s="1228"/>
      <c r="E8" s="989" t="s">
        <v>269</v>
      </c>
      <c r="F8" s="989" t="s">
        <v>223</v>
      </c>
      <c r="G8" s="988"/>
      <c r="H8" s="1048" t="s">
        <v>357</v>
      </c>
    </row>
    <row r="9" spans="1:8" ht="18.75" hidden="1" customHeight="1">
      <c r="B9" s="426" t="s">
        <v>4092</v>
      </c>
      <c r="C9" s="320" t="s">
        <v>4093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2">
        <v>45205</v>
      </c>
    </row>
    <row r="10" spans="1:8" ht="18.75" hidden="1" customHeight="1">
      <c r="B10" s="426" t="s">
        <v>4094</v>
      </c>
      <c r="C10" s="320" t="s">
        <v>4095</v>
      </c>
      <c r="D10" s="320">
        <v>45212</v>
      </c>
      <c r="E10" s="320">
        <f t="shared" si="0"/>
        <v>45217</v>
      </c>
      <c r="F10" s="320">
        <f t="shared" si="1"/>
        <v>45218</v>
      </c>
      <c r="H10" s="482">
        <f t="shared" ref="H10:H17" si="2">H9+7</f>
        <v>45212</v>
      </c>
    </row>
    <row r="11" spans="1:8" ht="18.75" hidden="1" customHeight="1">
      <c r="A11" s="986" t="s">
        <v>4096</v>
      </c>
      <c r="B11" s="426" t="s">
        <v>413</v>
      </c>
      <c r="C11" s="320" t="s">
        <v>4097</v>
      </c>
      <c r="D11" s="479">
        <v>45218</v>
      </c>
      <c r="E11" s="479">
        <f t="shared" si="0"/>
        <v>45223</v>
      </c>
      <c r="F11" s="479">
        <f t="shared" si="1"/>
        <v>45224</v>
      </c>
      <c r="H11" s="521">
        <f t="shared" si="2"/>
        <v>45219</v>
      </c>
    </row>
    <row r="12" spans="1:8" ht="18.75" hidden="1" customHeight="1">
      <c r="A12" s="986" t="s">
        <v>3212</v>
      </c>
      <c r="B12" s="426" t="s">
        <v>3170</v>
      </c>
      <c r="C12" s="320" t="s">
        <v>4098</v>
      </c>
      <c r="D12" s="320">
        <v>45221</v>
      </c>
      <c r="E12" s="320">
        <f t="shared" si="0"/>
        <v>45226</v>
      </c>
      <c r="F12" s="320">
        <f t="shared" si="1"/>
        <v>45227</v>
      </c>
      <c r="H12" s="482">
        <f t="shared" si="2"/>
        <v>45226</v>
      </c>
    </row>
    <row r="13" spans="1:8" ht="18.75" hidden="1" customHeight="1">
      <c r="B13" s="729" t="s">
        <v>2051</v>
      </c>
      <c r="C13" s="727" t="s">
        <v>4099</v>
      </c>
      <c r="D13" s="727">
        <v>45237</v>
      </c>
      <c r="E13" s="457">
        <f t="shared" si="0"/>
        <v>45242</v>
      </c>
      <c r="F13" s="457">
        <f t="shared" si="1"/>
        <v>45243</v>
      </c>
      <c r="H13" s="536">
        <f t="shared" si="2"/>
        <v>45233</v>
      </c>
    </row>
    <row r="14" spans="1:8" ht="18.75" hidden="1" customHeight="1">
      <c r="A14" s="986" t="s">
        <v>4100</v>
      </c>
      <c r="B14" s="729" t="s">
        <v>2773</v>
      </c>
      <c r="C14" s="727" t="s">
        <v>4101</v>
      </c>
      <c r="D14" s="727">
        <v>45237</v>
      </c>
      <c r="E14" s="479">
        <f t="shared" si="0"/>
        <v>45242</v>
      </c>
      <c r="F14" s="479">
        <f t="shared" si="1"/>
        <v>45243</v>
      </c>
      <c r="H14" s="521">
        <f t="shared" si="2"/>
        <v>45240</v>
      </c>
    </row>
    <row r="15" spans="1:8" ht="18.75" hidden="1" customHeight="1">
      <c r="A15" s="986" t="s">
        <v>2941</v>
      </c>
      <c r="B15" s="729" t="s">
        <v>4102</v>
      </c>
      <c r="C15" s="727" t="s">
        <v>4103</v>
      </c>
      <c r="D15" s="727">
        <v>45251</v>
      </c>
      <c r="E15" s="727">
        <f t="shared" si="0"/>
        <v>45256</v>
      </c>
      <c r="F15" s="727">
        <f t="shared" si="1"/>
        <v>45257</v>
      </c>
      <c r="H15" s="482">
        <f t="shared" si="2"/>
        <v>45247</v>
      </c>
    </row>
    <row r="16" spans="1:8" ht="18.75" hidden="1" customHeight="1">
      <c r="B16" s="729" t="s">
        <v>4104</v>
      </c>
      <c r="C16" s="727" t="s">
        <v>4105</v>
      </c>
      <c r="D16" s="154">
        <v>45253</v>
      </c>
      <c r="E16" s="154"/>
      <c r="F16" s="154"/>
      <c r="H16" s="401">
        <f t="shared" si="2"/>
        <v>45254</v>
      </c>
    </row>
    <row r="17" spans="1:8" ht="18.75" hidden="1" customHeight="1">
      <c r="A17" s="986" t="s">
        <v>4106</v>
      </c>
      <c r="B17" s="729" t="s">
        <v>3974</v>
      </c>
      <c r="C17" s="727" t="s">
        <v>4107</v>
      </c>
      <c r="D17" s="479">
        <v>45260</v>
      </c>
      <c r="E17" s="479">
        <f t="shared" si="0"/>
        <v>45265</v>
      </c>
      <c r="F17" s="479">
        <f t="shared" si="1"/>
        <v>45266</v>
      </c>
      <c r="H17" s="521">
        <f t="shared" si="2"/>
        <v>45261</v>
      </c>
    </row>
    <row r="18" spans="1:8" ht="18.75" hidden="1" customHeight="1">
      <c r="B18" s="729" t="s">
        <v>4108</v>
      </c>
      <c r="C18" s="727" t="s">
        <v>4109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2">
        <f t="shared" ref="H18:H26" si="5">D18+1</f>
        <v>45261</v>
      </c>
    </row>
    <row r="19" spans="1:8" ht="18.75" hidden="1" customHeight="1">
      <c r="B19" s="426" t="s">
        <v>4092</v>
      </c>
      <c r="C19" s="727" t="s">
        <v>4110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2">
        <f t="shared" si="5"/>
        <v>45268</v>
      </c>
    </row>
    <row r="20" spans="1:8" ht="18.75" hidden="1" customHeight="1">
      <c r="A20" s="986" t="s">
        <v>4111</v>
      </c>
      <c r="B20" s="426" t="s">
        <v>2928</v>
      </c>
      <c r="C20" s="727" t="s">
        <v>4112</v>
      </c>
      <c r="D20" s="320">
        <v>45271</v>
      </c>
      <c r="E20" s="320">
        <f t="shared" si="7"/>
        <v>45276</v>
      </c>
      <c r="F20" s="320">
        <f t="shared" si="8"/>
        <v>45277</v>
      </c>
      <c r="H20" s="482">
        <f t="shared" si="5"/>
        <v>45272</v>
      </c>
    </row>
    <row r="21" spans="1:8" ht="18.75" hidden="1" customHeight="1">
      <c r="B21" s="426" t="s">
        <v>3170</v>
      </c>
      <c r="C21" s="727" t="s">
        <v>4113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2">
        <f t="shared" si="5"/>
        <v>45283</v>
      </c>
    </row>
    <row r="22" spans="1:8" ht="18.75" hidden="1" customHeight="1">
      <c r="A22" s="986" t="s">
        <v>4114</v>
      </c>
      <c r="B22" s="426" t="s">
        <v>1772</v>
      </c>
      <c r="C22" s="727" t="s">
        <v>4115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2">
        <f t="shared" si="5"/>
        <v>45289</v>
      </c>
    </row>
    <row r="23" spans="1:8" ht="18.75" hidden="1" customHeight="1">
      <c r="A23" s="986" t="s">
        <v>4116</v>
      </c>
      <c r="B23" s="426" t="s">
        <v>3088</v>
      </c>
      <c r="C23" s="727" t="s">
        <v>4117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2">
        <f t="shared" si="5"/>
        <v>45296</v>
      </c>
    </row>
    <row r="24" spans="1:8" ht="18.75" hidden="1" customHeight="1">
      <c r="A24" s="986" t="s">
        <v>4118</v>
      </c>
      <c r="B24" s="749" t="s">
        <v>2437</v>
      </c>
      <c r="C24" s="727" t="s">
        <v>4119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2">
        <f t="shared" si="5"/>
        <v>45303</v>
      </c>
    </row>
    <row r="25" spans="1:8" ht="18.75" hidden="1" customHeight="1">
      <c r="A25" s="986" t="s">
        <v>4120</v>
      </c>
      <c r="B25" s="426" t="s">
        <v>4108</v>
      </c>
      <c r="C25" s="727" t="s">
        <v>4121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2">
        <f t="shared" si="5"/>
        <v>45310</v>
      </c>
    </row>
    <row r="26" spans="1:8" ht="18.75" hidden="1" customHeight="1">
      <c r="A26" s="986" t="s">
        <v>4122</v>
      </c>
      <c r="B26" s="426" t="s">
        <v>1445</v>
      </c>
      <c r="C26" s="727" t="s">
        <v>4123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2">
        <f t="shared" si="5"/>
        <v>45317</v>
      </c>
    </row>
    <row r="27" spans="1:8" ht="18.75" hidden="1" customHeight="1">
      <c r="A27" s="986" t="s">
        <v>4106</v>
      </c>
      <c r="B27" s="426" t="s">
        <v>4124</v>
      </c>
      <c r="C27" s="727" t="s">
        <v>4125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2">
        <v>45326</v>
      </c>
    </row>
    <row r="28" spans="1:8" ht="18.75" hidden="1" customHeight="1">
      <c r="A28" s="986" t="s">
        <v>4126</v>
      </c>
      <c r="B28" s="749" t="s">
        <v>1958</v>
      </c>
      <c r="C28" s="727" t="s">
        <v>4127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2">
        <f>D28+1</f>
        <v>45332</v>
      </c>
    </row>
    <row r="29" spans="1:8" ht="18.75" hidden="1" customHeight="1">
      <c r="A29" s="986" t="s">
        <v>4128</v>
      </c>
      <c r="B29" s="577" t="s">
        <v>413</v>
      </c>
      <c r="C29" s="727" t="s">
        <v>4129</v>
      </c>
      <c r="D29" s="320">
        <v>45337</v>
      </c>
      <c r="E29" s="479">
        <f t="shared" si="19"/>
        <v>45342</v>
      </c>
      <c r="F29" s="479">
        <f t="shared" si="20"/>
        <v>45343</v>
      </c>
      <c r="H29" s="521">
        <f>D29+1</f>
        <v>45338</v>
      </c>
    </row>
    <row r="30" spans="1:8" ht="18.75" hidden="1" customHeight="1">
      <c r="A30" s="986" t="s">
        <v>4130</v>
      </c>
      <c r="B30" s="577" t="s">
        <v>413</v>
      </c>
      <c r="C30" s="727" t="s">
        <v>4131</v>
      </c>
      <c r="D30" s="320">
        <v>45344</v>
      </c>
      <c r="E30" s="154"/>
      <c r="F30" s="154"/>
      <c r="H30" s="482">
        <f>D30+1</f>
        <v>45345</v>
      </c>
    </row>
    <row r="31" spans="1:8" ht="18.75" hidden="1" customHeight="1">
      <c r="A31" s="986" t="s">
        <v>4132</v>
      </c>
      <c r="B31" s="744" t="s">
        <v>1772</v>
      </c>
      <c r="C31" s="727" t="s">
        <v>4133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2">
        <v>45352</v>
      </c>
    </row>
    <row r="32" spans="1:8" ht="18.75" hidden="1" customHeight="1">
      <c r="A32" s="986" t="s">
        <v>4134</v>
      </c>
      <c r="B32" s="426" t="s">
        <v>3228</v>
      </c>
      <c r="C32" s="727" t="s">
        <v>4135</v>
      </c>
      <c r="D32" s="154">
        <v>45365</v>
      </c>
      <c r="E32" s="154"/>
      <c r="F32" s="154"/>
      <c r="H32" s="482">
        <f>D32+1</f>
        <v>45366</v>
      </c>
    </row>
    <row r="33" spans="1:8" ht="18.75" hidden="1" customHeight="1">
      <c r="A33" s="986" t="s">
        <v>4136</v>
      </c>
      <c r="B33" s="955" t="s">
        <v>389</v>
      </c>
      <c r="C33" s="955" t="s">
        <v>4137</v>
      </c>
      <c r="D33" s="800">
        <v>45365</v>
      </c>
      <c r="E33" s="800"/>
      <c r="F33" s="800"/>
      <c r="G33" s="331"/>
      <c r="H33" s="758">
        <f>D33+1</f>
        <v>45366</v>
      </c>
    </row>
    <row r="34" spans="1:8" ht="18.75" hidden="1" customHeight="1">
      <c r="A34" s="986" t="s">
        <v>4138</v>
      </c>
      <c r="B34" s="955"/>
      <c r="C34" s="955" t="s">
        <v>4139</v>
      </c>
      <c r="D34" s="800">
        <v>45372</v>
      </c>
      <c r="E34" s="800"/>
      <c r="F34" s="800"/>
      <c r="G34" s="331"/>
      <c r="H34" s="758">
        <f>D34+1</f>
        <v>45373</v>
      </c>
    </row>
    <row r="35" spans="1:8" ht="18.75" hidden="1" customHeight="1">
      <c r="A35" s="986" t="s">
        <v>4140</v>
      </c>
      <c r="B35" s="955"/>
      <c r="C35" s="955" t="s">
        <v>4141</v>
      </c>
      <c r="D35" s="800">
        <v>45379</v>
      </c>
      <c r="E35" s="800"/>
      <c r="F35" s="800"/>
      <c r="G35" s="331"/>
      <c r="H35" s="758">
        <f>D35+1</f>
        <v>45380</v>
      </c>
    </row>
    <row r="36" spans="1:8" ht="18.75" hidden="1" customHeight="1">
      <c r="B36" s="955"/>
      <c r="C36" s="955" t="s">
        <v>4142</v>
      </c>
      <c r="D36" s="800">
        <v>45386</v>
      </c>
      <c r="E36" s="800">
        <f t="shared" ref="E36:E37" si="23">D36+5</f>
        <v>45391</v>
      </c>
      <c r="F36" s="800">
        <f t="shared" ref="F36:F37" si="24">E36+1</f>
        <v>45392</v>
      </c>
      <c r="G36" s="331"/>
      <c r="H36" s="758">
        <v>45387</v>
      </c>
    </row>
    <row r="37" spans="1:8" ht="18.75" hidden="1" customHeight="1">
      <c r="B37" s="955" t="s">
        <v>1958</v>
      </c>
      <c r="C37" s="955" t="s">
        <v>4143</v>
      </c>
      <c r="D37" s="955">
        <v>45399</v>
      </c>
      <c r="E37" s="758">
        <f t="shared" si="23"/>
        <v>45404</v>
      </c>
      <c r="F37" s="758">
        <f t="shared" si="24"/>
        <v>45405</v>
      </c>
      <c r="G37" s="331"/>
      <c r="H37" s="758">
        <f>D37+1</f>
        <v>45400</v>
      </c>
    </row>
    <row r="38" spans="1:8" ht="18.75" hidden="1" customHeight="1">
      <c r="B38" s="880" t="s">
        <v>389</v>
      </c>
      <c r="C38" s="955" t="s">
        <v>4144</v>
      </c>
      <c r="D38" s="800">
        <v>45407</v>
      </c>
      <c r="E38" s="800">
        <f t="shared" ref="E38:E39" si="25">D38+5</f>
        <v>45412</v>
      </c>
      <c r="F38" s="800">
        <f t="shared" ref="F38:F39" si="26">E38+1</f>
        <v>45413</v>
      </c>
      <c r="G38" s="331"/>
      <c r="H38" s="758">
        <f>D38+1</f>
        <v>45408</v>
      </c>
    </row>
    <row r="39" spans="1:8" ht="18.75" hidden="1" customHeight="1">
      <c r="B39" s="955" t="s">
        <v>4092</v>
      </c>
      <c r="C39" s="955" t="s">
        <v>4145</v>
      </c>
      <c r="D39" s="955">
        <v>45409</v>
      </c>
      <c r="E39" s="800">
        <f t="shared" si="25"/>
        <v>45414</v>
      </c>
      <c r="F39" s="758">
        <f t="shared" si="26"/>
        <v>45415</v>
      </c>
      <c r="G39" s="331"/>
      <c r="H39" s="758">
        <f>D39+1</f>
        <v>45410</v>
      </c>
    </row>
    <row r="40" spans="1:8" ht="18.75" hidden="1" customHeight="1">
      <c r="B40" s="955" t="s">
        <v>1772</v>
      </c>
      <c r="C40" s="955" t="s">
        <v>4146</v>
      </c>
      <c r="D40" s="955">
        <v>45416</v>
      </c>
      <c r="E40" s="758">
        <f t="shared" ref="E40:E41" si="27">D40+5</f>
        <v>45421</v>
      </c>
      <c r="F40" s="758">
        <f t="shared" ref="F40:F41" si="28">E40+1</f>
        <v>45422</v>
      </c>
      <c r="G40" s="331"/>
      <c r="H40" s="758">
        <v>45415</v>
      </c>
    </row>
    <row r="41" spans="1:8" ht="18.75" hidden="1" customHeight="1">
      <c r="B41" s="955" t="s">
        <v>4147</v>
      </c>
      <c r="C41" s="955" t="s">
        <v>4148</v>
      </c>
      <c r="D41" s="955">
        <v>45425</v>
      </c>
      <c r="E41" s="758">
        <f t="shared" si="27"/>
        <v>45430</v>
      </c>
      <c r="F41" s="758">
        <f t="shared" si="28"/>
        <v>45431</v>
      </c>
      <c r="G41" s="331"/>
      <c r="H41" s="758">
        <v>45422</v>
      </c>
    </row>
    <row r="42" spans="1:8" ht="18.75" hidden="1" customHeight="1">
      <c r="A42" s="986" t="s">
        <v>2897</v>
      </c>
      <c r="B42" s="955" t="s">
        <v>3088</v>
      </c>
      <c r="C42" s="955" t="s">
        <v>4149</v>
      </c>
      <c r="D42" s="955">
        <v>45435</v>
      </c>
      <c r="E42" s="758">
        <f>D42+5</f>
        <v>45440</v>
      </c>
      <c r="F42" s="758">
        <f>E42+1</f>
        <v>45441</v>
      </c>
      <c r="G42" s="331"/>
      <c r="H42" s="758">
        <f>H41+7</f>
        <v>45429</v>
      </c>
    </row>
    <row r="43" spans="1:8" ht="18.75" hidden="1" customHeight="1">
      <c r="A43" s="986" t="s">
        <v>2897</v>
      </c>
      <c r="B43" s="955" t="s">
        <v>4150</v>
      </c>
      <c r="C43" s="955" t="s">
        <v>4151</v>
      </c>
      <c r="D43" s="955">
        <v>45447</v>
      </c>
      <c r="E43" s="758">
        <f t="shared" ref="E43:E45" si="29">D43+5</f>
        <v>45452</v>
      </c>
      <c r="F43" s="758">
        <f t="shared" ref="F43:F45" si="30">E43+1</f>
        <v>45453</v>
      </c>
      <c r="G43" s="331"/>
      <c r="H43" s="758">
        <f t="shared" ref="H43:H44" si="31">H42+7</f>
        <v>45436</v>
      </c>
    </row>
    <row r="44" spans="1:8" ht="18.75" hidden="1" customHeight="1">
      <c r="A44" s="986" t="s">
        <v>4108</v>
      </c>
      <c r="B44" s="955" t="s">
        <v>2897</v>
      </c>
      <c r="C44" s="955" t="s">
        <v>4152</v>
      </c>
      <c r="D44" s="955">
        <v>45452</v>
      </c>
      <c r="E44" s="758">
        <f t="shared" si="29"/>
        <v>45457</v>
      </c>
      <c r="F44" s="758">
        <f t="shared" si="30"/>
        <v>45458</v>
      </c>
      <c r="G44" s="331"/>
      <c r="H44" s="758">
        <f t="shared" si="31"/>
        <v>45443</v>
      </c>
    </row>
    <row r="45" spans="1:8" ht="18.75" hidden="1" customHeight="1">
      <c r="B45" s="955" t="s">
        <v>4153</v>
      </c>
      <c r="C45" s="955" t="s">
        <v>4154</v>
      </c>
      <c r="D45" s="955">
        <v>45459</v>
      </c>
      <c r="E45" s="758">
        <f t="shared" si="29"/>
        <v>45464</v>
      </c>
      <c r="F45" s="758">
        <f t="shared" si="30"/>
        <v>45465</v>
      </c>
      <c r="G45" s="331"/>
      <c r="H45" s="758">
        <v>45449</v>
      </c>
    </row>
    <row r="46" spans="1:8" ht="18.75" hidden="1" customHeight="1">
      <c r="A46" s="986" t="s">
        <v>2897</v>
      </c>
      <c r="B46" s="955" t="s">
        <v>2853</v>
      </c>
      <c r="C46" s="955" t="s">
        <v>4155</v>
      </c>
      <c r="D46" s="955">
        <v>45462</v>
      </c>
      <c r="E46" s="758">
        <f>D46+5</f>
        <v>45467</v>
      </c>
      <c r="F46" s="758">
        <f>E46+1</f>
        <v>45468</v>
      </c>
      <c r="G46" s="331"/>
      <c r="H46" s="758">
        <f>H45+7</f>
        <v>45456</v>
      </c>
    </row>
    <row r="47" spans="1:8" ht="18.75" hidden="1" customHeight="1">
      <c r="A47" s="986" t="s">
        <v>2897</v>
      </c>
      <c r="B47" s="864" t="s">
        <v>413</v>
      </c>
      <c r="C47" s="955" t="s">
        <v>4156</v>
      </c>
      <c r="D47" s="800">
        <v>45475</v>
      </c>
      <c r="E47" s="800">
        <f t="shared" ref="E47:E48" si="32">D47+5</f>
        <v>45480</v>
      </c>
      <c r="F47" s="800">
        <f t="shared" ref="F47:F48" si="33">E47+1</f>
        <v>45481</v>
      </c>
      <c r="G47" s="331"/>
      <c r="H47" s="758">
        <f t="shared" ref="H47:H61" si="34">H46+7</f>
        <v>45463</v>
      </c>
    </row>
    <row r="48" spans="1:8" ht="18.75" hidden="1" customHeight="1">
      <c r="A48" s="986" t="s">
        <v>4108</v>
      </c>
      <c r="B48" s="864" t="s">
        <v>413</v>
      </c>
      <c r="C48" s="955" t="s">
        <v>4157</v>
      </c>
      <c r="D48" s="800">
        <v>45476</v>
      </c>
      <c r="E48" s="800">
        <f t="shared" si="32"/>
        <v>45481</v>
      </c>
      <c r="F48" s="800">
        <f t="shared" si="33"/>
        <v>45482</v>
      </c>
      <c r="G48" s="331"/>
      <c r="H48" s="758">
        <f t="shared" si="34"/>
        <v>45470</v>
      </c>
    </row>
    <row r="49" spans="1:8" ht="18.75" hidden="1" customHeight="1">
      <c r="B49" s="955" t="s">
        <v>4092</v>
      </c>
      <c r="C49" s="955" t="s">
        <v>4158</v>
      </c>
      <c r="D49" s="955">
        <v>45480</v>
      </c>
      <c r="E49" s="758">
        <f t="shared" ref="E49:E50" si="35">D49+5</f>
        <v>45485</v>
      </c>
      <c r="F49" s="758">
        <f t="shared" ref="F49:F50" si="36">E49+1</f>
        <v>45486</v>
      </c>
      <c r="G49" s="331"/>
      <c r="H49" s="758">
        <f t="shared" si="34"/>
        <v>45477</v>
      </c>
    </row>
    <row r="50" spans="1:8" ht="18.75" hidden="1" customHeight="1">
      <c r="B50" s="955" t="s">
        <v>1772</v>
      </c>
      <c r="C50" s="955" t="s">
        <v>4159</v>
      </c>
      <c r="D50" s="955">
        <v>45484</v>
      </c>
      <c r="E50" s="758">
        <f t="shared" si="35"/>
        <v>45489</v>
      </c>
      <c r="F50" s="758">
        <f t="shared" si="36"/>
        <v>45490</v>
      </c>
      <c r="G50" s="331"/>
      <c r="H50" s="758">
        <f t="shared" si="34"/>
        <v>45484</v>
      </c>
    </row>
    <row r="51" spans="1:8" ht="18.75" hidden="1" customHeight="1">
      <c r="B51" s="955" t="s">
        <v>4147</v>
      </c>
      <c r="C51" s="955" t="s">
        <v>4160</v>
      </c>
      <c r="D51" s="955">
        <v>45491</v>
      </c>
      <c r="E51" s="758">
        <f t="shared" ref="E51:E52" si="37">D51+5</f>
        <v>45496</v>
      </c>
      <c r="F51" s="758">
        <f t="shared" ref="F51:F52" si="38">E51+1</f>
        <v>45497</v>
      </c>
      <c r="G51" s="331"/>
      <c r="H51" s="758">
        <f t="shared" si="34"/>
        <v>45491</v>
      </c>
    </row>
    <row r="52" spans="1:8" ht="18.75" hidden="1" customHeight="1">
      <c r="A52" s="1069" t="s">
        <v>3088</v>
      </c>
      <c r="B52" s="955" t="s">
        <v>2773</v>
      </c>
      <c r="C52" s="955" t="s">
        <v>4161</v>
      </c>
      <c r="D52" s="955">
        <v>45507</v>
      </c>
      <c r="E52" s="758">
        <f t="shared" si="37"/>
        <v>45512</v>
      </c>
      <c r="F52" s="758">
        <f t="shared" si="38"/>
        <v>45513</v>
      </c>
      <c r="G52" s="331"/>
      <c r="H52" s="758">
        <f t="shared" si="34"/>
        <v>45498</v>
      </c>
    </row>
    <row r="53" spans="1:8" ht="13.5" hidden="1" customHeight="1">
      <c r="B53" s="1026" t="s">
        <v>722</v>
      </c>
      <c r="C53" s="955" t="s">
        <v>4162</v>
      </c>
      <c r="D53" s="955">
        <v>45505</v>
      </c>
      <c r="E53" s="758">
        <f t="shared" ref="E53" si="39">D53+5</f>
        <v>45510</v>
      </c>
      <c r="F53" s="758">
        <f t="shared" ref="F53" si="40">E53+1</f>
        <v>45511</v>
      </c>
      <c r="G53" s="331"/>
      <c r="H53" s="758">
        <f t="shared" si="34"/>
        <v>45505</v>
      </c>
    </row>
    <row r="54" spans="1:8" ht="18.75" hidden="1" customHeight="1">
      <c r="B54" s="1026" t="s">
        <v>413</v>
      </c>
      <c r="C54" s="955" t="s">
        <v>4163</v>
      </c>
      <c r="D54" s="800">
        <v>45525</v>
      </c>
      <c r="E54" s="800">
        <f t="shared" ref="E54" si="41">D54+5</f>
        <v>45530</v>
      </c>
      <c r="F54" s="800">
        <f t="shared" ref="F54" si="42">E54+1</f>
        <v>45531</v>
      </c>
      <c r="G54" s="331"/>
      <c r="H54" s="758">
        <f t="shared" si="34"/>
        <v>45512</v>
      </c>
    </row>
    <row r="55" spans="1:8" ht="18.75" hidden="1" customHeight="1">
      <c r="B55" s="955" t="s">
        <v>4153</v>
      </c>
      <c r="C55" s="955" t="s">
        <v>4164</v>
      </c>
      <c r="D55" s="880" t="s">
        <v>389</v>
      </c>
      <c r="E55" s="800" t="e">
        <f t="shared" ref="E55:E56" si="43">D55+5</f>
        <v>#VALUE!</v>
      </c>
      <c r="F55" s="800" t="e">
        <f t="shared" ref="F55:F56" si="44">E55+1</f>
        <v>#VALUE!</v>
      </c>
      <c r="G55" s="331"/>
      <c r="H55" s="758">
        <f t="shared" si="34"/>
        <v>45519</v>
      </c>
    </row>
    <row r="56" spans="1:8" ht="18.75" hidden="1" customHeight="1">
      <c r="B56" s="1026" t="s">
        <v>413</v>
      </c>
      <c r="C56" s="955" t="s">
        <v>4165</v>
      </c>
      <c r="D56" s="800">
        <v>45525</v>
      </c>
      <c r="E56" s="800">
        <f t="shared" si="43"/>
        <v>45530</v>
      </c>
      <c r="F56" s="800">
        <f t="shared" si="44"/>
        <v>45531</v>
      </c>
      <c r="G56" s="331"/>
      <c r="H56" s="758">
        <f t="shared" si="34"/>
        <v>45526</v>
      </c>
    </row>
    <row r="57" spans="1:8" ht="18.75" customHeight="1">
      <c r="B57" s="1026" t="s">
        <v>4166</v>
      </c>
      <c r="C57" s="955" t="s">
        <v>4167</v>
      </c>
      <c r="D57" s="955">
        <v>45533</v>
      </c>
      <c r="E57" s="758">
        <f t="shared" ref="E57:E58" si="45">D57+5</f>
        <v>45538</v>
      </c>
      <c r="F57" s="758">
        <f t="shared" ref="F57:F58" si="46">E57+1</f>
        <v>45539</v>
      </c>
      <c r="G57" s="331"/>
      <c r="H57" s="758">
        <f t="shared" si="34"/>
        <v>45533</v>
      </c>
    </row>
    <row r="58" spans="1:8" ht="18.75" customHeight="1">
      <c r="B58" s="1026" t="s">
        <v>413</v>
      </c>
      <c r="C58" s="955" t="s">
        <v>4168</v>
      </c>
      <c r="D58" s="800">
        <v>45525</v>
      </c>
      <c r="E58" s="800">
        <f t="shared" si="45"/>
        <v>45530</v>
      </c>
      <c r="F58" s="800">
        <f t="shared" si="46"/>
        <v>45531</v>
      </c>
      <c r="G58" s="331"/>
      <c r="H58" s="758">
        <f t="shared" si="34"/>
        <v>45540</v>
      </c>
    </row>
    <row r="59" spans="1:8" ht="18.75" customHeight="1">
      <c r="B59" s="955" t="s">
        <v>1772</v>
      </c>
      <c r="C59" s="955" t="s">
        <v>4169</v>
      </c>
      <c r="D59" s="955">
        <v>45548</v>
      </c>
      <c r="E59" s="758">
        <f t="shared" ref="E59" si="47">D59+5</f>
        <v>45553</v>
      </c>
      <c r="F59" s="758">
        <f t="shared" ref="F59" si="48">E59+1</f>
        <v>45554</v>
      </c>
      <c r="G59" s="331"/>
      <c r="H59" s="758">
        <f t="shared" si="34"/>
        <v>45547</v>
      </c>
    </row>
    <row r="60" spans="1:8" ht="18.75" customHeight="1">
      <c r="B60" s="955" t="s">
        <v>2928</v>
      </c>
      <c r="C60" s="955" t="s">
        <v>4170</v>
      </c>
      <c r="D60" s="955">
        <v>45555</v>
      </c>
      <c r="E60" s="758">
        <f t="shared" ref="E60" si="49">D60+5</f>
        <v>45560</v>
      </c>
      <c r="F60" s="758">
        <f t="shared" ref="F60" si="50">E60+1</f>
        <v>45561</v>
      </c>
      <c r="G60" s="331"/>
      <c r="H60" s="758">
        <f t="shared" si="34"/>
        <v>45554</v>
      </c>
    </row>
    <row r="61" spans="1:8" ht="18.75" customHeight="1">
      <c r="B61" s="955" t="s">
        <v>2695</v>
      </c>
      <c r="C61" s="955" t="s">
        <v>4171</v>
      </c>
      <c r="D61" s="955">
        <v>45564</v>
      </c>
      <c r="E61" s="758">
        <f t="shared" ref="E61" si="51">D61+5</f>
        <v>45569</v>
      </c>
      <c r="F61" s="758">
        <f t="shared" ref="F61" si="52">E61+1</f>
        <v>45570</v>
      </c>
      <c r="G61" s="331"/>
      <c r="H61" s="758">
        <f t="shared" si="34"/>
        <v>45561</v>
      </c>
    </row>
    <row r="62" spans="1:8" ht="15.75" customHeight="1">
      <c r="B62" s="164"/>
      <c r="C62" s="155"/>
      <c r="D62" s="155"/>
      <c r="E62" s="155"/>
      <c r="F62" s="155"/>
      <c r="G62" s="420"/>
      <c r="H62" s="435"/>
    </row>
    <row r="63" spans="1:8" ht="15.75" customHeight="1">
      <c r="B63" s="677" t="s">
        <v>545</v>
      </c>
      <c r="C63" s="678"/>
      <c r="D63" s="678"/>
      <c r="E63" s="678"/>
      <c r="F63" s="678"/>
      <c r="G63" s="678"/>
      <c r="H63" s="678"/>
    </row>
    <row r="68" spans="2:8" s="147" customFormat="1" ht="18.75" customHeight="1">
      <c r="B68" s="778" t="s">
        <v>546</v>
      </c>
      <c r="C68" s="145"/>
      <c r="D68" s="147" t="s">
        <v>547</v>
      </c>
      <c r="G68" s="147" t="s">
        <v>548</v>
      </c>
      <c r="H68" s="779"/>
    </row>
    <row r="69" spans="2:8" s="147" customFormat="1" ht="18.75" customHeight="1">
      <c r="B69" s="780" t="s">
        <v>549</v>
      </c>
      <c r="C69" s="781" t="s">
        <v>550</v>
      </c>
      <c r="D69" s="133" t="s">
        <v>551</v>
      </c>
      <c r="F69" s="781" t="s">
        <v>552</v>
      </c>
      <c r="G69" s="145" t="s">
        <v>553</v>
      </c>
      <c r="H69" s="782" t="s">
        <v>554</v>
      </c>
    </row>
    <row r="70" spans="2:8" s="147" customFormat="1" ht="18.75" customHeight="1">
      <c r="B70" s="780" t="s">
        <v>555</v>
      </c>
      <c r="C70" s="781" t="s">
        <v>556</v>
      </c>
      <c r="D70" s="133" t="s">
        <v>557</v>
      </c>
      <c r="E70" s="148" t="s">
        <v>558</v>
      </c>
      <c r="F70" s="785" t="s">
        <v>559</v>
      </c>
      <c r="G70" s="145" t="s">
        <v>560</v>
      </c>
      <c r="H70" s="782" t="s">
        <v>561</v>
      </c>
    </row>
    <row r="71" spans="2:8" s="147" customFormat="1" ht="18.75" customHeight="1">
      <c r="B71" s="783" t="s">
        <v>569</v>
      </c>
      <c r="C71" s="784" t="s">
        <v>570</v>
      </c>
      <c r="D71" s="133" t="s">
        <v>564</v>
      </c>
      <c r="E71" s="148" t="s">
        <v>565</v>
      </c>
      <c r="F71" s="785" t="s">
        <v>566</v>
      </c>
      <c r="G71" s="588" t="s">
        <v>567</v>
      </c>
      <c r="H71" s="786" t="s">
        <v>568</v>
      </c>
    </row>
    <row r="72" spans="2:8" s="147" customFormat="1" ht="18.75" customHeight="1">
      <c r="B72" s="783" t="s">
        <v>1728</v>
      </c>
      <c r="C72" s="784" t="s">
        <v>1729</v>
      </c>
      <c r="D72" s="133" t="s">
        <v>571</v>
      </c>
      <c r="E72" s="148" t="s">
        <v>572</v>
      </c>
      <c r="F72" s="785" t="s">
        <v>573</v>
      </c>
      <c r="G72" s="588" t="s">
        <v>574</v>
      </c>
      <c r="H72" s="786" t="s">
        <v>575</v>
      </c>
    </row>
    <row r="73" spans="2:8" s="147" customFormat="1" ht="18.75" customHeight="1">
      <c r="B73" s="783" t="s">
        <v>562</v>
      </c>
      <c r="C73" s="784" t="s">
        <v>563</v>
      </c>
      <c r="D73" s="133" t="s">
        <v>578</v>
      </c>
      <c r="E73" s="148" t="s">
        <v>579</v>
      </c>
      <c r="F73" s="785" t="s">
        <v>580</v>
      </c>
      <c r="G73" s="588" t="s">
        <v>581</v>
      </c>
      <c r="H73" s="786" t="s">
        <v>582</v>
      </c>
    </row>
    <row r="74" spans="2:8" s="147" customFormat="1" ht="18.75" customHeight="1">
      <c r="B74" s="783" t="s">
        <v>815</v>
      </c>
      <c r="C74" s="784" t="s">
        <v>577</v>
      </c>
      <c r="D74" s="133" t="s">
        <v>585</v>
      </c>
      <c r="E74" s="148" t="s">
        <v>586</v>
      </c>
      <c r="F74" s="785" t="s">
        <v>587</v>
      </c>
      <c r="G74" s="588" t="s">
        <v>588</v>
      </c>
      <c r="H74" s="786" t="s">
        <v>589</v>
      </c>
    </row>
    <row r="75" spans="2:8" s="147" customFormat="1" ht="18.75" customHeight="1">
      <c r="B75" s="783" t="s">
        <v>1730</v>
      </c>
      <c r="C75" s="784" t="s">
        <v>1731</v>
      </c>
      <c r="D75" s="133" t="s">
        <v>592</v>
      </c>
      <c r="E75" s="148" t="s">
        <v>593</v>
      </c>
      <c r="F75" s="739" t="s">
        <v>594</v>
      </c>
      <c r="G75" s="588" t="s">
        <v>595</v>
      </c>
      <c r="H75" s="787" t="s">
        <v>596</v>
      </c>
    </row>
    <row r="76" spans="2:8" s="147" customFormat="1" ht="18.75" customHeight="1">
      <c r="B76" s="783" t="s">
        <v>583</v>
      </c>
      <c r="C76" s="784" t="s">
        <v>584</v>
      </c>
      <c r="D76" s="133"/>
      <c r="E76" s="145"/>
      <c r="F76" s="588"/>
      <c r="H76" s="788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215"/>
  <sheetViews>
    <sheetView showGridLines="0" topLeftCell="A4" zoomScaleNormal="100" zoomScaleSheetLayoutView="75" workbookViewId="0">
      <selection activeCell="D203" sqref="D203"/>
    </sheetView>
  </sheetViews>
  <sheetFormatPr defaultColWidth="9.140625" defaultRowHeight="17.25" customHeight="1"/>
  <cols>
    <col min="1" max="1" width="15.7109375" style="882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10" width="20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>
      <c r="B2" s="1198" t="s">
        <v>116</v>
      </c>
      <c r="C2" s="1198"/>
      <c r="D2" s="1198"/>
      <c r="E2" s="1198"/>
      <c r="F2" s="1198"/>
      <c r="H2" s="956" t="s">
        <v>350</v>
      </c>
    </row>
    <row r="3" spans="1:8" ht="17.25" customHeight="1" thickBot="1">
      <c r="B3" s="1198"/>
      <c r="C3" s="1198"/>
      <c r="D3" s="1198"/>
      <c r="E3" s="1198"/>
      <c r="F3" s="1198"/>
    </row>
    <row r="4" spans="1:8" s="146" customFormat="1" ht="30" customHeight="1" thickBot="1">
      <c r="A4" s="1122"/>
      <c r="B4" s="1193" t="s">
        <v>4172</v>
      </c>
      <c r="C4" s="1194"/>
      <c r="D4" s="1194"/>
      <c r="E4" s="1194"/>
      <c r="F4" s="1195"/>
      <c r="G4" s="313"/>
      <c r="H4" s="147"/>
    </row>
    <row r="5" spans="1:8" s="146" customFormat="1" ht="30" customHeight="1">
      <c r="A5" s="1122"/>
      <c r="B5" s="1058"/>
      <c r="C5" s="1058"/>
      <c r="D5" s="1058"/>
      <c r="E5" s="1058"/>
      <c r="F5" s="1058"/>
      <c r="G5" s="313"/>
      <c r="H5" s="147"/>
    </row>
    <row r="6" spans="1:8" s="146" customFormat="1" ht="17.25" customHeight="1">
      <c r="A6" s="1122"/>
      <c r="B6" s="754"/>
      <c r="C6" s="754"/>
      <c r="D6" s="754"/>
      <c r="E6" s="754"/>
      <c r="F6" s="755"/>
      <c r="G6" s="313"/>
      <c r="H6" s="147"/>
    </row>
    <row r="7" spans="1:8" s="196" customFormat="1" ht="38.450000000000003" hidden="1" customHeight="1">
      <c r="A7" s="1123"/>
      <c r="B7" s="1080" t="s">
        <v>4173</v>
      </c>
      <c r="C7" s="615"/>
      <c r="D7" s="1189" t="s">
        <v>353</v>
      </c>
      <c r="E7" s="944" t="s">
        <v>4174</v>
      </c>
      <c r="F7" s="944" t="s">
        <v>284</v>
      </c>
      <c r="G7" s="839"/>
      <c r="H7" s="881"/>
    </row>
    <row r="8" spans="1:8" s="196" customFormat="1" ht="17.25" hidden="1" customHeight="1">
      <c r="A8" s="1123"/>
      <c r="B8" s="944" t="s">
        <v>355</v>
      </c>
      <c r="C8" s="944" t="s">
        <v>356</v>
      </c>
      <c r="D8" s="1190"/>
      <c r="E8" s="940" t="s">
        <v>184</v>
      </c>
      <c r="F8" s="940" t="s">
        <v>172</v>
      </c>
      <c r="G8" s="615"/>
      <c r="H8" s="944" t="s">
        <v>357</v>
      </c>
    </row>
    <row r="9" spans="1:8" s="196" customFormat="1" ht="22.5" hidden="1" customHeight="1">
      <c r="A9" s="1123"/>
      <c r="B9" s="1005" t="s">
        <v>4175</v>
      </c>
      <c r="C9" s="758" t="s">
        <v>4176</v>
      </c>
      <c r="D9" s="758">
        <v>45232</v>
      </c>
      <c r="E9" s="758">
        <f t="shared" ref="E9:E13" si="0">D9+7</f>
        <v>45239</v>
      </c>
      <c r="F9" s="758">
        <f t="shared" ref="F9:F13" si="1">D9+11</f>
        <v>45243</v>
      </c>
      <c r="G9" s="764"/>
      <c r="H9" s="884" t="e">
        <f>#REF!+2</f>
        <v>#REF!</v>
      </c>
    </row>
    <row r="10" spans="1:8" s="196" customFormat="1" ht="22.5" hidden="1" customHeight="1">
      <c r="A10" s="1123"/>
      <c r="B10" s="1005" t="s">
        <v>3902</v>
      </c>
      <c r="C10" s="758" t="s">
        <v>4177</v>
      </c>
      <c r="D10" s="758">
        <f t="shared" ref="D10:D17" si="2">D9+7</f>
        <v>45239</v>
      </c>
      <c r="E10" s="758">
        <f t="shared" si="0"/>
        <v>45246</v>
      </c>
      <c r="F10" s="758">
        <f t="shared" si="1"/>
        <v>45250</v>
      </c>
      <c r="G10" s="764"/>
      <c r="H10" s="884" t="e">
        <f>#REF!+2</f>
        <v>#REF!</v>
      </c>
    </row>
    <row r="11" spans="1:8" s="196" customFormat="1" ht="22.5" hidden="1" customHeight="1">
      <c r="A11" s="1123"/>
      <c r="B11" s="1005" t="s">
        <v>4178</v>
      </c>
      <c r="C11" s="758" t="s">
        <v>4179</v>
      </c>
      <c r="D11" s="758">
        <f t="shared" si="2"/>
        <v>45246</v>
      </c>
      <c r="E11" s="758">
        <f t="shared" si="0"/>
        <v>45253</v>
      </c>
      <c r="F11" s="758">
        <f t="shared" si="1"/>
        <v>45257</v>
      </c>
      <c r="G11" s="764"/>
      <c r="H11" s="884" t="e">
        <f>#REF!+2</f>
        <v>#REF!</v>
      </c>
    </row>
    <row r="12" spans="1:8" s="196" customFormat="1" ht="22.5" hidden="1" customHeight="1">
      <c r="A12" s="1123"/>
      <c r="B12" s="1005" t="s">
        <v>4180</v>
      </c>
      <c r="C12" s="758" t="s">
        <v>4181</v>
      </c>
      <c r="D12" s="758">
        <f t="shared" si="2"/>
        <v>45253</v>
      </c>
      <c r="E12" s="758">
        <f t="shared" si="0"/>
        <v>45260</v>
      </c>
      <c r="F12" s="758">
        <f t="shared" si="1"/>
        <v>45264</v>
      </c>
      <c r="G12" s="764"/>
      <c r="H12" s="884" t="e">
        <f>#REF!+2</f>
        <v>#REF!</v>
      </c>
    </row>
    <row r="13" spans="1:8" s="196" customFormat="1" ht="22.5" hidden="1" customHeight="1">
      <c r="A13" s="1123"/>
      <c r="B13" s="1005" t="s">
        <v>4182</v>
      </c>
      <c r="C13" s="758" t="s">
        <v>4183</v>
      </c>
      <c r="D13" s="758">
        <f t="shared" si="2"/>
        <v>45260</v>
      </c>
      <c r="E13" s="758">
        <f t="shared" si="0"/>
        <v>45267</v>
      </c>
      <c r="F13" s="758">
        <f t="shared" si="1"/>
        <v>45271</v>
      </c>
      <c r="G13" s="764"/>
      <c r="H13" s="884" t="e">
        <f>#REF!+2</f>
        <v>#REF!</v>
      </c>
    </row>
    <row r="14" spans="1:8" s="196" customFormat="1" ht="22.15" hidden="1" customHeight="1">
      <c r="A14" s="1123"/>
      <c r="B14" s="1005" t="s">
        <v>4184</v>
      </c>
      <c r="C14" s="758" t="s">
        <v>4185</v>
      </c>
      <c r="D14" s="758">
        <f t="shared" si="2"/>
        <v>45267</v>
      </c>
      <c r="E14" s="758">
        <f t="shared" ref="E14:E17" si="3">D14+7</f>
        <v>45274</v>
      </c>
      <c r="F14" s="758">
        <f t="shared" ref="F14:F17" si="4">D14+11</f>
        <v>45278</v>
      </c>
      <c r="G14" s="764"/>
      <c r="H14" s="884" t="e">
        <f>#REF!+2</f>
        <v>#REF!</v>
      </c>
    </row>
    <row r="15" spans="1:8" s="196" customFormat="1" ht="22.5" hidden="1" customHeight="1">
      <c r="A15" s="1123"/>
      <c r="B15" s="1005" t="s">
        <v>4186</v>
      </c>
      <c r="C15" s="758" t="s">
        <v>4187</v>
      </c>
      <c r="D15" s="758">
        <f t="shared" si="2"/>
        <v>45274</v>
      </c>
      <c r="E15" s="758">
        <f t="shared" si="3"/>
        <v>45281</v>
      </c>
      <c r="F15" s="758">
        <f t="shared" si="4"/>
        <v>45285</v>
      </c>
      <c r="G15" s="764"/>
      <c r="H15" s="884" t="e">
        <f>#REF!+2</f>
        <v>#REF!</v>
      </c>
    </row>
    <row r="16" spans="1:8" s="196" customFormat="1" ht="22.5" hidden="1" customHeight="1">
      <c r="A16" s="1123"/>
      <c r="B16" s="1005" t="s">
        <v>4188</v>
      </c>
      <c r="C16" s="758" t="s">
        <v>4189</v>
      </c>
      <c r="D16" s="758">
        <f t="shared" si="2"/>
        <v>45281</v>
      </c>
      <c r="E16" s="758">
        <f t="shared" si="3"/>
        <v>45288</v>
      </c>
      <c r="F16" s="758">
        <f t="shared" si="4"/>
        <v>45292</v>
      </c>
      <c r="G16" s="764"/>
      <c r="H16" s="884" t="e">
        <f>#REF!+2</f>
        <v>#REF!</v>
      </c>
    </row>
    <row r="17" spans="1:8" s="196" customFormat="1" ht="22.5" hidden="1" customHeight="1">
      <c r="A17" s="1123"/>
      <c r="B17" s="1005" t="s">
        <v>4190</v>
      </c>
      <c r="C17" s="758" t="s">
        <v>4191</v>
      </c>
      <c r="D17" s="758">
        <f t="shared" si="2"/>
        <v>45288</v>
      </c>
      <c r="E17" s="758">
        <f t="shared" si="3"/>
        <v>45295</v>
      </c>
      <c r="F17" s="758">
        <f t="shared" si="4"/>
        <v>45299</v>
      </c>
      <c r="G17" s="764"/>
      <c r="H17" s="884" t="e">
        <f>#REF!+2</f>
        <v>#REF!</v>
      </c>
    </row>
    <row r="18" spans="1:8" s="196" customFormat="1" ht="22.5" hidden="1" customHeight="1">
      <c r="A18" s="1123"/>
      <c r="B18" s="1005" t="s">
        <v>4192</v>
      </c>
      <c r="C18" s="758" t="s">
        <v>4193</v>
      </c>
      <c r="D18" s="758">
        <v>45295</v>
      </c>
      <c r="E18" s="758">
        <f t="shared" ref="E18" si="5">D18+7</f>
        <v>45302</v>
      </c>
      <c r="F18" s="758">
        <f t="shared" ref="F18" si="6">D18+11</f>
        <v>45306</v>
      </c>
      <c r="G18" s="764"/>
      <c r="H18" s="884" t="e">
        <f>#REF!+2</f>
        <v>#REF!</v>
      </c>
    </row>
    <row r="19" spans="1:8" s="196" customFormat="1" ht="22.5" hidden="1" customHeight="1">
      <c r="A19" s="1123"/>
      <c r="B19" s="1005" t="s">
        <v>4194</v>
      </c>
      <c r="C19" s="758" t="s">
        <v>4195</v>
      </c>
      <c r="D19" s="758">
        <v>45304</v>
      </c>
      <c r="E19" s="758">
        <f t="shared" ref="E19" si="7">D19+7</f>
        <v>45311</v>
      </c>
      <c r="F19" s="758">
        <f t="shared" ref="F19" si="8">D19+11</f>
        <v>45315</v>
      </c>
      <c r="G19" s="764"/>
      <c r="H19" s="884" t="e">
        <f>#REF!+2</f>
        <v>#REF!</v>
      </c>
    </row>
    <row r="20" spans="1:8" s="196" customFormat="1" ht="22.5" hidden="1" customHeight="1">
      <c r="A20" s="1123"/>
      <c r="B20" s="1005" t="s">
        <v>3912</v>
      </c>
      <c r="C20" s="758" t="s">
        <v>4196</v>
      </c>
      <c r="D20" s="758">
        <v>45326</v>
      </c>
      <c r="E20" s="758">
        <f t="shared" ref="E20:E22" si="9">D20+7</f>
        <v>45333</v>
      </c>
      <c r="F20" s="758">
        <f t="shared" ref="F20:F22" si="10">D20+11</f>
        <v>45337</v>
      </c>
      <c r="G20" s="764"/>
      <c r="H20" s="884" t="e">
        <f>#REF!+2</f>
        <v>#REF!</v>
      </c>
    </row>
    <row r="21" spans="1:8" s="196" customFormat="1" ht="22.5" hidden="1" customHeight="1">
      <c r="A21" s="1123"/>
      <c r="B21" s="1005" t="s">
        <v>4197</v>
      </c>
      <c r="C21" s="758" t="s">
        <v>4198</v>
      </c>
      <c r="D21" s="758">
        <v>45334</v>
      </c>
      <c r="E21" s="758">
        <f t="shared" si="9"/>
        <v>45341</v>
      </c>
      <c r="F21" s="758">
        <f t="shared" si="10"/>
        <v>45345</v>
      </c>
      <c r="G21" s="764"/>
      <c r="H21" s="884" t="e">
        <f>#REF!+2</f>
        <v>#REF!</v>
      </c>
    </row>
    <row r="22" spans="1:8" s="196" customFormat="1" ht="22.5" hidden="1" customHeight="1">
      <c r="A22" s="1123"/>
      <c r="B22" s="1005" t="s">
        <v>3918</v>
      </c>
      <c r="C22" s="758" t="s">
        <v>4199</v>
      </c>
      <c r="D22" s="758">
        <v>45346</v>
      </c>
      <c r="E22" s="758">
        <f t="shared" si="9"/>
        <v>45353</v>
      </c>
      <c r="F22" s="758">
        <f t="shared" si="10"/>
        <v>45357</v>
      </c>
      <c r="G22" s="764"/>
      <c r="H22" s="884" t="e">
        <f>#REF!+2</f>
        <v>#REF!</v>
      </c>
    </row>
    <row r="23" spans="1:8" s="196" customFormat="1" ht="22.5" hidden="1" customHeight="1">
      <c r="A23" s="1123"/>
      <c r="B23" s="1005" t="s">
        <v>4175</v>
      </c>
      <c r="C23" s="758" t="s">
        <v>4200</v>
      </c>
      <c r="D23" s="758">
        <v>45356</v>
      </c>
      <c r="E23" s="758">
        <f t="shared" ref="E23:E25" si="11">D23+7</f>
        <v>45363</v>
      </c>
      <c r="F23" s="758">
        <f t="shared" ref="F23:F25" si="12">D23+11</f>
        <v>45367</v>
      </c>
      <c r="G23" s="764"/>
      <c r="H23" s="884" t="e">
        <f>#REF!+2</f>
        <v>#REF!</v>
      </c>
    </row>
    <row r="24" spans="1:8" s="196" customFormat="1" ht="22.5" hidden="1" customHeight="1">
      <c r="A24" s="1123"/>
      <c r="B24" s="1005" t="s">
        <v>3902</v>
      </c>
      <c r="C24" s="758" t="s">
        <v>4201</v>
      </c>
      <c r="D24" s="758">
        <v>45360</v>
      </c>
      <c r="E24" s="758">
        <f t="shared" si="11"/>
        <v>45367</v>
      </c>
      <c r="F24" s="758">
        <f t="shared" si="12"/>
        <v>45371</v>
      </c>
      <c r="G24" s="769"/>
      <c r="H24" s="884" t="e">
        <f>#REF!+2</f>
        <v>#REF!</v>
      </c>
    </row>
    <row r="25" spans="1:8" s="196" customFormat="1" ht="22.5" hidden="1" customHeight="1">
      <c r="A25" s="1123"/>
      <c r="B25" s="1005" t="s">
        <v>4178</v>
      </c>
      <c r="C25" s="758" t="s">
        <v>4202</v>
      </c>
      <c r="D25" s="758">
        <v>45377</v>
      </c>
      <c r="E25" s="758">
        <f t="shared" si="11"/>
        <v>45384</v>
      </c>
      <c r="F25" s="758">
        <f t="shared" si="12"/>
        <v>45388</v>
      </c>
      <c r="G25" s="764"/>
      <c r="H25" s="884" t="e">
        <f>#REF!+2</f>
        <v>#REF!</v>
      </c>
    </row>
    <row r="26" spans="1:8" s="196" customFormat="1" ht="22.5" hidden="1" customHeight="1">
      <c r="A26" s="1123"/>
      <c r="B26" s="976" t="s">
        <v>4180</v>
      </c>
      <c r="C26" s="955" t="s">
        <v>4203</v>
      </c>
      <c r="D26" s="955">
        <v>45392</v>
      </c>
      <c r="E26" s="758">
        <f t="shared" ref="E26" si="13">D26+7</f>
        <v>45399</v>
      </c>
      <c r="F26" s="758">
        <f t="shared" ref="F26" si="14">D26+11</f>
        <v>45403</v>
      </c>
      <c r="G26" s="764"/>
      <c r="H26" s="758" t="e">
        <f>#REF!+2</f>
        <v>#REF!</v>
      </c>
    </row>
    <row r="27" spans="1:8" s="196" customFormat="1" ht="22.5" hidden="1" customHeight="1">
      <c r="A27" s="1123"/>
      <c r="B27" s="976" t="s">
        <v>4204</v>
      </c>
      <c r="C27" s="955" t="s">
        <v>4205</v>
      </c>
      <c r="D27" s="955">
        <v>45385</v>
      </c>
      <c r="E27" s="758">
        <f t="shared" ref="E27" si="15">D27+7</f>
        <v>45392</v>
      </c>
      <c r="F27" s="758">
        <f t="shared" ref="F27" si="16">D27+11</f>
        <v>45396</v>
      </c>
      <c r="G27" s="764"/>
      <c r="H27" s="758" t="e">
        <f>#REF!+2</f>
        <v>#REF!</v>
      </c>
    </row>
    <row r="28" spans="1:8" s="196" customFormat="1" ht="22.5" hidden="1" customHeight="1">
      <c r="A28" s="1123"/>
      <c r="B28" s="976" t="s">
        <v>4184</v>
      </c>
      <c r="C28" s="955" t="s">
        <v>4206</v>
      </c>
      <c r="D28" s="955">
        <v>45397</v>
      </c>
      <c r="E28" s="758">
        <f t="shared" ref="E28" si="17">D28+7</f>
        <v>45404</v>
      </c>
      <c r="F28" s="758">
        <f t="shared" ref="F28" si="18">D28+11</f>
        <v>45408</v>
      </c>
      <c r="G28" s="764"/>
      <c r="H28" s="758" t="e">
        <f>#REF!+2</f>
        <v>#REF!</v>
      </c>
    </row>
    <row r="29" spans="1:8" s="196" customFormat="1" ht="22.5" hidden="1" customHeight="1">
      <c r="A29" s="1123"/>
      <c r="B29" s="976" t="s">
        <v>4186</v>
      </c>
      <c r="C29" s="955" t="s">
        <v>4207</v>
      </c>
      <c r="D29" s="955">
        <v>45399</v>
      </c>
      <c r="E29" s="758">
        <f t="shared" ref="E29:E34" si="19">D29+7</f>
        <v>45406</v>
      </c>
      <c r="F29" s="758">
        <f t="shared" ref="F29:F34" si="20">D29+11</f>
        <v>45410</v>
      </c>
      <c r="G29" s="764"/>
      <c r="H29" s="758" t="e">
        <f>#REF!+2</f>
        <v>#REF!</v>
      </c>
    </row>
    <row r="30" spans="1:8" s="196" customFormat="1" ht="22.5" hidden="1" customHeight="1">
      <c r="A30" s="1123"/>
      <c r="B30" s="976" t="s">
        <v>4188</v>
      </c>
      <c r="C30" s="955" t="s">
        <v>4208</v>
      </c>
      <c r="D30" s="955">
        <v>45408</v>
      </c>
      <c r="E30" s="758">
        <f t="shared" si="19"/>
        <v>45415</v>
      </c>
      <c r="F30" s="758">
        <f t="shared" si="20"/>
        <v>45419</v>
      </c>
      <c r="G30" s="764"/>
      <c r="H30" s="758" t="e">
        <f>#REF!+2</f>
        <v>#REF!</v>
      </c>
    </row>
    <row r="31" spans="1:8" s="196" customFormat="1" ht="22.5" hidden="1" customHeight="1">
      <c r="A31" s="1123"/>
      <c r="B31" s="976" t="s">
        <v>4190</v>
      </c>
      <c r="C31" s="955" t="s">
        <v>4209</v>
      </c>
      <c r="D31" s="955">
        <v>45415</v>
      </c>
      <c r="E31" s="758">
        <f t="shared" si="19"/>
        <v>45422</v>
      </c>
      <c r="F31" s="758">
        <f t="shared" si="20"/>
        <v>45426</v>
      </c>
      <c r="G31" s="764"/>
      <c r="H31" s="758" t="e">
        <f>#REF!+2</f>
        <v>#REF!</v>
      </c>
    </row>
    <row r="32" spans="1:8" s="196" customFormat="1" ht="22.5" hidden="1" customHeight="1">
      <c r="A32" s="1123"/>
      <c r="B32" s="976" t="s">
        <v>4192</v>
      </c>
      <c r="C32" s="955" t="s">
        <v>4210</v>
      </c>
      <c r="D32" s="955">
        <v>45425</v>
      </c>
      <c r="E32" s="758">
        <f t="shared" si="19"/>
        <v>45432</v>
      </c>
      <c r="F32" s="758">
        <f t="shared" si="20"/>
        <v>45436</v>
      </c>
      <c r="G32" s="764"/>
      <c r="H32" s="758">
        <v>45395</v>
      </c>
    </row>
    <row r="33" spans="1:8" s="196" customFormat="1" ht="22.5" hidden="1" customHeight="1">
      <c r="A33" s="1123"/>
      <c r="B33" s="976" t="s">
        <v>4194</v>
      </c>
      <c r="C33" s="955" t="s">
        <v>4211</v>
      </c>
      <c r="D33" s="955">
        <v>45428</v>
      </c>
      <c r="E33" s="758">
        <f t="shared" si="19"/>
        <v>45435</v>
      </c>
      <c r="F33" s="758">
        <f t="shared" si="20"/>
        <v>45439</v>
      </c>
      <c r="G33" s="764"/>
      <c r="H33" s="758">
        <f>H32+7</f>
        <v>45402</v>
      </c>
    </row>
    <row r="34" spans="1:8" s="196" customFormat="1" ht="22.5" hidden="1" customHeight="1">
      <c r="A34" s="1123"/>
      <c r="B34" s="936" t="s">
        <v>413</v>
      </c>
      <c r="C34" s="955" t="s">
        <v>4212</v>
      </c>
      <c r="D34" s="800">
        <v>45407</v>
      </c>
      <c r="E34" s="800">
        <f t="shared" si="19"/>
        <v>45414</v>
      </c>
      <c r="F34" s="800">
        <f t="shared" si="20"/>
        <v>45418</v>
      </c>
      <c r="G34" s="764"/>
      <c r="H34" s="758">
        <f t="shared" ref="H34:H87" si="21">H33+7</f>
        <v>45409</v>
      </c>
    </row>
    <row r="35" spans="1:8" s="196" customFormat="1" ht="22.5" hidden="1" customHeight="1">
      <c r="A35" s="1123"/>
      <c r="B35" s="936" t="s">
        <v>413</v>
      </c>
      <c r="C35" s="955" t="s">
        <v>4213</v>
      </c>
      <c r="D35" s="800">
        <v>45407</v>
      </c>
      <c r="E35" s="800">
        <f t="shared" ref="E35:E39" si="22">D35+7</f>
        <v>45414</v>
      </c>
      <c r="F35" s="800">
        <f t="shared" ref="F35:F39" si="23">D35+11</f>
        <v>45418</v>
      </c>
      <c r="G35" s="764"/>
      <c r="H35" s="758">
        <f t="shared" si="21"/>
        <v>45416</v>
      </c>
    </row>
    <row r="36" spans="1:8" s="196" customFormat="1" ht="20.100000000000001" hidden="1" customHeight="1">
      <c r="A36" s="1123" t="s">
        <v>4214</v>
      </c>
      <c r="B36" s="976" t="s">
        <v>4060</v>
      </c>
      <c r="C36" s="955" t="s">
        <v>4215</v>
      </c>
      <c r="D36" s="955">
        <v>45431</v>
      </c>
      <c r="E36" s="758">
        <f t="shared" si="22"/>
        <v>45438</v>
      </c>
      <c r="F36" s="758">
        <f t="shared" si="23"/>
        <v>45442</v>
      </c>
      <c r="G36" s="764"/>
      <c r="H36" s="758">
        <f t="shared" si="21"/>
        <v>45423</v>
      </c>
    </row>
    <row r="37" spans="1:8" s="196" customFormat="1" ht="20.100000000000001" hidden="1" customHeight="1">
      <c r="A37" s="1123"/>
      <c r="B37" s="976" t="s">
        <v>3912</v>
      </c>
      <c r="C37" s="955" t="s">
        <v>4216</v>
      </c>
      <c r="D37" s="955">
        <v>45441</v>
      </c>
      <c r="E37" s="758">
        <f t="shared" si="22"/>
        <v>45448</v>
      </c>
      <c r="F37" s="758">
        <f t="shared" si="23"/>
        <v>45452</v>
      </c>
      <c r="G37" s="764"/>
      <c r="H37" s="758">
        <f t="shared" si="21"/>
        <v>45430</v>
      </c>
    </row>
    <row r="38" spans="1:8" s="196" customFormat="1" ht="20.100000000000001" hidden="1" customHeight="1">
      <c r="A38" s="1123"/>
      <c r="B38" s="976" t="s">
        <v>4197</v>
      </c>
      <c r="C38" s="955" t="s">
        <v>4217</v>
      </c>
      <c r="D38" s="955">
        <v>45441</v>
      </c>
      <c r="E38" s="758">
        <f t="shared" si="22"/>
        <v>45448</v>
      </c>
      <c r="F38" s="758">
        <f t="shared" si="23"/>
        <v>45452</v>
      </c>
      <c r="G38" s="764"/>
      <c r="H38" s="758">
        <f t="shared" si="21"/>
        <v>45437</v>
      </c>
    </row>
    <row r="39" spans="1:8" s="196" customFormat="1" ht="20.100000000000001" hidden="1" customHeight="1">
      <c r="A39" s="1123"/>
      <c r="B39" s="936" t="s">
        <v>389</v>
      </c>
      <c r="C39" s="955" t="s">
        <v>4218</v>
      </c>
      <c r="D39" s="800">
        <v>45451</v>
      </c>
      <c r="E39" s="800">
        <f t="shared" si="22"/>
        <v>45458</v>
      </c>
      <c r="F39" s="800">
        <f t="shared" si="23"/>
        <v>45462</v>
      </c>
      <c r="G39" s="764"/>
      <c r="H39" s="758">
        <f t="shared" si="21"/>
        <v>45444</v>
      </c>
    </row>
    <row r="40" spans="1:8" s="196" customFormat="1" ht="20.100000000000001" hidden="1" customHeight="1">
      <c r="A40" s="1123" t="s">
        <v>4214</v>
      </c>
      <c r="B40" s="976" t="s">
        <v>3918</v>
      </c>
      <c r="C40" s="955" t="s">
        <v>4219</v>
      </c>
      <c r="D40" s="955">
        <v>45462</v>
      </c>
      <c r="E40" s="758">
        <f t="shared" ref="E40:E43" si="24">D40+7</f>
        <v>45469</v>
      </c>
      <c r="F40" s="758">
        <f t="shared" ref="F40:F43" si="25">D40+11</f>
        <v>45473</v>
      </c>
      <c r="G40" s="764"/>
      <c r="H40" s="758">
        <f t="shared" si="21"/>
        <v>45451</v>
      </c>
    </row>
    <row r="41" spans="1:8" s="196" customFormat="1" ht="20.100000000000001" hidden="1" customHeight="1">
      <c r="A41" s="1123"/>
      <c r="B41" s="976" t="s">
        <v>3902</v>
      </c>
      <c r="C41" s="955" t="s">
        <v>4220</v>
      </c>
      <c r="D41" s="955">
        <v>45471</v>
      </c>
      <c r="E41" s="758">
        <f t="shared" si="24"/>
        <v>45478</v>
      </c>
      <c r="F41" s="758">
        <f t="shared" si="25"/>
        <v>45482</v>
      </c>
      <c r="G41" s="764"/>
      <c r="H41" s="758">
        <f t="shared" si="21"/>
        <v>45458</v>
      </c>
    </row>
    <row r="42" spans="1:8" s="196" customFormat="1" ht="20.100000000000001" hidden="1" customHeight="1">
      <c r="A42" s="1123"/>
      <c r="B42" s="976" t="s">
        <v>4067</v>
      </c>
      <c r="C42" s="955" t="s">
        <v>4221</v>
      </c>
      <c r="D42" s="955">
        <v>45478</v>
      </c>
      <c r="E42" s="758">
        <f t="shared" si="24"/>
        <v>45485</v>
      </c>
      <c r="F42" s="758">
        <f t="shared" si="25"/>
        <v>45489</v>
      </c>
      <c r="G42" s="764"/>
      <c r="H42" s="758">
        <f t="shared" si="21"/>
        <v>45465</v>
      </c>
    </row>
    <row r="43" spans="1:8" s="196" customFormat="1" ht="20.100000000000001" hidden="1" customHeight="1">
      <c r="A43" s="1123"/>
      <c r="B43" s="976" t="s">
        <v>4222</v>
      </c>
      <c r="C43" s="955" t="s">
        <v>4223</v>
      </c>
      <c r="D43" s="955">
        <v>45484</v>
      </c>
      <c r="E43" s="758">
        <f t="shared" si="24"/>
        <v>45491</v>
      </c>
      <c r="F43" s="758">
        <f t="shared" si="25"/>
        <v>45495</v>
      </c>
      <c r="G43" s="764"/>
      <c r="H43" s="758">
        <f t="shared" si="21"/>
        <v>45472</v>
      </c>
    </row>
    <row r="44" spans="1:8" s="196" customFormat="1" ht="20.100000000000001" hidden="1" customHeight="1">
      <c r="A44" s="1123"/>
      <c r="B44" s="976" t="s">
        <v>4070</v>
      </c>
      <c r="C44" s="955" t="s">
        <v>4224</v>
      </c>
      <c r="D44" s="955">
        <v>45500</v>
      </c>
      <c r="E44" s="758">
        <f t="shared" ref="E44:E46" si="26">D44+7</f>
        <v>45507</v>
      </c>
      <c r="F44" s="880" t="s">
        <v>389</v>
      </c>
      <c r="G44" s="764"/>
      <c r="H44" s="758">
        <f t="shared" si="21"/>
        <v>45479</v>
      </c>
    </row>
    <row r="45" spans="1:8" s="196" customFormat="1" ht="20.100000000000001" hidden="1" customHeight="1">
      <c r="A45" s="1123"/>
      <c r="B45" s="976" t="s">
        <v>4204</v>
      </c>
      <c r="C45" s="955" t="s">
        <v>4225</v>
      </c>
      <c r="D45" s="955">
        <v>45503</v>
      </c>
      <c r="E45" s="880" t="s">
        <v>389</v>
      </c>
      <c r="F45" s="758">
        <f t="shared" ref="F45:F46" si="27">D45+11</f>
        <v>45514</v>
      </c>
      <c r="G45" s="764"/>
      <c r="H45" s="758">
        <f t="shared" si="21"/>
        <v>45486</v>
      </c>
    </row>
    <row r="46" spans="1:8" s="196" customFormat="1" ht="20.100000000000001" hidden="1" customHeight="1">
      <c r="A46" s="1123"/>
      <c r="B46" s="976" t="s">
        <v>4180</v>
      </c>
      <c r="C46" s="955" t="s">
        <v>4226</v>
      </c>
      <c r="D46" s="955">
        <v>45512</v>
      </c>
      <c r="E46" s="758">
        <f t="shared" si="26"/>
        <v>45519</v>
      </c>
      <c r="F46" s="758">
        <f t="shared" si="27"/>
        <v>45523</v>
      </c>
      <c r="G46" s="764"/>
      <c r="H46" s="758">
        <f t="shared" si="21"/>
        <v>45493</v>
      </c>
    </row>
    <row r="47" spans="1:8" s="196" customFormat="1" ht="20.100000000000001" hidden="1" customHeight="1">
      <c r="A47" s="1123"/>
      <c r="B47" s="976" t="s">
        <v>4184</v>
      </c>
      <c r="C47" s="955" t="s">
        <v>4227</v>
      </c>
      <c r="D47" s="955">
        <v>45526</v>
      </c>
      <c r="E47" s="758">
        <f t="shared" ref="E47:E51" si="28">D47+7</f>
        <v>45533</v>
      </c>
      <c r="F47" s="880" t="s">
        <v>389</v>
      </c>
      <c r="G47" s="764"/>
      <c r="H47" s="758">
        <f t="shared" si="21"/>
        <v>45500</v>
      </c>
    </row>
    <row r="48" spans="1:8" s="196" customFormat="1" ht="20.100000000000001" hidden="1" customHeight="1">
      <c r="A48" s="1123"/>
      <c r="B48" s="976" t="s">
        <v>4186</v>
      </c>
      <c r="C48" s="955" t="s">
        <v>4228</v>
      </c>
      <c r="D48" s="880" t="s">
        <v>389</v>
      </c>
      <c r="E48" s="800" t="e">
        <f t="shared" si="28"/>
        <v>#VALUE!</v>
      </c>
      <c r="F48" s="800" t="e">
        <f t="shared" ref="F48:F51" si="29">D48+11</f>
        <v>#VALUE!</v>
      </c>
      <c r="G48" s="764"/>
      <c r="H48" s="758">
        <f t="shared" si="21"/>
        <v>45507</v>
      </c>
    </row>
    <row r="49" spans="1:8" s="196" customFormat="1" ht="20.100000000000001" hidden="1" customHeight="1">
      <c r="A49" s="1123"/>
      <c r="B49" s="976" t="s">
        <v>4188</v>
      </c>
      <c r="C49" s="955" t="s">
        <v>4229</v>
      </c>
      <c r="D49" s="955">
        <v>45532</v>
      </c>
      <c r="E49" s="758">
        <f t="shared" si="28"/>
        <v>45539</v>
      </c>
      <c r="F49" s="758">
        <f t="shared" si="29"/>
        <v>45543</v>
      </c>
      <c r="G49" s="764"/>
      <c r="H49" s="758">
        <f t="shared" si="21"/>
        <v>45514</v>
      </c>
    </row>
    <row r="50" spans="1:8" s="196" customFormat="1" ht="20.100000000000001" hidden="1" customHeight="1">
      <c r="A50" s="1123"/>
      <c r="B50" s="976" t="s">
        <v>4190</v>
      </c>
      <c r="C50" s="955" t="s">
        <v>4230</v>
      </c>
      <c r="D50" s="955">
        <v>45535</v>
      </c>
      <c r="E50" s="758">
        <f t="shared" si="28"/>
        <v>45542</v>
      </c>
      <c r="F50" s="758">
        <f t="shared" si="29"/>
        <v>45546</v>
      </c>
      <c r="G50" s="764"/>
      <c r="H50" s="758">
        <f t="shared" si="21"/>
        <v>45521</v>
      </c>
    </row>
    <row r="51" spans="1:8" s="196" customFormat="1" ht="20.100000000000001" hidden="1" customHeight="1">
      <c r="A51" s="1123"/>
      <c r="B51" s="976" t="s">
        <v>4060</v>
      </c>
      <c r="C51" s="955" t="s">
        <v>4231</v>
      </c>
      <c r="D51" s="955">
        <v>45542</v>
      </c>
      <c r="E51" s="758">
        <f t="shared" si="28"/>
        <v>45549</v>
      </c>
      <c r="F51" s="758">
        <f t="shared" si="29"/>
        <v>45553</v>
      </c>
      <c r="G51" s="764"/>
      <c r="H51" s="758">
        <f t="shared" si="21"/>
        <v>45528</v>
      </c>
    </row>
    <row r="52" spans="1:8" s="196" customFormat="1" ht="20.100000000000001" hidden="1" customHeight="1">
      <c r="A52" s="1123"/>
      <c r="B52" s="976" t="s">
        <v>4194</v>
      </c>
      <c r="C52" s="955" t="s">
        <v>4232</v>
      </c>
      <c r="D52" s="955">
        <v>45551</v>
      </c>
      <c r="E52" s="758">
        <f t="shared" ref="E52:E54" si="30">D52+7</f>
        <v>45558</v>
      </c>
      <c r="F52" s="758">
        <f t="shared" ref="F52:F54" si="31">D52+11</f>
        <v>45562</v>
      </c>
      <c r="G52" s="764"/>
      <c r="H52" s="758">
        <f t="shared" si="21"/>
        <v>45535</v>
      </c>
    </row>
    <row r="53" spans="1:8" s="196" customFormat="1" ht="20.100000000000001" hidden="1" customHeight="1">
      <c r="A53" s="1123"/>
      <c r="B53" s="976" t="s">
        <v>4197</v>
      </c>
      <c r="C53" s="955" t="s">
        <v>4233</v>
      </c>
      <c r="D53" s="955">
        <v>45557</v>
      </c>
      <c r="E53" s="758">
        <f t="shared" si="30"/>
        <v>45564</v>
      </c>
      <c r="F53" s="758">
        <f t="shared" si="31"/>
        <v>45568</v>
      </c>
      <c r="G53" s="764"/>
      <c r="H53" s="758">
        <f t="shared" si="21"/>
        <v>45542</v>
      </c>
    </row>
    <row r="54" spans="1:8" s="196" customFormat="1" ht="20.100000000000001" hidden="1" customHeight="1">
      <c r="A54" s="1123"/>
      <c r="B54" s="976" t="s">
        <v>4234</v>
      </c>
      <c r="C54" s="955" t="s">
        <v>4235</v>
      </c>
      <c r="D54" s="955">
        <v>45564</v>
      </c>
      <c r="E54" s="758">
        <f t="shared" si="30"/>
        <v>45571</v>
      </c>
      <c r="F54" s="758">
        <f t="shared" si="31"/>
        <v>45575</v>
      </c>
      <c r="G54" s="764"/>
      <c r="H54" s="758">
        <f t="shared" si="21"/>
        <v>45549</v>
      </c>
    </row>
    <row r="55" spans="1:8" s="196" customFormat="1" ht="20.100000000000001" hidden="1" customHeight="1">
      <c r="A55" s="1123"/>
      <c r="B55" s="1065" t="s">
        <v>413</v>
      </c>
      <c r="C55" s="955" t="s">
        <v>4236</v>
      </c>
      <c r="D55" s="800">
        <v>45562</v>
      </c>
      <c r="E55" s="800">
        <f t="shared" ref="E55:E59" si="32">D55+7</f>
        <v>45569</v>
      </c>
      <c r="F55" s="800">
        <f t="shared" ref="F55:F59" si="33">D55+11</f>
        <v>45573</v>
      </c>
      <c r="G55" s="764"/>
      <c r="H55" s="758">
        <f t="shared" si="21"/>
        <v>45556</v>
      </c>
    </row>
    <row r="56" spans="1:8" s="196" customFormat="1" ht="20.100000000000001" hidden="1" customHeight="1">
      <c r="A56" s="1123"/>
      <c r="B56" s="976" t="s">
        <v>3918</v>
      </c>
      <c r="C56" s="955" t="s">
        <v>4237</v>
      </c>
      <c r="D56" s="955">
        <v>45571</v>
      </c>
      <c r="E56" s="758">
        <f t="shared" si="32"/>
        <v>45578</v>
      </c>
      <c r="F56" s="758">
        <f t="shared" si="33"/>
        <v>45582</v>
      </c>
      <c r="G56" s="764"/>
      <c r="H56" s="758">
        <f t="shared" si="21"/>
        <v>45563</v>
      </c>
    </row>
    <row r="57" spans="1:8" s="196" customFormat="1" ht="20.100000000000001" hidden="1" customHeight="1">
      <c r="A57" s="1123"/>
      <c r="B57" s="976" t="s">
        <v>3902</v>
      </c>
      <c r="C57" s="955" t="s">
        <v>4238</v>
      </c>
      <c r="D57" s="955">
        <v>45580</v>
      </c>
      <c r="E57" s="758">
        <f t="shared" si="32"/>
        <v>45587</v>
      </c>
      <c r="F57" s="758">
        <f t="shared" si="33"/>
        <v>45591</v>
      </c>
      <c r="G57" s="764"/>
      <c r="H57" s="758">
        <f t="shared" si="21"/>
        <v>45570</v>
      </c>
    </row>
    <row r="58" spans="1:8" s="196" customFormat="1" ht="20.100000000000001" hidden="1" customHeight="1">
      <c r="A58" s="1123"/>
      <c r="B58" s="976" t="s">
        <v>4067</v>
      </c>
      <c r="C58" s="955" t="s">
        <v>4239</v>
      </c>
      <c r="D58" s="955">
        <v>45589</v>
      </c>
      <c r="E58" s="758">
        <f t="shared" si="32"/>
        <v>45596</v>
      </c>
      <c r="F58" s="758">
        <f t="shared" si="33"/>
        <v>45600</v>
      </c>
      <c r="G58" s="764"/>
      <c r="H58" s="758">
        <f t="shared" si="21"/>
        <v>45577</v>
      </c>
    </row>
    <row r="59" spans="1:8" s="196" customFormat="1" ht="20.100000000000001" hidden="1" customHeight="1">
      <c r="A59" s="1123"/>
      <c r="B59" s="976" t="s">
        <v>4222</v>
      </c>
      <c r="C59" s="955" t="s">
        <v>4240</v>
      </c>
      <c r="D59" s="955">
        <v>45595</v>
      </c>
      <c r="E59" s="758">
        <f t="shared" si="32"/>
        <v>45602</v>
      </c>
      <c r="F59" s="758">
        <f t="shared" si="33"/>
        <v>45606</v>
      </c>
      <c r="G59" s="764"/>
      <c r="H59" s="758">
        <f t="shared" si="21"/>
        <v>45584</v>
      </c>
    </row>
    <row r="60" spans="1:8" s="196" customFormat="1" ht="20.100000000000001" hidden="1" customHeight="1">
      <c r="A60" s="1123"/>
      <c r="B60" s="976" t="s">
        <v>4070</v>
      </c>
      <c r="C60" s="955" t="s">
        <v>4241</v>
      </c>
      <c r="D60" s="955">
        <v>45608</v>
      </c>
      <c r="E60" s="758">
        <f t="shared" ref="E60:E63" si="34">D60+7</f>
        <v>45615</v>
      </c>
      <c r="F60" s="880" t="s">
        <v>389</v>
      </c>
      <c r="G60" s="764"/>
      <c r="H60" s="758">
        <f t="shared" si="21"/>
        <v>45591</v>
      </c>
    </row>
    <row r="61" spans="1:8" s="196" customFormat="1" ht="20.100000000000001" hidden="1" customHeight="1">
      <c r="A61" s="1123"/>
      <c r="B61" s="976" t="s">
        <v>4204</v>
      </c>
      <c r="C61" s="955" t="s">
        <v>4242</v>
      </c>
      <c r="D61" s="955">
        <v>45612</v>
      </c>
      <c r="E61" s="758">
        <f t="shared" si="34"/>
        <v>45619</v>
      </c>
      <c r="F61" s="758">
        <f t="shared" ref="F61:F63" si="35">D61+11</f>
        <v>45623</v>
      </c>
      <c r="G61" s="764"/>
      <c r="H61" s="758">
        <f t="shared" si="21"/>
        <v>45598</v>
      </c>
    </row>
    <row r="62" spans="1:8" s="196" customFormat="1" ht="20.100000000000001" hidden="1" customHeight="1">
      <c r="A62" s="1123"/>
      <c r="B62" s="1065" t="s">
        <v>413</v>
      </c>
      <c r="C62" s="955" t="s">
        <v>4243</v>
      </c>
      <c r="D62" s="800">
        <v>45588</v>
      </c>
      <c r="E62" s="800">
        <f t="shared" si="34"/>
        <v>45595</v>
      </c>
      <c r="F62" s="800">
        <f t="shared" si="35"/>
        <v>45599</v>
      </c>
      <c r="G62" s="764"/>
      <c r="H62" s="758">
        <f t="shared" si="21"/>
        <v>45605</v>
      </c>
    </row>
    <row r="63" spans="1:8" s="196" customFormat="1" ht="20.100000000000001" hidden="1" customHeight="1">
      <c r="A63" s="1123"/>
      <c r="B63" s="976" t="s">
        <v>4180</v>
      </c>
      <c r="C63" s="955" t="s">
        <v>4244</v>
      </c>
      <c r="D63" s="955">
        <v>45626</v>
      </c>
      <c r="E63" s="758">
        <f t="shared" si="34"/>
        <v>45633</v>
      </c>
      <c r="F63" s="758">
        <f t="shared" si="35"/>
        <v>45637</v>
      </c>
      <c r="G63" s="764"/>
      <c r="H63" s="758">
        <f t="shared" si="21"/>
        <v>45612</v>
      </c>
    </row>
    <row r="64" spans="1:8" s="196" customFormat="1" ht="20.100000000000001" hidden="1" customHeight="1">
      <c r="A64" s="1123"/>
      <c r="B64" s="976" t="s">
        <v>4184</v>
      </c>
      <c r="C64" s="955" t="s">
        <v>4245</v>
      </c>
      <c r="D64" s="955">
        <v>45632</v>
      </c>
      <c r="E64" s="758">
        <f t="shared" ref="E64:E65" si="36">D64+7</f>
        <v>45639</v>
      </c>
      <c r="F64" s="758">
        <f t="shared" ref="F64:F65" si="37">D64+11</f>
        <v>45643</v>
      </c>
      <c r="G64" s="764"/>
      <c r="H64" s="758">
        <f t="shared" si="21"/>
        <v>45619</v>
      </c>
    </row>
    <row r="65" spans="1:8" s="196" customFormat="1" ht="20.100000000000001" hidden="1" customHeight="1">
      <c r="A65" s="1123"/>
      <c r="B65" s="976" t="s">
        <v>4190</v>
      </c>
      <c r="C65" s="955" t="s">
        <v>4246</v>
      </c>
      <c r="D65" s="955">
        <v>45648</v>
      </c>
      <c r="E65" s="758">
        <f t="shared" si="36"/>
        <v>45655</v>
      </c>
      <c r="F65" s="758">
        <f t="shared" si="37"/>
        <v>45659</v>
      </c>
      <c r="G65" s="764"/>
      <c r="H65" s="758">
        <f t="shared" si="21"/>
        <v>45626</v>
      </c>
    </row>
    <row r="66" spans="1:8" s="196" customFormat="1" ht="20.100000000000001" hidden="1" customHeight="1">
      <c r="A66" s="1123"/>
      <c r="B66" s="976" t="s">
        <v>4188</v>
      </c>
      <c r="C66" s="955" t="s">
        <v>4247</v>
      </c>
      <c r="D66" s="955">
        <v>45646</v>
      </c>
      <c r="E66" s="758">
        <f t="shared" ref="E66:E70" si="38">D66+7</f>
        <v>45653</v>
      </c>
      <c r="F66" s="758">
        <f t="shared" ref="F66:F70" si="39">D66+11</f>
        <v>45657</v>
      </c>
      <c r="G66" s="764"/>
      <c r="H66" s="758">
        <f t="shared" si="21"/>
        <v>45633</v>
      </c>
    </row>
    <row r="67" spans="1:8" s="196" customFormat="1" ht="20.100000000000001" hidden="1" customHeight="1">
      <c r="A67" s="1123"/>
      <c r="B67" s="1065" t="s">
        <v>413</v>
      </c>
      <c r="C67" s="955" t="s">
        <v>4248</v>
      </c>
      <c r="D67" s="800">
        <v>45588</v>
      </c>
      <c r="E67" s="800">
        <f t="shared" si="38"/>
        <v>45595</v>
      </c>
      <c r="F67" s="800">
        <f t="shared" si="39"/>
        <v>45599</v>
      </c>
      <c r="G67" s="764"/>
      <c r="H67" s="758">
        <f t="shared" si="21"/>
        <v>45640</v>
      </c>
    </row>
    <row r="68" spans="1:8" s="196" customFormat="1" ht="20.100000000000001" hidden="1" customHeight="1">
      <c r="A68" s="1123"/>
      <c r="B68" s="976" t="s">
        <v>4060</v>
      </c>
      <c r="C68" s="955" t="s">
        <v>4249</v>
      </c>
      <c r="D68" s="955">
        <v>45660</v>
      </c>
      <c r="E68" s="758">
        <f t="shared" si="38"/>
        <v>45667</v>
      </c>
      <c r="F68" s="758">
        <f t="shared" si="39"/>
        <v>45671</v>
      </c>
      <c r="G68" s="764"/>
      <c r="H68" s="758">
        <f t="shared" si="21"/>
        <v>45647</v>
      </c>
    </row>
    <row r="69" spans="1:8" s="196" customFormat="1" ht="20.100000000000001" hidden="1" customHeight="1">
      <c r="A69" s="1123"/>
      <c r="B69" s="1065" t="s">
        <v>413</v>
      </c>
      <c r="C69" s="955" t="s">
        <v>4250</v>
      </c>
      <c r="D69" s="800">
        <v>45588</v>
      </c>
      <c r="E69" s="800">
        <f t="shared" ref="E69" si="40">D69+7</f>
        <v>45595</v>
      </c>
      <c r="F69" s="800">
        <f t="shared" ref="F69" si="41">D69+11</f>
        <v>45599</v>
      </c>
      <c r="G69" s="764"/>
      <c r="H69" s="758">
        <f t="shared" si="21"/>
        <v>45654</v>
      </c>
    </row>
    <row r="70" spans="1:8" s="196" customFormat="1" ht="20.100000000000001" hidden="1" customHeight="1">
      <c r="A70" s="1123"/>
      <c r="B70" s="976" t="s">
        <v>4194</v>
      </c>
      <c r="C70" s="955" t="s">
        <v>4251</v>
      </c>
      <c r="D70" s="955">
        <v>45667</v>
      </c>
      <c r="E70" s="758">
        <f t="shared" si="38"/>
        <v>45674</v>
      </c>
      <c r="F70" s="758">
        <f t="shared" si="39"/>
        <v>45678</v>
      </c>
      <c r="G70" s="764"/>
      <c r="H70" s="758">
        <v>45668</v>
      </c>
    </row>
    <row r="71" spans="1:8" s="196" customFormat="1" ht="20.100000000000001" hidden="1" customHeight="1">
      <c r="A71" s="1123"/>
      <c r="B71" s="976" t="s">
        <v>4197</v>
      </c>
      <c r="C71" s="955" t="s">
        <v>4252</v>
      </c>
      <c r="D71" s="955">
        <v>45679</v>
      </c>
      <c r="E71" s="758">
        <f t="shared" ref="E71:E72" si="42">D71+7</f>
        <v>45686</v>
      </c>
      <c r="F71" s="758">
        <f t="shared" ref="F71:F72" si="43">D71+11</f>
        <v>45690</v>
      </c>
      <c r="G71" s="764"/>
      <c r="H71" s="758">
        <f t="shared" si="21"/>
        <v>45675</v>
      </c>
    </row>
    <row r="72" spans="1:8" s="196" customFormat="1" ht="20.100000000000001" hidden="1" customHeight="1">
      <c r="A72" s="1123"/>
      <c r="B72" s="976" t="s">
        <v>4234</v>
      </c>
      <c r="C72" s="955" t="s">
        <v>4253</v>
      </c>
      <c r="D72" s="955">
        <v>45688</v>
      </c>
      <c r="E72" s="758">
        <f t="shared" si="42"/>
        <v>45695</v>
      </c>
      <c r="F72" s="758">
        <f t="shared" si="43"/>
        <v>45699</v>
      </c>
      <c r="G72" s="764"/>
      <c r="H72" s="758">
        <f t="shared" si="21"/>
        <v>45682</v>
      </c>
    </row>
    <row r="73" spans="1:8" s="196" customFormat="1" ht="20.100000000000001" hidden="1" customHeight="1">
      <c r="A73" s="1123"/>
      <c r="B73" s="976" t="s">
        <v>3918</v>
      </c>
      <c r="C73" s="955" t="s">
        <v>4254</v>
      </c>
      <c r="D73" s="955">
        <v>45693</v>
      </c>
      <c r="E73" s="758">
        <f t="shared" ref="E73:E75" si="44">D73+7</f>
        <v>45700</v>
      </c>
      <c r="F73" s="758">
        <f t="shared" ref="F73:F76" si="45">D73+11</f>
        <v>45704</v>
      </c>
      <c r="G73" s="764"/>
      <c r="H73" s="758">
        <f t="shared" si="21"/>
        <v>45689</v>
      </c>
    </row>
    <row r="74" spans="1:8" s="196" customFormat="1" ht="20.100000000000001" hidden="1" customHeight="1">
      <c r="A74" s="1123"/>
      <c r="B74" s="976" t="s">
        <v>3902</v>
      </c>
      <c r="C74" s="955" t="s">
        <v>4255</v>
      </c>
      <c r="D74" s="955">
        <v>45701</v>
      </c>
      <c r="E74" s="758">
        <f t="shared" si="44"/>
        <v>45708</v>
      </c>
      <c r="F74" s="758">
        <f t="shared" si="45"/>
        <v>45712</v>
      </c>
      <c r="G74" s="764"/>
      <c r="H74" s="758">
        <f t="shared" si="21"/>
        <v>45696</v>
      </c>
    </row>
    <row r="75" spans="1:8" s="196" customFormat="1" ht="20.100000000000001" hidden="1" customHeight="1">
      <c r="A75" s="1123"/>
      <c r="B75" s="976" t="s">
        <v>4067</v>
      </c>
      <c r="C75" s="955" t="s">
        <v>4256</v>
      </c>
      <c r="D75" s="955">
        <v>45714</v>
      </c>
      <c r="E75" s="758">
        <f t="shared" si="44"/>
        <v>45721</v>
      </c>
      <c r="F75" s="758">
        <f t="shared" si="45"/>
        <v>45725</v>
      </c>
      <c r="G75" s="764"/>
      <c r="H75" s="758">
        <f t="shared" si="21"/>
        <v>45703</v>
      </c>
    </row>
    <row r="76" spans="1:8" s="196" customFormat="1" ht="20.100000000000001" hidden="1" customHeight="1">
      <c r="A76" s="1123"/>
      <c r="B76" s="976" t="s">
        <v>4222</v>
      </c>
      <c r="C76" s="955" t="s">
        <v>4257</v>
      </c>
      <c r="D76" s="955">
        <v>45715</v>
      </c>
      <c r="E76" s="880" t="s">
        <v>389</v>
      </c>
      <c r="F76" s="758">
        <f t="shared" si="45"/>
        <v>45726</v>
      </c>
      <c r="G76" s="764"/>
      <c r="H76" s="758">
        <f t="shared" si="21"/>
        <v>45710</v>
      </c>
    </row>
    <row r="77" spans="1:8" s="196" customFormat="1" ht="20.100000000000001" hidden="1" customHeight="1">
      <c r="A77" s="1123"/>
      <c r="B77" s="976" t="s">
        <v>4192</v>
      </c>
      <c r="C77" s="955" t="s">
        <v>4258</v>
      </c>
      <c r="D77" s="955">
        <v>45729</v>
      </c>
      <c r="E77" s="758">
        <f t="shared" ref="E77" si="46">D77+7</f>
        <v>45736</v>
      </c>
      <c r="F77" s="758">
        <f t="shared" ref="F77" si="47">D77+11</f>
        <v>45740</v>
      </c>
      <c r="G77" s="764"/>
      <c r="H77" s="758">
        <f t="shared" si="21"/>
        <v>45717</v>
      </c>
    </row>
    <row r="78" spans="1:8" s="196" customFormat="1" ht="20.100000000000001" hidden="1" customHeight="1">
      <c r="A78" s="1123"/>
      <c r="B78" s="976" t="s">
        <v>4204</v>
      </c>
      <c r="C78" s="955" t="s">
        <v>4259</v>
      </c>
      <c r="D78" s="955">
        <v>45726</v>
      </c>
      <c r="E78" s="758">
        <f t="shared" ref="E78:E79" si="48">D78+7</f>
        <v>45733</v>
      </c>
      <c r="F78" s="758">
        <f t="shared" ref="F78:F79" si="49">D78+11</f>
        <v>45737</v>
      </c>
      <c r="G78" s="764"/>
      <c r="H78" s="758">
        <f t="shared" si="21"/>
        <v>45724</v>
      </c>
    </row>
    <row r="79" spans="1:8" s="196" customFormat="1" ht="20.100000000000001" hidden="1" customHeight="1">
      <c r="A79" s="1123"/>
      <c r="B79" s="976" t="s">
        <v>4186</v>
      </c>
      <c r="C79" s="955" t="s">
        <v>4260</v>
      </c>
      <c r="D79" s="955">
        <v>45734</v>
      </c>
      <c r="E79" s="758">
        <f t="shared" si="48"/>
        <v>45741</v>
      </c>
      <c r="F79" s="758">
        <f t="shared" si="49"/>
        <v>45745</v>
      </c>
      <c r="G79" s="764"/>
      <c r="H79" s="758">
        <f t="shared" si="21"/>
        <v>45731</v>
      </c>
    </row>
    <row r="80" spans="1:8" s="196" customFormat="1" ht="20.100000000000001" hidden="1" customHeight="1">
      <c r="A80" s="1123"/>
      <c r="B80" s="976" t="s">
        <v>4180</v>
      </c>
      <c r="C80" s="955" t="s">
        <v>4261</v>
      </c>
      <c r="D80" s="955">
        <v>45750</v>
      </c>
      <c r="E80" s="880" t="s">
        <v>389</v>
      </c>
      <c r="F80" s="758">
        <v>45756</v>
      </c>
      <c r="G80" s="764"/>
      <c r="H80" s="758">
        <f t="shared" si="21"/>
        <v>45738</v>
      </c>
    </row>
    <row r="81" spans="1:10" s="196" customFormat="1" ht="20.100000000000001" hidden="1" customHeight="1">
      <c r="A81" s="1123"/>
      <c r="B81" s="976" t="s">
        <v>4184</v>
      </c>
      <c r="C81" s="955" t="s">
        <v>4262</v>
      </c>
      <c r="D81" s="955">
        <v>45756</v>
      </c>
      <c r="E81" s="758">
        <f t="shared" ref="E81:E84" si="50">D81+7</f>
        <v>45763</v>
      </c>
      <c r="F81" s="758">
        <f t="shared" ref="F81:F84" si="51">D81+11</f>
        <v>45767</v>
      </c>
      <c r="G81" s="764"/>
      <c r="H81" s="758">
        <f t="shared" si="21"/>
        <v>45745</v>
      </c>
    </row>
    <row r="82" spans="1:10" s="196" customFormat="1" ht="20.100000000000001" hidden="1" customHeight="1">
      <c r="A82" s="1123"/>
      <c r="B82" s="976" t="s">
        <v>4188</v>
      </c>
      <c r="C82" s="955" t="s">
        <v>4263</v>
      </c>
      <c r="D82" s="955">
        <v>45764</v>
      </c>
      <c r="E82" s="758">
        <f t="shared" si="50"/>
        <v>45771</v>
      </c>
      <c r="F82" s="758">
        <f t="shared" si="51"/>
        <v>45775</v>
      </c>
      <c r="G82" s="764"/>
      <c r="H82" s="758">
        <f t="shared" si="21"/>
        <v>45752</v>
      </c>
    </row>
    <row r="83" spans="1:10" s="196" customFormat="1" ht="20.100000000000001" hidden="1" customHeight="1">
      <c r="A83" s="1123"/>
      <c r="B83" s="976" t="s">
        <v>4190</v>
      </c>
      <c r="C83" s="955" t="s">
        <v>4264</v>
      </c>
      <c r="D83" s="955">
        <v>45772</v>
      </c>
      <c r="E83" s="880" t="s">
        <v>389</v>
      </c>
      <c r="F83" s="758">
        <f t="shared" si="51"/>
        <v>45783</v>
      </c>
      <c r="G83" s="764"/>
      <c r="H83" s="758">
        <f t="shared" si="21"/>
        <v>45759</v>
      </c>
    </row>
    <row r="84" spans="1:10" s="196" customFormat="1" ht="20.100000000000001" hidden="1" customHeight="1">
      <c r="A84" s="1123"/>
      <c r="B84" s="976" t="s">
        <v>4060</v>
      </c>
      <c r="C84" s="955" t="s">
        <v>4265</v>
      </c>
      <c r="D84" s="955">
        <v>45775</v>
      </c>
      <c r="E84" s="758">
        <f t="shared" si="50"/>
        <v>45782</v>
      </c>
      <c r="F84" s="758">
        <f t="shared" si="51"/>
        <v>45786</v>
      </c>
      <c r="G84" s="764"/>
      <c r="H84" s="758">
        <f t="shared" si="21"/>
        <v>45766</v>
      </c>
    </row>
    <row r="85" spans="1:10" s="196" customFormat="1" ht="20.100000000000001" hidden="1" customHeight="1">
      <c r="A85" s="1123"/>
      <c r="B85" s="1065" t="s">
        <v>413</v>
      </c>
      <c r="C85" s="955" t="s">
        <v>4266</v>
      </c>
      <c r="D85" s="800"/>
      <c r="E85" s="800"/>
      <c r="F85" s="800"/>
      <c r="G85" s="764"/>
      <c r="H85" s="758">
        <f t="shared" si="21"/>
        <v>45773</v>
      </c>
    </row>
    <row r="86" spans="1:10" s="196" customFormat="1" ht="20.100000000000001" hidden="1" customHeight="1">
      <c r="A86" s="1123"/>
      <c r="B86" s="976" t="s">
        <v>4194</v>
      </c>
      <c r="C86" s="955" t="s">
        <v>4267</v>
      </c>
      <c r="D86" s="955">
        <v>45788</v>
      </c>
      <c r="E86" s="758">
        <f t="shared" ref="E86" si="52">D86+7</f>
        <v>45795</v>
      </c>
      <c r="F86" s="758">
        <f t="shared" ref="F86" si="53">D86+11</f>
        <v>45799</v>
      </c>
      <c r="G86" s="764"/>
      <c r="H86" s="758">
        <f t="shared" si="21"/>
        <v>45780</v>
      </c>
    </row>
    <row r="87" spans="1:10" s="196" customFormat="1" ht="20.100000000000001" hidden="1" customHeight="1">
      <c r="A87" s="1123"/>
      <c r="B87" s="1065" t="s">
        <v>413</v>
      </c>
      <c r="C87" s="955" t="s">
        <v>4268</v>
      </c>
      <c r="D87" s="800"/>
      <c r="E87" s="800"/>
      <c r="F87" s="800"/>
      <c r="G87" s="764"/>
      <c r="H87" s="758">
        <f t="shared" si="21"/>
        <v>45787</v>
      </c>
    </row>
    <row r="88" spans="1:10" s="159" customFormat="1" ht="17.25" hidden="1" customHeight="1">
      <c r="A88" s="1122"/>
      <c r="B88" s="1106" t="s">
        <v>545</v>
      </c>
      <c r="C88" s="678"/>
      <c r="D88" s="678"/>
      <c r="E88" s="678"/>
      <c r="F88" s="678"/>
      <c r="G88" s="678"/>
      <c r="H88" s="145"/>
    </row>
    <row r="89" spans="1:10" s="159" customFormat="1" ht="17.25" customHeight="1">
      <c r="A89" s="1035"/>
      <c r="B89" s="677"/>
      <c r="C89" s="678"/>
      <c r="D89" s="678"/>
      <c r="E89" s="678"/>
      <c r="F89" s="678"/>
      <c r="G89" s="678"/>
      <c r="H89" s="145"/>
    </row>
    <row r="90" spans="1:10" s="196" customFormat="1" ht="38.450000000000003" customHeight="1">
      <c r="A90" s="1123"/>
      <c r="B90" s="1254" t="s">
        <v>4173</v>
      </c>
      <c r="C90" s="1255"/>
      <c r="D90" s="1189" t="s">
        <v>353</v>
      </c>
      <c r="E90" s="944" t="s">
        <v>228</v>
      </c>
      <c r="F90" s="944" t="s">
        <v>284</v>
      </c>
      <c r="G90" s="839"/>
      <c r="H90" s="881"/>
    </row>
    <row r="91" spans="1:10" s="196" customFormat="1" ht="17.25" customHeight="1">
      <c r="A91" s="1123"/>
      <c r="B91" s="944" t="s">
        <v>355</v>
      </c>
      <c r="C91" s="944" t="s">
        <v>356</v>
      </c>
      <c r="D91" s="1190"/>
      <c r="E91" s="940" t="s">
        <v>219</v>
      </c>
      <c r="F91" s="940" t="s">
        <v>172</v>
      </c>
      <c r="G91" s="615"/>
      <c r="H91" s="944" t="s">
        <v>495</v>
      </c>
      <c r="I91" s="944" t="s">
        <v>357</v>
      </c>
      <c r="J91" s="985" t="s">
        <v>358</v>
      </c>
    </row>
    <row r="92" spans="1:10" s="196" customFormat="1" ht="22.5" hidden="1" customHeight="1">
      <c r="A92" s="1123"/>
      <c r="B92" s="1005" t="s">
        <v>4175</v>
      </c>
      <c r="C92" s="758" t="s">
        <v>4176</v>
      </c>
      <c r="D92" s="758">
        <v>45232</v>
      </c>
      <c r="E92" s="758">
        <f t="shared" ref="E92:E127" si="54">D92+7</f>
        <v>45239</v>
      </c>
      <c r="F92" s="758">
        <f t="shared" ref="F92:F126" si="55">D92+11</f>
        <v>45243</v>
      </c>
      <c r="G92" s="764"/>
      <c r="H92" s="884" t="e">
        <f>#REF!+2</f>
        <v>#REF!</v>
      </c>
      <c r="I92" s="884" t="e">
        <f>#REF!+2</f>
        <v>#REF!</v>
      </c>
    </row>
    <row r="93" spans="1:10" s="196" customFormat="1" ht="22.5" hidden="1" customHeight="1">
      <c r="A93" s="1123"/>
      <c r="B93" s="1005" t="s">
        <v>3902</v>
      </c>
      <c r="C93" s="758" t="s">
        <v>4177</v>
      </c>
      <c r="D93" s="758">
        <f t="shared" ref="D93:D100" si="56">D92+7</f>
        <v>45239</v>
      </c>
      <c r="E93" s="758">
        <f t="shared" si="54"/>
        <v>45246</v>
      </c>
      <c r="F93" s="758">
        <f t="shared" si="55"/>
        <v>45250</v>
      </c>
      <c r="G93" s="764"/>
      <c r="H93" s="884" t="e">
        <f>#REF!+2</f>
        <v>#REF!</v>
      </c>
      <c r="I93" s="884" t="e">
        <f>#REF!+2</f>
        <v>#REF!</v>
      </c>
    </row>
    <row r="94" spans="1:10" s="196" customFormat="1" ht="22.5" hidden="1" customHeight="1">
      <c r="A94" s="1123"/>
      <c r="B94" s="1005" t="s">
        <v>4178</v>
      </c>
      <c r="C94" s="758" t="s">
        <v>4179</v>
      </c>
      <c r="D94" s="758">
        <f t="shared" si="56"/>
        <v>45246</v>
      </c>
      <c r="E94" s="758">
        <f t="shared" si="54"/>
        <v>45253</v>
      </c>
      <c r="F94" s="758">
        <f t="shared" si="55"/>
        <v>45257</v>
      </c>
      <c r="G94" s="764"/>
      <c r="H94" s="884" t="e">
        <f>#REF!+2</f>
        <v>#REF!</v>
      </c>
      <c r="I94" s="884" t="e">
        <f>#REF!+2</f>
        <v>#REF!</v>
      </c>
    </row>
    <row r="95" spans="1:10" s="196" customFormat="1" ht="22.5" hidden="1" customHeight="1">
      <c r="A95" s="1123"/>
      <c r="B95" s="1005" t="s">
        <v>4180</v>
      </c>
      <c r="C95" s="758" t="s">
        <v>4181</v>
      </c>
      <c r="D95" s="758">
        <f t="shared" si="56"/>
        <v>45253</v>
      </c>
      <c r="E95" s="758">
        <f t="shared" si="54"/>
        <v>45260</v>
      </c>
      <c r="F95" s="758">
        <f t="shared" si="55"/>
        <v>45264</v>
      </c>
      <c r="G95" s="764"/>
      <c r="H95" s="884" t="e">
        <f>#REF!+2</f>
        <v>#REF!</v>
      </c>
      <c r="I95" s="884" t="e">
        <f>#REF!+2</f>
        <v>#REF!</v>
      </c>
    </row>
    <row r="96" spans="1:10" s="196" customFormat="1" ht="22.5" hidden="1" customHeight="1">
      <c r="A96" s="1123"/>
      <c r="B96" s="1005" t="s">
        <v>4182</v>
      </c>
      <c r="C96" s="758" t="s">
        <v>4183</v>
      </c>
      <c r="D96" s="758">
        <f t="shared" si="56"/>
        <v>45260</v>
      </c>
      <c r="E96" s="758">
        <f t="shared" si="54"/>
        <v>45267</v>
      </c>
      <c r="F96" s="758">
        <f t="shared" si="55"/>
        <v>45271</v>
      </c>
      <c r="G96" s="764"/>
      <c r="H96" s="884" t="e">
        <f>#REF!+2</f>
        <v>#REF!</v>
      </c>
      <c r="I96" s="884" t="e">
        <f>#REF!+2</f>
        <v>#REF!</v>
      </c>
    </row>
    <row r="97" spans="1:9" s="196" customFormat="1" ht="22.15" hidden="1" customHeight="1">
      <c r="A97" s="1123"/>
      <c r="B97" s="1005" t="s">
        <v>4184</v>
      </c>
      <c r="C97" s="758" t="s">
        <v>4185</v>
      </c>
      <c r="D97" s="758">
        <f t="shared" si="56"/>
        <v>45267</v>
      </c>
      <c r="E97" s="758">
        <f t="shared" si="54"/>
        <v>45274</v>
      </c>
      <c r="F97" s="758">
        <f t="shared" si="55"/>
        <v>45278</v>
      </c>
      <c r="G97" s="764"/>
      <c r="H97" s="884" t="e">
        <f>#REF!+2</f>
        <v>#REF!</v>
      </c>
      <c r="I97" s="884" t="e">
        <f>#REF!+2</f>
        <v>#REF!</v>
      </c>
    </row>
    <row r="98" spans="1:9" s="196" customFormat="1" ht="22.5" hidden="1" customHeight="1">
      <c r="A98" s="1123"/>
      <c r="B98" s="1005" t="s">
        <v>4186</v>
      </c>
      <c r="C98" s="758" t="s">
        <v>4187</v>
      </c>
      <c r="D98" s="758">
        <f t="shared" si="56"/>
        <v>45274</v>
      </c>
      <c r="E98" s="758">
        <f t="shared" si="54"/>
        <v>45281</v>
      </c>
      <c r="F98" s="758">
        <f t="shared" si="55"/>
        <v>45285</v>
      </c>
      <c r="G98" s="764"/>
      <c r="H98" s="884" t="e">
        <f>#REF!+2</f>
        <v>#REF!</v>
      </c>
      <c r="I98" s="884" t="e">
        <f>#REF!+2</f>
        <v>#REF!</v>
      </c>
    </row>
    <row r="99" spans="1:9" s="196" customFormat="1" ht="22.5" hidden="1" customHeight="1">
      <c r="A99" s="1123"/>
      <c r="B99" s="1005" t="s">
        <v>4188</v>
      </c>
      <c r="C99" s="758" t="s">
        <v>4189</v>
      </c>
      <c r="D99" s="758">
        <f t="shared" si="56"/>
        <v>45281</v>
      </c>
      <c r="E99" s="758">
        <f t="shared" si="54"/>
        <v>45288</v>
      </c>
      <c r="F99" s="758">
        <f t="shared" si="55"/>
        <v>45292</v>
      </c>
      <c r="G99" s="764"/>
      <c r="H99" s="884" t="e">
        <f>#REF!+2</f>
        <v>#REF!</v>
      </c>
      <c r="I99" s="884" t="e">
        <f>#REF!+2</f>
        <v>#REF!</v>
      </c>
    </row>
    <row r="100" spans="1:9" s="196" customFormat="1" ht="22.5" hidden="1" customHeight="1">
      <c r="A100" s="1123"/>
      <c r="B100" s="1005" t="s">
        <v>4190</v>
      </c>
      <c r="C100" s="758" t="s">
        <v>4191</v>
      </c>
      <c r="D100" s="758">
        <f t="shared" si="56"/>
        <v>45288</v>
      </c>
      <c r="E100" s="758">
        <f t="shared" si="54"/>
        <v>45295</v>
      </c>
      <c r="F100" s="758">
        <f t="shared" si="55"/>
        <v>45299</v>
      </c>
      <c r="G100" s="764"/>
      <c r="H100" s="884" t="e">
        <f>#REF!+2</f>
        <v>#REF!</v>
      </c>
      <c r="I100" s="884" t="e">
        <f>#REF!+2</f>
        <v>#REF!</v>
      </c>
    </row>
    <row r="101" spans="1:9" s="196" customFormat="1" ht="22.5" hidden="1" customHeight="1">
      <c r="A101" s="1123"/>
      <c r="B101" s="1005" t="s">
        <v>4192</v>
      </c>
      <c r="C101" s="758" t="s">
        <v>4193</v>
      </c>
      <c r="D101" s="758">
        <v>45295</v>
      </c>
      <c r="E101" s="758">
        <f t="shared" si="54"/>
        <v>45302</v>
      </c>
      <c r="F101" s="758">
        <f t="shared" si="55"/>
        <v>45306</v>
      </c>
      <c r="G101" s="764"/>
      <c r="H101" s="884" t="e">
        <f>#REF!+2</f>
        <v>#REF!</v>
      </c>
      <c r="I101" s="884" t="e">
        <f>#REF!+2</f>
        <v>#REF!</v>
      </c>
    </row>
    <row r="102" spans="1:9" s="196" customFormat="1" ht="22.5" hidden="1" customHeight="1">
      <c r="A102" s="1123"/>
      <c r="B102" s="1005" t="s">
        <v>4194</v>
      </c>
      <c r="C102" s="758" t="s">
        <v>4195</v>
      </c>
      <c r="D102" s="758">
        <v>45304</v>
      </c>
      <c r="E102" s="758">
        <f t="shared" si="54"/>
        <v>45311</v>
      </c>
      <c r="F102" s="758">
        <f t="shared" si="55"/>
        <v>45315</v>
      </c>
      <c r="G102" s="764"/>
      <c r="H102" s="884" t="e">
        <f>#REF!+2</f>
        <v>#REF!</v>
      </c>
      <c r="I102" s="884" t="e">
        <f>#REF!+2</f>
        <v>#REF!</v>
      </c>
    </row>
    <row r="103" spans="1:9" s="196" customFormat="1" ht="22.5" hidden="1" customHeight="1">
      <c r="A103" s="1123"/>
      <c r="B103" s="1005" t="s">
        <v>3912</v>
      </c>
      <c r="C103" s="758" t="s">
        <v>4196</v>
      </c>
      <c r="D103" s="758">
        <v>45326</v>
      </c>
      <c r="E103" s="758">
        <f t="shared" si="54"/>
        <v>45333</v>
      </c>
      <c r="F103" s="758">
        <f t="shared" si="55"/>
        <v>45337</v>
      </c>
      <c r="G103" s="764"/>
      <c r="H103" s="884" t="e">
        <f>#REF!+2</f>
        <v>#REF!</v>
      </c>
      <c r="I103" s="884" t="e">
        <f>#REF!+2</f>
        <v>#REF!</v>
      </c>
    </row>
    <row r="104" spans="1:9" s="196" customFormat="1" ht="22.5" hidden="1" customHeight="1">
      <c r="A104" s="1123"/>
      <c r="B104" s="1005" t="s">
        <v>4197</v>
      </c>
      <c r="C104" s="758" t="s">
        <v>4198</v>
      </c>
      <c r="D104" s="758">
        <v>45334</v>
      </c>
      <c r="E104" s="758">
        <f t="shared" si="54"/>
        <v>45341</v>
      </c>
      <c r="F104" s="758">
        <f t="shared" si="55"/>
        <v>45345</v>
      </c>
      <c r="G104" s="764"/>
      <c r="H104" s="884" t="e">
        <f>#REF!+2</f>
        <v>#REF!</v>
      </c>
      <c r="I104" s="884" t="e">
        <f>#REF!+2</f>
        <v>#REF!</v>
      </c>
    </row>
    <row r="105" spans="1:9" s="196" customFormat="1" ht="22.5" hidden="1" customHeight="1">
      <c r="A105" s="1123"/>
      <c r="B105" s="1005" t="s">
        <v>3918</v>
      </c>
      <c r="C105" s="758" t="s">
        <v>4199</v>
      </c>
      <c r="D105" s="758">
        <v>45346</v>
      </c>
      <c r="E105" s="758">
        <f t="shared" si="54"/>
        <v>45353</v>
      </c>
      <c r="F105" s="758">
        <f t="shared" si="55"/>
        <v>45357</v>
      </c>
      <c r="G105" s="764"/>
      <c r="H105" s="884" t="e">
        <f>#REF!+2</f>
        <v>#REF!</v>
      </c>
      <c r="I105" s="884" t="e">
        <f>#REF!+2</f>
        <v>#REF!</v>
      </c>
    </row>
    <row r="106" spans="1:9" s="196" customFormat="1" ht="22.5" hidden="1" customHeight="1">
      <c r="A106" s="1123"/>
      <c r="B106" s="1005" t="s">
        <v>4175</v>
      </c>
      <c r="C106" s="758" t="s">
        <v>4200</v>
      </c>
      <c r="D106" s="758">
        <v>45356</v>
      </c>
      <c r="E106" s="758">
        <f t="shared" si="54"/>
        <v>45363</v>
      </c>
      <c r="F106" s="758">
        <f t="shared" si="55"/>
        <v>45367</v>
      </c>
      <c r="G106" s="764"/>
      <c r="H106" s="884" t="e">
        <f>#REF!+2</f>
        <v>#REF!</v>
      </c>
      <c r="I106" s="884" t="e">
        <f>#REF!+2</f>
        <v>#REF!</v>
      </c>
    </row>
    <row r="107" spans="1:9" s="196" customFormat="1" ht="22.5" hidden="1" customHeight="1">
      <c r="A107" s="1123"/>
      <c r="B107" s="1005" t="s">
        <v>3902</v>
      </c>
      <c r="C107" s="758" t="s">
        <v>4201</v>
      </c>
      <c r="D107" s="758">
        <v>45360</v>
      </c>
      <c r="E107" s="758">
        <f t="shared" si="54"/>
        <v>45367</v>
      </c>
      <c r="F107" s="758">
        <f t="shared" si="55"/>
        <v>45371</v>
      </c>
      <c r="G107" s="769"/>
      <c r="H107" s="884" t="e">
        <f>#REF!+2</f>
        <v>#REF!</v>
      </c>
      <c r="I107" s="884" t="e">
        <f>#REF!+2</f>
        <v>#REF!</v>
      </c>
    </row>
    <row r="108" spans="1:9" s="196" customFormat="1" ht="22.5" hidden="1" customHeight="1">
      <c r="A108" s="1123"/>
      <c r="B108" s="1005" t="s">
        <v>4178</v>
      </c>
      <c r="C108" s="758" t="s">
        <v>4202</v>
      </c>
      <c r="D108" s="758">
        <v>45377</v>
      </c>
      <c r="E108" s="758">
        <f t="shared" si="54"/>
        <v>45384</v>
      </c>
      <c r="F108" s="758">
        <f t="shared" si="55"/>
        <v>45388</v>
      </c>
      <c r="G108" s="764"/>
      <c r="H108" s="884" t="e">
        <f>#REF!+2</f>
        <v>#REF!</v>
      </c>
      <c r="I108" s="884" t="e">
        <f>#REF!+2</f>
        <v>#REF!</v>
      </c>
    </row>
    <row r="109" spans="1:9" s="196" customFormat="1" ht="22.5" hidden="1" customHeight="1">
      <c r="A109" s="1123"/>
      <c r="B109" s="976" t="s">
        <v>4180</v>
      </c>
      <c r="C109" s="955" t="s">
        <v>4203</v>
      </c>
      <c r="D109" s="955">
        <v>45392</v>
      </c>
      <c r="E109" s="758">
        <f t="shared" si="54"/>
        <v>45399</v>
      </c>
      <c r="F109" s="758">
        <f t="shared" si="55"/>
        <v>45403</v>
      </c>
      <c r="G109" s="764"/>
      <c r="H109" s="758" t="e">
        <f>#REF!+2</f>
        <v>#REF!</v>
      </c>
      <c r="I109" s="758" t="e">
        <f>#REF!+2</f>
        <v>#REF!</v>
      </c>
    </row>
    <row r="110" spans="1:9" s="196" customFormat="1" ht="22.5" hidden="1" customHeight="1">
      <c r="A110" s="1123"/>
      <c r="B110" s="976" t="s">
        <v>4204</v>
      </c>
      <c r="C110" s="955" t="s">
        <v>4205</v>
      </c>
      <c r="D110" s="955">
        <v>45385</v>
      </c>
      <c r="E110" s="758">
        <f t="shared" si="54"/>
        <v>45392</v>
      </c>
      <c r="F110" s="758">
        <f t="shared" si="55"/>
        <v>45396</v>
      </c>
      <c r="G110" s="764"/>
      <c r="H110" s="758" t="e">
        <f>#REF!+2</f>
        <v>#REF!</v>
      </c>
      <c r="I110" s="758" t="e">
        <f>#REF!+2</f>
        <v>#REF!</v>
      </c>
    </row>
    <row r="111" spans="1:9" s="196" customFormat="1" ht="22.5" hidden="1" customHeight="1">
      <c r="A111" s="1123"/>
      <c r="B111" s="976" t="s">
        <v>4184</v>
      </c>
      <c r="C111" s="955" t="s">
        <v>4206</v>
      </c>
      <c r="D111" s="955">
        <v>45397</v>
      </c>
      <c r="E111" s="758">
        <f t="shared" si="54"/>
        <v>45404</v>
      </c>
      <c r="F111" s="758">
        <f t="shared" si="55"/>
        <v>45408</v>
      </c>
      <c r="G111" s="764"/>
      <c r="H111" s="758" t="e">
        <f>#REF!+2</f>
        <v>#REF!</v>
      </c>
      <c r="I111" s="758" t="e">
        <f>#REF!+2</f>
        <v>#REF!</v>
      </c>
    </row>
    <row r="112" spans="1:9" s="196" customFormat="1" ht="22.5" hidden="1" customHeight="1">
      <c r="A112" s="1123"/>
      <c r="B112" s="976" t="s">
        <v>4186</v>
      </c>
      <c r="C112" s="955" t="s">
        <v>4207</v>
      </c>
      <c r="D112" s="955">
        <v>45399</v>
      </c>
      <c r="E112" s="758">
        <f t="shared" si="54"/>
        <v>45406</v>
      </c>
      <c r="F112" s="758">
        <f t="shared" si="55"/>
        <v>45410</v>
      </c>
      <c r="G112" s="764"/>
      <c r="H112" s="758" t="e">
        <f>#REF!+2</f>
        <v>#REF!</v>
      </c>
      <c r="I112" s="758" t="e">
        <f>#REF!+2</f>
        <v>#REF!</v>
      </c>
    </row>
    <row r="113" spans="1:9" s="196" customFormat="1" ht="22.5" hidden="1" customHeight="1">
      <c r="A113" s="1123"/>
      <c r="B113" s="976" t="s">
        <v>4188</v>
      </c>
      <c r="C113" s="955" t="s">
        <v>4208</v>
      </c>
      <c r="D113" s="955">
        <v>45408</v>
      </c>
      <c r="E113" s="758">
        <f t="shared" si="54"/>
        <v>45415</v>
      </c>
      <c r="F113" s="758">
        <f t="shared" si="55"/>
        <v>45419</v>
      </c>
      <c r="G113" s="764"/>
      <c r="H113" s="758" t="e">
        <f>#REF!+2</f>
        <v>#REF!</v>
      </c>
      <c r="I113" s="758" t="e">
        <f>#REF!+2</f>
        <v>#REF!</v>
      </c>
    </row>
    <row r="114" spans="1:9" s="196" customFormat="1" ht="22.5" hidden="1" customHeight="1">
      <c r="A114" s="1123"/>
      <c r="B114" s="976" t="s">
        <v>4190</v>
      </c>
      <c r="C114" s="955" t="s">
        <v>4209</v>
      </c>
      <c r="D114" s="955">
        <v>45415</v>
      </c>
      <c r="E114" s="758">
        <f t="shared" si="54"/>
        <v>45422</v>
      </c>
      <c r="F114" s="758">
        <f t="shared" si="55"/>
        <v>45426</v>
      </c>
      <c r="G114" s="764"/>
      <c r="H114" s="758" t="e">
        <f>#REF!+2</f>
        <v>#REF!</v>
      </c>
      <c r="I114" s="758" t="e">
        <f>#REF!+2</f>
        <v>#REF!</v>
      </c>
    </row>
    <row r="115" spans="1:9" s="196" customFormat="1" ht="22.5" hidden="1" customHeight="1">
      <c r="A115" s="1123"/>
      <c r="B115" s="976" t="s">
        <v>4192</v>
      </c>
      <c r="C115" s="955" t="s">
        <v>4210</v>
      </c>
      <c r="D115" s="955">
        <v>45425</v>
      </c>
      <c r="E115" s="758">
        <f t="shared" si="54"/>
        <v>45432</v>
      </c>
      <c r="F115" s="758">
        <f t="shared" si="55"/>
        <v>45436</v>
      </c>
      <c r="G115" s="764"/>
      <c r="H115" s="758">
        <v>45395</v>
      </c>
      <c r="I115" s="758">
        <v>45395</v>
      </c>
    </row>
    <row r="116" spans="1:9" s="196" customFormat="1" ht="22.5" hidden="1" customHeight="1">
      <c r="A116" s="1123"/>
      <c r="B116" s="976" t="s">
        <v>4194</v>
      </c>
      <c r="C116" s="955" t="s">
        <v>4211</v>
      </c>
      <c r="D116" s="955">
        <v>45428</v>
      </c>
      <c r="E116" s="758">
        <f t="shared" si="54"/>
        <v>45435</v>
      </c>
      <c r="F116" s="758">
        <f t="shared" si="55"/>
        <v>45439</v>
      </c>
      <c r="G116" s="764"/>
      <c r="H116" s="758">
        <f>H115+7</f>
        <v>45402</v>
      </c>
      <c r="I116" s="758">
        <f>I115+7</f>
        <v>45402</v>
      </c>
    </row>
    <row r="117" spans="1:9" s="196" customFormat="1" ht="22.5" hidden="1" customHeight="1">
      <c r="A117" s="1123"/>
      <c r="B117" s="936" t="s">
        <v>413</v>
      </c>
      <c r="C117" s="955" t="s">
        <v>4212</v>
      </c>
      <c r="D117" s="800">
        <v>45407</v>
      </c>
      <c r="E117" s="800">
        <f t="shared" si="54"/>
        <v>45414</v>
      </c>
      <c r="F117" s="800">
        <f t="shared" si="55"/>
        <v>45418</v>
      </c>
      <c r="G117" s="764"/>
      <c r="H117" s="758">
        <f t="shared" ref="H117:I180" si="57">H116+7</f>
        <v>45409</v>
      </c>
      <c r="I117" s="758">
        <f t="shared" si="57"/>
        <v>45409</v>
      </c>
    </row>
    <row r="118" spans="1:9" s="196" customFormat="1" ht="22.5" hidden="1" customHeight="1">
      <c r="A118" s="1123"/>
      <c r="B118" s="936" t="s">
        <v>413</v>
      </c>
      <c r="C118" s="955" t="s">
        <v>4213</v>
      </c>
      <c r="D118" s="800">
        <v>45407</v>
      </c>
      <c r="E118" s="800">
        <f t="shared" si="54"/>
        <v>45414</v>
      </c>
      <c r="F118" s="800">
        <f t="shared" si="55"/>
        <v>45418</v>
      </c>
      <c r="G118" s="764"/>
      <c r="H118" s="758">
        <f t="shared" si="57"/>
        <v>45416</v>
      </c>
      <c r="I118" s="758">
        <f t="shared" si="57"/>
        <v>45416</v>
      </c>
    </row>
    <row r="119" spans="1:9" s="196" customFormat="1" ht="20.100000000000001" hidden="1" customHeight="1">
      <c r="A119" s="1123" t="s">
        <v>4214</v>
      </c>
      <c r="B119" s="976" t="s">
        <v>4060</v>
      </c>
      <c r="C119" s="955" t="s">
        <v>4215</v>
      </c>
      <c r="D119" s="955">
        <v>45431</v>
      </c>
      <c r="E119" s="758">
        <f t="shared" si="54"/>
        <v>45438</v>
      </c>
      <c r="F119" s="758">
        <f t="shared" si="55"/>
        <v>45442</v>
      </c>
      <c r="G119" s="764"/>
      <c r="H119" s="758">
        <f t="shared" si="57"/>
        <v>45423</v>
      </c>
      <c r="I119" s="758">
        <f t="shared" si="57"/>
        <v>45423</v>
      </c>
    </row>
    <row r="120" spans="1:9" s="196" customFormat="1" ht="20.100000000000001" hidden="1" customHeight="1">
      <c r="A120" s="1123"/>
      <c r="B120" s="976" t="s">
        <v>3912</v>
      </c>
      <c r="C120" s="955" t="s">
        <v>4216</v>
      </c>
      <c r="D120" s="955">
        <v>45441</v>
      </c>
      <c r="E120" s="758">
        <f t="shared" si="54"/>
        <v>45448</v>
      </c>
      <c r="F120" s="758">
        <f t="shared" si="55"/>
        <v>45452</v>
      </c>
      <c r="G120" s="764"/>
      <c r="H120" s="758">
        <f t="shared" si="57"/>
        <v>45430</v>
      </c>
      <c r="I120" s="758">
        <f t="shared" si="57"/>
        <v>45430</v>
      </c>
    </row>
    <row r="121" spans="1:9" s="196" customFormat="1" ht="20.100000000000001" hidden="1" customHeight="1">
      <c r="A121" s="1123"/>
      <c r="B121" s="976" t="s">
        <v>4197</v>
      </c>
      <c r="C121" s="955" t="s">
        <v>4217</v>
      </c>
      <c r="D121" s="955">
        <v>45441</v>
      </c>
      <c r="E121" s="758">
        <f t="shared" si="54"/>
        <v>45448</v>
      </c>
      <c r="F121" s="758">
        <f t="shared" si="55"/>
        <v>45452</v>
      </c>
      <c r="G121" s="764"/>
      <c r="H121" s="758">
        <f t="shared" si="57"/>
        <v>45437</v>
      </c>
      <c r="I121" s="758">
        <f t="shared" si="57"/>
        <v>45437</v>
      </c>
    </row>
    <row r="122" spans="1:9" s="196" customFormat="1" ht="20.100000000000001" hidden="1" customHeight="1">
      <c r="A122" s="1123"/>
      <c r="B122" s="936" t="s">
        <v>389</v>
      </c>
      <c r="C122" s="955" t="s">
        <v>4218</v>
      </c>
      <c r="D122" s="800">
        <v>45451</v>
      </c>
      <c r="E122" s="800">
        <f t="shared" si="54"/>
        <v>45458</v>
      </c>
      <c r="F122" s="800">
        <f t="shared" si="55"/>
        <v>45462</v>
      </c>
      <c r="G122" s="764"/>
      <c r="H122" s="758">
        <f t="shared" si="57"/>
        <v>45444</v>
      </c>
      <c r="I122" s="758">
        <f t="shared" si="57"/>
        <v>45444</v>
      </c>
    </row>
    <row r="123" spans="1:9" s="196" customFormat="1" ht="20.100000000000001" hidden="1" customHeight="1">
      <c r="A123" s="1123" t="s">
        <v>4214</v>
      </c>
      <c r="B123" s="976" t="s">
        <v>3918</v>
      </c>
      <c r="C123" s="955" t="s">
        <v>4219</v>
      </c>
      <c r="D123" s="955">
        <v>45462</v>
      </c>
      <c r="E123" s="758">
        <f t="shared" si="54"/>
        <v>45469</v>
      </c>
      <c r="F123" s="758">
        <f t="shared" si="55"/>
        <v>45473</v>
      </c>
      <c r="G123" s="764"/>
      <c r="H123" s="758">
        <f t="shared" si="57"/>
        <v>45451</v>
      </c>
      <c r="I123" s="758">
        <f t="shared" si="57"/>
        <v>45451</v>
      </c>
    </row>
    <row r="124" spans="1:9" s="196" customFormat="1" ht="20.100000000000001" hidden="1" customHeight="1">
      <c r="A124" s="1123"/>
      <c r="B124" s="976" t="s">
        <v>3902</v>
      </c>
      <c r="C124" s="955" t="s">
        <v>4220</v>
      </c>
      <c r="D124" s="955">
        <v>45471</v>
      </c>
      <c r="E124" s="758">
        <f t="shared" si="54"/>
        <v>45478</v>
      </c>
      <c r="F124" s="758">
        <f t="shared" si="55"/>
        <v>45482</v>
      </c>
      <c r="G124" s="764"/>
      <c r="H124" s="758">
        <f t="shared" si="57"/>
        <v>45458</v>
      </c>
      <c r="I124" s="758">
        <f t="shared" si="57"/>
        <v>45458</v>
      </c>
    </row>
    <row r="125" spans="1:9" s="196" customFormat="1" ht="20.100000000000001" hidden="1" customHeight="1">
      <c r="A125" s="1123"/>
      <c r="B125" s="976" t="s">
        <v>4067</v>
      </c>
      <c r="C125" s="955" t="s">
        <v>4221</v>
      </c>
      <c r="D125" s="955">
        <v>45478</v>
      </c>
      <c r="E125" s="758">
        <f t="shared" si="54"/>
        <v>45485</v>
      </c>
      <c r="F125" s="758">
        <f t="shared" si="55"/>
        <v>45489</v>
      </c>
      <c r="G125" s="764"/>
      <c r="H125" s="758">
        <f t="shared" si="57"/>
        <v>45465</v>
      </c>
      <c r="I125" s="758">
        <f t="shared" si="57"/>
        <v>45465</v>
      </c>
    </row>
    <row r="126" spans="1:9" s="196" customFormat="1" ht="20.100000000000001" hidden="1" customHeight="1">
      <c r="A126" s="1123"/>
      <c r="B126" s="976" t="s">
        <v>4222</v>
      </c>
      <c r="C126" s="955" t="s">
        <v>4223</v>
      </c>
      <c r="D126" s="955">
        <v>45484</v>
      </c>
      <c r="E126" s="758">
        <f t="shared" si="54"/>
        <v>45491</v>
      </c>
      <c r="F126" s="758">
        <f t="shared" si="55"/>
        <v>45495</v>
      </c>
      <c r="G126" s="764"/>
      <c r="H126" s="758">
        <f t="shared" si="57"/>
        <v>45472</v>
      </c>
      <c r="I126" s="758">
        <f t="shared" si="57"/>
        <v>45472</v>
      </c>
    </row>
    <row r="127" spans="1:9" s="196" customFormat="1" ht="20.100000000000001" hidden="1" customHeight="1">
      <c r="A127" s="1123"/>
      <c r="B127" s="976" t="s">
        <v>4070</v>
      </c>
      <c r="C127" s="955" t="s">
        <v>4224</v>
      </c>
      <c r="D127" s="955">
        <v>45500</v>
      </c>
      <c r="E127" s="758">
        <f t="shared" si="54"/>
        <v>45507</v>
      </c>
      <c r="F127" s="880" t="s">
        <v>389</v>
      </c>
      <c r="G127" s="764"/>
      <c r="H127" s="758">
        <f t="shared" si="57"/>
        <v>45479</v>
      </c>
      <c r="I127" s="758">
        <f t="shared" si="57"/>
        <v>45479</v>
      </c>
    </row>
    <row r="128" spans="1:9" s="196" customFormat="1" ht="20.100000000000001" hidden="1" customHeight="1">
      <c r="A128" s="1123"/>
      <c r="B128" s="976" t="s">
        <v>4204</v>
      </c>
      <c r="C128" s="955" t="s">
        <v>4225</v>
      </c>
      <c r="D128" s="955">
        <v>45503</v>
      </c>
      <c r="E128" s="880" t="s">
        <v>389</v>
      </c>
      <c r="F128" s="758">
        <f t="shared" ref="F128:F129" si="58">D128+11</f>
        <v>45514</v>
      </c>
      <c r="G128" s="764"/>
      <c r="H128" s="758">
        <f t="shared" si="57"/>
        <v>45486</v>
      </c>
      <c r="I128" s="758">
        <f t="shared" si="57"/>
        <v>45486</v>
      </c>
    </row>
    <row r="129" spans="1:9" s="196" customFormat="1" ht="20.100000000000001" hidden="1" customHeight="1">
      <c r="A129" s="1123"/>
      <c r="B129" s="976" t="s">
        <v>4180</v>
      </c>
      <c r="C129" s="955" t="s">
        <v>4226</v>
      </c>
      <c r="D129" s="955">
        <v>45512</v>
      </c>
      <c r="E129" s="758">
        <f t="shared" ref="E129:E158" si="59">D129+7</f>
        <v>45519</v>
      </c>
      <c r="F129" s="758">
        <f t="shared" si="58"/>
        <v>45523</v>
      </c>
      <c r="G129" s="764"/>
      <c r="H129" s="758">
        <f t="shared" si="57"/>
        <v>45493</v>
      </c>
      <c r="I129" s="758">
        <f t="shared" si="57"/>
        <v>45493</v>
      </c>
    </row>
    <row r="130" spans="1:9" s="196" customFormat="1" ht="20.100000000000001" hidden="1" customHeight="1">
      <c r="A130" s="1123"/>
      <c r="B130" s="976" t="s">
        <v>4184</v>
      </c>
      <c r="C130" s="955" t="s">
        <v>4227</v>
      </c>
      <c r="D130" s="955">
        <v>45526</v>
      </c>
      <c r="E130" s="758">
        <f t="shared" si="59"/>
        <v>45533</v>
      </c>
      <c r="F130" s="880" t="s">
        <v>389</v>
      </c>
      <c r="G130" s="764"/>
      <c r="H130" s="758">
        <f t="shared" si="57"/>
        <v>45500</v>
      </c>
      <c r="I130" s="758">
        <f t="shared" si="57"/>
        <v>45500</v>
      </c>
    </row>
    <row r="131" spans="1:9" s="196" customFormat="1" ht="20.100000000000001" hidden="1" customHeight="1">
      <c r="A131" s="1123"/>
      <c r="B131" s="976" t="s">
        <v>4186</v>
      </c>
      <c r="C131" s="955" t="s">
        <v>4228</v>
      </c>
      <c r="D131" s="880" t="s">
        <v>389</v>
      </c>
      <c r="E131" s="800" t="e">
        <f t="shared" si="59"/>
        <v>#VALUE!</v>
      </c>
      <c r="F131" s="800" t="e">
        <f t="shared" ref="F131:F142" si="60">D131+11</f>
        <v>#VALUE!</v>
      </c>
      <c r="G131" s="764"/>
      <c r="H131" s="758">
        <f t="shared" si="57"/>
        <v>45507</v>
      </c>
      <c r="I131" s="758">
        <f t="shared" si="57"/>
        <v>45507</v>
      </c>
    </row>
    <row r="132" spans="1:9" s="196" customFormat="1" ht="20.100000000000001" hidden="1" customHeight="1">
      <c r="A132" s="1123"/>
      <c r="B132" s="976" t="s">
        <v>4188</v>
      </c>
      <c r="C132" s="955" t="s">
        <v>4229</v>
      </c>
      <c r="D132" s="955">
        <v>45532</v>
      </c>
      <c r="E132" s="758">
        <f t="shared" si="59"/>
        <v>45539</v>
      </c>
      <c r="F132" s="758">
        <f t="shared" si="60"/>
        <v>45543</v>
      </c>
      <c r="G132" s="764"/>
      <c r="H132" s="758">
        <f t="shared" si="57"/>
        <v>45514</v>
      </c>
      <c r="I132" s="758">
        <f t="shared" si="57"/>
        <v>45514</v>
      </c>
    </row>
    <row r="133" spans="1:9" s="196" customFormat="1" ht="20.100000000000001" hidden="1" customHeight="1">
      <c r="A133" s="1123"/>
      <c r="B133" s="976" t="s">
        <v>4190</v>
      </c>
      <c r="C133" s="955" t="s">
        <v>4230</v>
      </c>
      <c r="D133" s="955">
        <v>45535</v>
      </c>
      <c r="E133" s="758">
        <f t="shared" si="59"/>
        <v>45542</v>
      </c>
      <c r="F133" s="758">
        <f t="shared" si="60"/>
        <v>45546</v>
      </c>
      <c r="G133" s="764"/>
      <c r="H133" s="758">
        <f t="shared" si="57"/>
        <v>45521</v>
      </c>
      <c r="I133" s="758">
        <f t="shared" si="57"/>
        <v>45521</v>
      </c>
    </row>
    <row r="134" spans="1:9" s="196" customFormat="1" ht="20.100000000000001" hidden="1" customHeight="1">
      <c r="A134" s="1123"/>
      <c r="B134" s="976" t="s">
        <v>4060</v>
      </c>
      <c r="C134" s="955" t="s">
        <v>4231</v>
      </c>
      <c r="D134" s="955">
        <v>45542</v>
      </c>
      <c r="E134" s="758">
        <f t="shared" si="59"/>
        <v>45549</v>
      </c>
      <c r="F134" s="758">
        <f t="shared" si="60"/>
        <v>45553</v>
      </c>
      <c r="G134" s="764"/>
      <c r="H134" s="758">
        <f t="shared" si="57"/>
        <v>45528</v>
      </c>
      <c r="I134" s="758">
        <f t="shared" si="57"/>
        <v>45528</v>
      </c>
    </row>
    <row r="135" spans="1:9" s="196" customFormat="1" ht="20.100000000000001" hidden="1" customHeight="1">
      <c r="A135" s="1123"/>
      <c r="B135" s="976" t="s">
        <v>4194</v>
      </c>
      <c r="C135" s="955" t="s">
        <v>4232</v>
      </c>
      <c r="D135" s="955">
        <v>45551</v>
      </c>
      <c r="E135" s="758">
        <f t="shared" si="59"/>
        <v>45558</v>
      </c>
      <c r="F135" s="758">
        <f t="shared" si="60"/>
        <v>45562</v>
      </c>
      <c r="G135" s="764"/>
      <c r="H135" s="758">
        <f t="shared" si="57"/>
        <v>45535</v>
      </c>
      <c r="I135" s="758">
        <f t="shared" si="57"/>
        <v>45535</v>
      </c>
    </row>
    <row r="136" spans="1:9" s="196" customFormat="1" ht="20.100000000000001" hidden="1" customHeight="1">
      <c r="A136" s="1123"/>
      <c r="B136" s="976" t="s">
        <v>4197</v>
      </c>
      <c r="C136" s="955" t="s">
        <v>4233</v>
      </c>
      <c r="D136" s="955">
        <v>45557</v>
      </c>
      <c r="E136" s="758">
        <f t="shared" si="59"/>
        <v>45564</v>
      </c>
      <c r="F136" s="758">
        <f t="shared" si="60"/>
        <v>45568</v>
      </c>
      <c r="G136" s="764"/>
      <c r="H136" s="758">
        <f t="shared" si="57"/>
        <v>45542</v>
      </c>
      <c r="I136" s="758">
        <f t="shared" si="57"/>
        <v>45542</v>
      </c>
    </row>
    <row r="137" spans="1:9" s="196" customFormat="1" ht="20.100000000000001" hidden="1" customHeight="1">
      <c r="A137" s="1123"/>
      <c r="B137" s="976" t="s">
        <v>4234</v>
      </c>
      <c r="C137" s="955" t="s">
        <v>4235</v>
      </c>
      <c r="D137" s="955">
        <v>45564</v>
      </c>
      <c r="E137" s="758">
        <f t="shared" si="59"/>
        <v>45571</v>
      </c>
      <c r="F137" s="758">
        <f t="shared" si="60"/>
        <v>45575</v>
      </c>
      <c r="G137" s="764"/>
      <c r="H137" s="758">
        <f t="shared" si="57"/>
        <v>45549</v>
      </c>
      <c r="I137" s="758">
        <f t="shared" si="57"/>
        <v>45549</v>
      </c>
    </row>
    <row r="138" spans="1:9" s="196" customFormat="1" ht="20.100000000000001" hidden="1" customHeight="1">
      <c r="A138" s="1123"/>
      <c r="B138" s="1065" t="s">
        <v>413</v>
      </c>
      <c r="C138" s="955" t="s">
        <v>4236</v>
      </c>
      <c r="D138" s="800">
        <v>45562</v>
      </c>
      <c r="E138" s="800">
        <f t="shared" si="59"/>
        <v>45569</v>
      </c>
      <c r="F138" s="800">
        <f t="shared" si="60"/>
        <v>45573</v>
      </c>
      <c r="G138" s="764"/>
      <c r="H138" s="758">
        <f t="shared" si="57"/>
        <v>45556</v>
      </c>
      <c r="I138" s="758">
        <f t="shared" si="57"/>
        <v>45556</v>
      </c>
    </row>
    <row r="139" spans="1:9" s="196" customFormat="1" ht="20.100000000000001" hidden="1" customHeight="1">
      <c r="A139" s="1123"/>
      <c r="B139" s="976" t="s">
        <v>3918</v>
      </c>
      <c r="C139" s="955" t="s">
        <v>4237</v>
      </c>
      <c r="D139" s="955">
        <v>45571</v>
      </c>
      <c r="E139" s="758">
        <f t="shared" si="59"/>
        <v>45578</v>
      </c>
      <c r="F139" s="758">
        <f t="shared" si="60"/>
        <v>45582</v>
      </c>
      <c r="G139" s="764"/>
      <c r="H139" s="758">
        <f t="shared" si="57"/>
        <v>45563</v>
      </c>
      <c r="I139" s="758">
        <f t="shared" si="57"/>
        <v>45563</v>
      </c>
    </row>
    <row r="140" spans="1:9" s="196" customFormat="1" ht="20.100000000000001" hidden="1" customHeight="1">
      <c r="A140" s="1123"/>
      <c r="B140" s="976" t="s">
        <v>3902</v>
      </c>
      <c r="C140" s="955" t="s">
        <v>4238</v>
      </c>
      <c r="D140" s="955">
        <v>45580</v>
      </c>
      <c r="E140" s="758">
        <f t="shared" si="59"/>
        <v>45587</v>
      </c>
      <c r="F140" s="758">
        <f t="shared" si="60"/>
        <v>45591</v>
      </c>
      <c r="G140" s="764"/>
      <c r="H140" s="758">
        <f t="shared" si="57"/>
        <v>45570</v>
      </c>
      <c r="I140" s="758">
        <f t="shared" si="57"/>
        <v>45570</v>
      </c>
    </row>
    <row r="141" spans="1:9" s="196" customFormat="1" ht="20.100000000000001" hidden="1" customHeight="1">
      <c r="A141" s="1123"/>
      <c r="B141" s="976" t="s">
        <v>4067</v>
      </c>
      <c r="C141" s="955" t="s">
        <v>4239</v>
      </c>
      <c r="D141" s="955">
        <v>45589</v>
      </c>
      <c r="E141" s="758">
        <f t="shared" si="59"/>
        <v>45596</v>
      </c>
      <c r="F141" s="758">
        <f t="shared" si="60"/>
        <v>45600</v>
      </c>
      <c r="G141" s="764"/>
      <c r="H141" s="758">
        <f t="shared" si="57"/>
        <v>45577</v>
      </c>
      <c r="I141" s="758">
        <f t="shared" si="57"/>
        <v>45577</v>
      </c>
    </row>
    <row r="142" spans="1:9" s="196" customFormat="1" ht="20.100000000000001" hidden="1" customHeight="1">
      <c r="A142" s="1123"/>
      <c r="B142" s="976" t="s">
        <v>4222</v>
      </c>
      <c r="C142" s="955" t="s">
        <v>4240</v>
      </c>
      <c r="D142" s="955">
        <v>45595</v>
      </c>
      <c r="E142" s="758">
        <f t="shared" si="59"/>
        <v>45602</v>
      </c>
      <c r="F142" s="758">
        <f t="shared" si="60"/>
        <v>45606</v>
      </c>
      <c r="G142" s="764"/>
      <c r="H142" s="758">
        <f t="shared" si="57"/>
        <v>45584</v>
      </c>
      <c r="I142" s="758">
        <f t="shared" si="57"/>
        <v>45584</v>
      </c>
    </row>
    <row r="143" spans="1:9" s="196" customFormat="1" ht="20.100000000000001" hidden="1" customHeight="1">
      <c r="A143" s="1123"/>
      <c r="B143" s="976" t="s">
        <v>4070</v>
      </c>
      <c r="C143" s="955" t="s">
        <v>4241</v>
      </c>
      <c r="D143" s="955">
        <v>45608</v>
      </c>
      <c r="E143" s="758">
        <f t="shared" si="59"/>
        <v>45615</v>
      </c>
      <c r="F143" s="880" t="s">
        <v>389</v>
      </c>
      <c r="G143" s="764"/>
      <c r="H143" s="758">
        <f t="shared" si="57"/>
        <v>45591</v>
      </c>
      <c r="I143" s="758">
        <f t="shared" si="57"/>
        <v>45591</v>
      </c>
    </row>
    <row r="144" spans="1:9" s="196" customFormat="1" ht="20.100000000000001" hidden="1" customHeight="1">
      <c r="A144" s="1123"/>
      <c r="B144" s="976" t="s">
        <v>4204</v>
      </c>
      <c r="C144" s="955" t="s">
        <v>4242</v>
      </c>
      <c r="D144" s="955">
        <v>45612</v>
      </c>
      <c r="E144" s="758">
        <f t="shared" si="59"/>
        <v>45619</v>
      </c>
      <c r="F144" s="758">
        <f t="shared" ref="F144:F162" si="61">D144+11</f>
        <v>45623</v>
      </c>
      <c r="G144" s="764"/>
      <c r="H144" s="758">
        <f t="shared" si="57"/>
        <v>45598</v>
      </c>
      <c r="I144" s="758">
        <f t="shared" si="57"/>
        <v>45598</v>
      </c>
    </row>
    <row r="145" spans="1:9" s="196" customFormat="1" ht="20.100000000000001" hidden="1" customHeight="1">
      <c r="A145" s="1123"/>
      <c r="B145" s="1065" t="s">
        <v>413</v>
      </c>
      <c r="C145" s="955" t="s">
        <v>4243</v>
      </c>
      <c r="D145" s="800">
        <v>45588</v>
      </c>
      <c r="E145" s="800">
        <f t="shared" si="59"/>
        <v>45595</v>
      </c>
      <c r="F145" s="800">
        <f t="shared" si="61"/>
        <v>45599</v>
      </c>
      <c r="G145" s="764"/>
      <c r="H145" s="758">
        <f t="shared" si="57"/>
        <v>45605</v>
      </c>
      <c r="I145" s="758">
        <f t="shared" si="57"/>
        <v>45605</v>
      </c>
    </row>
    <row r="146" spans="1:9" s="196" customFormat="1" ht="20.100000000000001" hidden="1" customHeight="1">
      <c r="A146" s="1123"/>
      <c r="B146" s="976" t="s">
        <v>4180</v>
      </c>
      <c r="C146" s="955" t="s">
        <v>4244</v>
      </c>
      <c r="D146" s="955">
        <v>45626</v>
      </c>
      <c r="E146" s="758">
        <f t="shared" si="59"/>
        <v>45633</v>
      </c>
      <c r="F146" s="758">
        <f t="shared" si="61"/>
        <v>45637</v>
      </c>
      <c r="G146" s="764"/>
      <c r="H146" s="758">
        <f t="shared" si="57"/>
        <v>45612</v>
      </c>
      <c r="I146" s="758">
        <f t="shared" si="57"/>
        <v>45612</v>
      </c>
    </row>
    <row r="147" spans="1:9" s="196" customFormat="1" ht="20.100000000000001" hidden="1" customHeight="1">
      <c r="A147" s="1123"/>
      <c r="B147" s="976" t="s">
        <v>4184</v>
      </c>
      <c r="C147" s="955" t="s">
        <v>4245</v>
      </c>
      <c r="D147" s="955">
        <v>45632</v>
      </c>
      <c r="E147" s="758">
        <f t="shared" si="59"/>
        <v>45639</v>
      </c>
      <c r="F147" s="758">
        <f t="shared" si="61"/>
        <v>45643</v>
      </c>
      <c r="G147" s="764"/>
      <c r="H147" s="758">
        <f t="shared" si="57"/>
        <v>45619</v>
      </c>
      <c r="I147" s="758">
        <f t="shared" si="57"/>
        <v>45619</v>
      </c>
    </row>
    <row r="148" spans="1:9" s="196" customFormat="1" ht="20.100000000000001" hidden="1" customHeight="1">
      <c r="A148" s="1123"/>
      <c r="B148" s="976" t="s">
        <v>4190</v>
      </c>
      <c r="C148" s="955" t="s">
        <v>4246</v>
      </c>
      <c r="D148" s="955">
        <v>45648</v>
      </c>
      <c r="E148" s="758">
        <f t="shared" si="59"/>
        <v>45655</v>
      </c>
      <c r="F148" s="758">
        <f t="shared" si="61"/>
        <v>45659</v>
      </c>
      <c r="G148" s="764"/>
      <c r="H148" s="758">
        <f t="shared" si="57"/>
        <v>45626</v>
      </c>
      <c r="I148" s="758">
        <f t="shared" si="57"/>
        <v>45626</v>
      </c>
    </row>
    <row r="149" spans="1:9" s="196" customFormat="1" ht="20.100000000000001" hidden="1" customHeight="1">
      <c r="A149" s="1123"/>
      <c r="B149" s="976" t="s">
        <v>4188</v>
      </c>
      <c r="C149" s="955" t="s">
        <v>4247</v>
      </c>
      <c r="D149" s="955">
        <v>45646</v>
      </c>
      <c r="E149" s="758">
        <f t="shared" si="59"/>
        <v>45653</v>
      </c>
      <c r="F149" s="758">
        <f t="shared" si="61"/>
        <v>45657</v>
      </c>
      <c r="G149" s="764"/>
      <c r="H149" s="758">
        <f t="shared" si="57"/>
        <v>45633</v>
      </c>
      <c r="I149" s="758">
        <f t="shared" si="57"/>
        <v>45633</v>
      </c>
    </row>
    <row r="150" spans="1:9" s="196" customFormat="1" ht="20.100000000000001" hidden="1" customHeight="1">
      <c r="A150" s="1123"/>
      <c r="B150" s="1065" t="s">
        <v>413</v>
      </c>
      <c r="C150" s="955" t="s">
        <v>4248</v>
      </c>
      <c r="D150" s="800">
        <v>45588</v>
      </c>
      <c r="E150" s="800">
        <f t="shared" si="59"/>
        <v>45595</v>
      </c>
      <c r="F150" s="800">
        <f t="shared" si="61"/>
        <v>45599</v>
      </c>
      <c r="G150" s="764"/>
      <c r="H150" s="758">
        <f t="shared" si="57"/>
        <v>45640</v>
      </c>
      <c r="I150" s="758">
        <f t="shared" si="57"/>
        <v>45640</v>
      </c>
    </row>
    <row r="151" spans="1:9" s="196" customFormat="1" ht="20.100000000000001" hidden="1" customHeight="1">
      <c r="A151" s="1123"/>
      <c r="B151" s="976" t="s">
        <v>4060</v>
      </c>
      <c r="C151" s="955" t="s">
        <v>4249</v>
      </c>
      <c r="D151" s="955">
        <v>45660</v>
      </c>
      <c r="E151" s="758">
        <f t="shared" si="59"/>
        <v>45667</v>
      </c>
      <c r="F151" s="758">
        <f t="shared" si="61"/>
        <v>45671</v>
      </c>
      <c r="G151" s="764"/>
      <c r="H151" s="758">
        <f t="shared" si="57"/>
        <v>45647</v>
      </c>
      <c r="I151" s="758">
        <f t="shared" si="57"/>
        <v>45647</v>
      </c>
    </row>
    <row r="152" spans="1:9" s="196" customFormat="1" ht="20.100000000000001" hidden="1" customHeight="1">
      <c r="A152" s="1123"/>
      <c r="B152" s="1065" t="s">
        <v>413</v>
      </c>
      <c r="C152" s="955" t="s">
        <v>4250</v>
      </c>
      <c r="D152" s="800">
        <v>45588</v>
      </c>
      <c r="E152" s="800">
        <f t="shared" si="59"/>
        <v>45595</v>
      </c>
      <c r="F152" s="800">
        <f t="shared" si="61"/>
        <v>45599</v>
      </c>
      <c r="G152" s="764"/>
      <c r="H152" s="758">
        <f t="shared" si="57"/>
        <v>45654</v>
      </c>
      <c r="I152" s="758">
        <f t="shared" si="57"/>
        <v>45654</v>
      </c>
    </row>
    <row r="153" spans="1:9" s="196" customFormat="1" ht="20.100000000000001" hidden="1" customHeight="1">
      <c r="A153" s="1123"/>
      <c r="B153" s="976" t="s">
        <v>4194</v>
      </c>
      <c r="C153" s="955" t="s">
        <v>4251</v>
      </c>
      <c r="D153" s="955">
        <v>45667</v>
      </c>
      <c r="E153" s="758">
        <f t="shared" si="59"/>
        <v>45674</v>
      </c>
      <c r="F153" s="758">
        <f t="shared" si="61"/>
        <v>45678</v>
      </c>
      <c r="G153" s="764"/>
      <c r="H153" s="758">
        <v>45668</v>
      </c>
      <c r="I153" s="758">
        <v>45668</v>
      </c>
    </row>
    <row r="154" spans="1:9" s="196" customFormat="1" ht="20.100000000000001" hidden="1" customHeight="1">
      <c r="A154" s="1123"/>
      <c r="B154" s="976" t="s">
        <v>4197</v>
      </c>
      <c r="C154" s="955" t="s">
        <v>4252</v>
      </c>
      <c r="D154" s="955">
        <v>45679</v>
      </c>
      <c r="E154" s="758">
        <f t="shared" si="59"/>
        <v>45686</v>
      </c>
      <c r="F154" s="758">
        <f t="shared" si="61"/>
        <v>45690</v>
      </c>
      <c r="G154" s="764"/>
      <c r="H154" s="758">
        <f t="shared" si="57"/>
        <v>45675</v>
      </c>
      <c r="I154" s="758">
        <f t="shared" si="57"/>
        <v>45675</v>
      </c>
    </row>
    <row r="155" spans="1:9" s="196" customFormat="1" ht="20.100000000000001" hidden="1" customHeight="1">
      <c r="A155" s="1123"/>
      <c r="B155" s="976" t="s">
        <v>4234</v>
      </c>
      <c r="C155" s="955" t="s">
        <v>4253</v>
      </c>
      <c r="D155" s="955">
        <v>45688</v>
      </c>
      <c r="E155" s="758">
        <f t="shared" si="59"/>
        <v>45695</v>
      </c>
      <c r="F155" s="758">
        <f t="shared" si="61"/>
        <v>45699</v>
      </c>
      <c r="G155" s="764"/>
      <c r="H155" s="758">
        <f t="shared" si="57"/>
        <v>45682</v>
      </c>
      <c r="I155" s="758">
        <f t="shared" si="57"/>
        <v>45682</v>
      </c>
    </row>
    <row r="156" spans="1:9" s="196" customFormat="1" ht="20.100000000000001" hidden="1" customHeight="1">
      <c r="A156" s="1123"/>
      <c r="B156" s="976" t="s">
        <v>3918</v>
      </c>
      <c r="C156" s="955" t="s">
        <v>4254</v>
      </c>
      <c r="D156" s="955">
        <v>45693</v>
      </c>
      <c r="E156" s="758">
        <f t="shared" si="59"/>
        <v>45700</v>
      </c>
      <c r="F156" s="758">
        <f t="shared" si="61"/>
        <v>45704</v>
      </c>
      <c r="G156" s="764"/>
      <c r="H156" s="758">
        <f t="shared" si="57"/>
        <v>45689</v>
      </c>
      <c r="I156" s="758">
        <f t="shared" si="57"/>
        <v>45689</v>
      </c>
    </row>
    <row r="157" spans="1:9" s="196" customFormat="1" ht="20.100000000000001" hidden="1" customHeight="1">
      <c r="A157" s="1123"/>
      <c r="B157" s="976" t="s">
        <v>3902</v>
      </c>
      <c r="C157" s="955" t="s">
        <v>4255</v>
      </c>
      <c r="D157" s="955">
        <v>45701</v>
      </c>
      <c r="E157" s="758">
        <f t="shared" si="59"/>
        <v>45708</v>
      </c>
      <c r="F157" s="758">
        <f t="shared" si="61"/>
        <v>45712</v>
      </c>
      <c r="G157" s="764"/>
      <c r="H157" s="758">
        <f t="shared" si="57"/>
        <v>45696</v>
      </c>
      <c r="I157" s="758">
        <f t="shared" si="57"/>
        <v>45696</v>
      </c>
    </row>
    <row r="158" spans="1:9" s="196" customFormat="1" ht="20.100000000000001" hidden="1" customHeight="1">
      <c r="A158" s="1123"/>
      <c r="B158" s="976" t="s">
        <v>4067</v>
      </c>
      <c r="C158" s="955" t="s">
        <v>4256</v>
      </c>
      <c r="D158" s="955">
        <v>45714</v>
      </c>
      <c r="E158" s="758">
        <f t="shared" si="59"/>
        <v>45721</v>
      </c>
      <c r="F158" s="758">
        <f t="shared" si="61"/>
        <v>45725</v>
      </c>
      <c r="G158" s="764"/>
      <c r="H158" s="758">
        <f t="shared" si="57"/>
        <v>45703</v>
      </c>
      <c r="I158" s="758">
        <f t="shared" si="57"/>
        <v>45703</v>
      </c>
    </row>
    <row r="159" spans="1:9" s="196" customFormat="1" ht="20.100000000000001" hidden="1" customHeight="1">
      <c r="A159" s="1123"/>
      <c r="B159" s="976" t="s">
        <v>4222</v>
      </c>
      <c r="C159" s="955" t="s">
        <v>4257</v>
      </c>
      <c r="D159" s="955">
        <v>45715</v>
      </c>
      <c r="E159" s="880" t="s">
        <v>389</v>
      </c>
      <c r="F159" s="758">
        <f t="shared" si="61"/>
        <v>45726</v>
      </c>
      <c r="G159" s="764"/>
      <c r="H159" s="758">
        <f t="shared" si="57"/>
        <v>45710</v>
      </c>
      <c r="I159" s="758">
        <f t="shared" si="57"/>
        <v>45710</v>
      </c>
    </row>
    <row r="160" spans="1:9" s="196" customFormat="1" ht="20.100000000000001" hidden="1" customHeight="1">
      <c r="A160" s="1123"/>
      <c r="B160" s="976" t="s">
        <v>4192</v>
      </c>
      <c r="C160" s="955" t="s">
        <v>4258</v>
      </c>
      <c r="D160" s="955">
        <v>45729</v>
      </c>
      <c r="E160" s="758">
        <f t="shared" ref="E160:E162" si="62">D160+7</f>
        <v>45736</v>
      </c>
      <c r="F160" s="758">
        <f t="shared" si="61"/>
        <v>45740</v>
      </c>
      <c r="G160" s="764"/>
      <c r="H160" s="758">
        <f t="shared" si="57"/>
        <v>45717</v>
      </c>
      <c r="I160" s="758">
        <f t="shared" si="57"/>
        <v>45717</v>
      </c>
    </row>
    <row r="161" spans="1:9" s="196" customFormat="1" ht="20.100000000000001" hidden="1" customHeight="1">
      <c r="A161" s="1123"/>
      <c r="B161" s="976" t="s">
        <v>4204</v>
      </c>
      <c r="C161" s="955" t="s">
        <v>4259</v>
      </c>
      <c r="D161" s="955">
        <v>45726</v>
      </c>
      <c r="E161" s="758">
        <f t="shared" si="62"/>
        <v>45733</v>
      </c>
      <c r="F161" s="758">
        <f t="shared" si="61"/>
        <v>45737</v>
      </c>
      <c r="G161" s="764"/>
      <c r="H161" s="758">
        <f t="shared" si="57"/>
        <v>45724</v>
      </c>
      <c r="I161" s="758">
        <f t="shared" si="57"/>
        <v>45724</v>
      </c>
    </row>
    <row r="162" spans="1:9" s="196" customFormat="1" ht="20.100000000000001" hidden="1" customHeight="1">
      <c r="A162" s="1123"/>
      <c r="B162" s="976" t="s">
        <v>4186</v>
      </c>
      <c r="C162" s="955" t="s">
        <v>4260</v>
      </c>
      <c r="D162" s="955">
        <v>45734</v>
      </c>
      <c r="E162" s="758">
        <f t="shared" si="62"/>
        <v>45741</v>
      </c>
      <c r="F162" s="758">
        <f t="shared" si="61"/>
        <v>45745</v>
      </c>
      <c r="G162" s="764"/>
      <c r="H162" s="758">
        <f t="shared" si="57"/>
        <v>45731</v>
      </c>
      <c r="I162" s="758">
        <f t="shared" si="57"/>
        <v>45731</v>
      </c>
    </row>
    <row r="163" spans="1:9" s="196" customFormat="1" ht="20.100000000000001" hidden="1" customHeight="1">
      <c r="A163" s="1123"/>
      <c r="B163" s="976" t="s">
        <v>4180</v>
      </c>
      <c r="C163" s="955" t="s">
        <v>4261</v>
      </c>
      <c r="D163" s="955">
        <v>45750</v>
      </c>
      <c r="E163" s="880" t="s">
        <v>389</v>
      </c>
      <c r="F163" s="758">
        <v>45756</v>
      </c>
      <c r="G163" s="764"/>
      <c r="H163" s="758">
        <f t="shared" si="57"/>
        <v>45738</v>
      </c>
      <c r="I163" s="758">
        <f t="shared" si="57"/>
        <v>45738</v>
      </c>
    </row>
    <row r="164" spans="1:9" s="196" customFormat="1" ht="20.100000000000001" hidden="1" customHeight="1">
      <c r="A164" s="1123"/>
      <c r="B164" s="976" t="s">
        <v>4184</v>
      </c>
      <c r="C164" s="955" t="s">
        <v>4262</v>
      </c>
      <c r="D164" s="955">
        <v>45756</v>
      </c>
      <c r="E164" s="758">
        <f t="shared" ref="E164:E165" si="63">D164+7</f>
        <v>45763</v>
      </c>
      <c r="F164" s="758">
        <f t="shared" ref="F164:F166" si="64">D164+11</f>
        <v>45767</v>
      </c>
      <c r="G164" s="764"/>
      <c r="H164" s="758">
        <f t="shared" si="57"/>
        <v>45745</v>
      </c>
      <c r="I164" s="758">
        <f t="shared" si="57"/>
        <v>45745</v>
      </c>
    </row>
    <row r="165" spans="1:9" s="196" customFormat="1" ht="20.100000000000001" hidden="1" customHeight="1">
      <c r="A165" s="1123"/>
      <c r="B165" s="976" t="s">
        <v>4188</v>
      </c>
      <c r="C165" s="955" t="s">
        <v>4263</v>
      </c>
      <c r="D165" s="955">
        <v>45764</v>
      </c>
      <c r="E165" s="758">
        <f t="shared" si="63"/>
        <v>45771</v>
      </c>
      <c r="F165" s="758">
        <f t="shared" si="64"/>
        <v>45775</v>
      </c>
      <c r="G165" s="764"/>
      <c r="H165" s="758">
        <f t="shared" si="57"/>
        <v>45752</v>
      </c>
      <c r="I165" s="758">
        <f t="shared" si="57"/>
        <v>45752</v>
      </c>
    </row>
    <row r="166" spans="1:9" s="196" customFormat="1" ht="20.100000000000001" hidden="1" customHeight="1">
      <c r="A166" s="1123"/>
      <c r="B166" s="976" t="s">
        <v>4190</v>
      </c>
      <c r="C166" s="955" t="s">
        <v>4264</v>
      </c>
      <c r="D166" s="955">
        <v>45772</v>
      </c>
      <c r="E166" s="880" t="s">
        <v>389</v>
      </c>
      <c r="F166" s="758">
        <f t="shared" si="64"/>
        <v>45783</v>
      </c>
      <c r="G166" s="764"/>
      <c r="H166" s="758">
        <f t="shared" si="57"/>
        <v>45759</v>
      </c>
      <c r="I166" s="758">
        <f t="shared" si="57"/>
        <v>45759</v>
      </c>
    </row>
    <row r="167" spans="1:9" s="196" customFormat="1" ht="20.100000000000001" hidden="1" customHeight="1">
      <c r="A167" s="1123"/>
      <c r="B167" s="976" t="s">
        <v>4197</v>
      </c>
      <c r="C167" s="955" t="s">
        <v>4269</v>
      </c>
      <c r="D167" s="955">
        <v>45795</v>
      </c>
      <c r="E167" s="972" t="s">
        <v>389</v>
      </c>
      <c r="F167" s="758">
        <v>45802</v>
      </c>
      <c r="G167" s="764"/>
      <c r="H167" s="758">
        <v>45788</v>
      </c>
      <c r="I167" s="758">
        <v>45788</v>
      </c>
    </row>
    <row r="168" spans="1:9" s="196" customFormat="1" ht="20.100000000000001" hidden="1" customHeight="1">
      <c r="A168" s="1123"/>
      <c r="B168" s="976" t="s">
        <v>4270</v>
      </c>
      <c r="C168" s="955" t="s">
        <v>4271</v>
      </c>
      <c r="D168" s="955">
        <v>45798</v>
      </c>
      <c r="E168" s="758">
        <f t="shared" ref="E168:E170" si="65">D168+8</f>
        <v>45806</v>
      </c>
      <c r="F168" s="758">
        <f t="shared" ref="F168:F170" si="66">E168+3</f>
        <v>45809</v>
      </c>
      <c r="G168" s="764"/>
      <c r="H168" s="758">
        <f t="shared" si="57"/>
        <v>45795</v>
      </c>
      <c r="I168" s="758">
        <f t="shared" si="57"/>
        <v>45795</v>
      </c>
    </row>
    <row r="169" spans="1:9" s="196" customFormat="1" ht="20.100000000000001" hidden="1" customHeight="1">
      <c r="A169" s="1123"/>
      <c r="B169" s="976" t="s">
        <v>3918</v>
      </c>
      <c r="C169" s="955" t="s">
        <v>4272</v>
      </c>
      <c r="D169" s="955">
        <v>45807</v>
      </c>
      <c r="E169" s="758">
        <f t="shared" si="65"/>
        <v>45815</v>
      </c>
      <c r="F169" s="758">
        <f t="shared" si="66"/>
        <v>45818</v>
      </c>
      <c r="G169" s="764"/>
      <c r="H169" s="758">
        <f t="shared" si="57"/>
        <v>45802</v>
      </c>
      <c r="I169" s="758">
        <f t="shared" si="57"/>
        <v>45802</v>
      </c>
    </row>
    <row r="170" spans="1:9" s="196" customFormat="1" ht="20.100000000000001" hidden="1" customHeight="1">
      <c r="A170" s="1123"/>
      <c r="B170" s="976" t="s">
        <v>3912</v>
      </c>
      <c r="C170" s="955" t="s">
        <v>4273</v>
      </c>
      <c r="D170" s="955">
        <v>45815</v>
      </c>
      <c r="E170" s="758">
        <f t="shared" si="65"/>
        <v>45823</v>
      </c>
      <c r="F170" s="758">
        <f t="shared" si="66"/>
        <v>45826</v>
      </c>
      <c r="G170" s="764"/>
      <c r="H170" s="758">
        <f t="shared" si="57"/>
        <v>45809</v>
      </c>
      <c r="I170" s="758">
        <f t="shared" si="57"/>
        <v>45809</v>
      </c>
    </row>
    <row r="171" spans="1:9" s="196" customFormat="1" ht="20.100000000000001" hidden="1" customHeight="1">
      <c r="A171" s="1123"/>
      <c r="B171" s="976" t="s">
        <v>4067</v>
      </c>
      <c r="C171" s="955" t="s">
        <v>4274</v>
      </c>
      <c r="D171" s="955">
        <v>45828</v>
      </c>
      <c r="E171" s="972" t="s">
        <v>389</v>
      </c>
      <c r="F171" s="758">
        <v>45836</v>
      </c>
      <c r="G171" s="764"/>
      <c r="H171" s="758">
        <f t="shared" si="57"/>
        <v>45816</v>
      </c>
      <c r="I171" s="758">
        <f t="shared" si="57"/>
        <v>45816</v>
      </c>
    </row>
    <row r="172" spans="1:9" s="196" customFormat="1" ht="20.100000000000001" hidden="1" customHeight="1">
      <c r="A172" s="1123"/>
      <c r="B172" s="976" t="s">
        <v>4204</v>
      </c>
      <c r="C172" s="955" t="s">
        <v>4275</v>
      </c>
      <c r="D172" s="972" t="s">
        <v>389</v>
      </c>
      <c r="E172" s="800"/>
      <c r="F172" s="800"/>
      <c r="G172" s="764"/>
      <c r="H172" s="758">
        <f t="shared" si="57"/>
        <v>45823</v>
      </c>
      <c r="I172" s="758">
        <f t="shared" si="57"/>
        <v>45823</v>
      </c>
    </row>
    <row r="173" spans="1:9" s="196" customFormat="1" ht="20.100000000000001" hidden="1" customHeight="1">
      <c r="A173" s="1123"/>
      <c r="B173" s="1065" t="s">
        <v>413</v>
      </c>
      <c r="C173" s="955" t="s">
        <v>4276</v>
      </c>
      <c r="D173" s="800"/>
      <c r="E173" s="800"/>
      <c r="F173" s="800"/>
      <c r="G173" s="764"/>
      <c r="H173" s="758">
        <f t="shared" si="57"/>
        <v>45830</v>
      </c>
      <c r="I173" s="758">
        <f t="shared" si="57"/>
        <v>45830</v>
      </c>
    </row>
    <row r="174" spans="1:9" s="196" customFormat="1" ht="20.100000000000001" hidden="1" customHeight="1">
      <c r="A174" s="1123"/>
      <c r="B174" s="976" t="s">
        <v>4186</v>
      </c>
      <c r="C174" s="955" t="s">
        <v>4277</v>
      </c>
      <c r="D174" s="955">
        <v>45851</v>
      </c>
      <c r="E174" s="972" t="s">
        <v>389</v>
      </c>
      <c r="F174" s="758">
        <v>45859</v>
      </c>
      <c r="G174" s="764"/>
      <c r="H174" s="758">
        <f t="shared" si="57"/>
        <v>45837</v>
      </c>
      <c r="I174" s="758">
        <f t="shared" si="57"/>
        <v>45837</v>
      </c>
    </row>
    <row r="175" spans="1:9" s="196" customFormat="1" ht="20.100000000000001" hidden="1" customHeight="1">
      <c r="A175" s="1123"/>
      <c r="B175" s="976" t="s">
        <v>4278</v>
      </c>
      <c r="C175" s="955" t="s">
        <v>4279</v>
      </c>
      <c r="D175" s="955">
        <v>45865</v>
      </c>
      <c r="E175" s="972" t="s">
        <v>389</v>
      </c>
      <c r="F175" s="758">
        <v>45876</v>
      </c>
      <c r="G175" s="764"/>
      <c r="H175" s="758">
        <f t="shared" si="57"/>
        <v>45844</v>
      </c>
      <c r="I175" s="758">
        <f t="shared" si="57"/>
        <v>45844</v>
      </c>
    </row>
    <row r="176" spans="1:9" s="196" customFormat="1" ht="20.100000000000001" hidden="1" customHeight="1">
      <c r="A176" s="1123"/>
      <c r="B176" s="976" t="s">
        <v>4180</v>
      </c>
      <c r="C176" s="955" t="s">
        <v>4280</v>
      </c>
      <c r="D176" s="955">
        <v>45863</v>
      </c>
      <c r="E176" s="972" t="s">
        <v>389</v>
      </c>
      <c r="F176" s="758">
        <v>45870</v>
      </c>
      <c r="G176" s="764"/>
      <c r="H176" s="758">
        <f t="shared" si="57"/>
        <v>45851</v>
      </c>
      <c r="I176" s="758">
        <f t="shared" si="57"/>
        <v>45851</v>
      </c>
    </row>
    <row r="177" spans="1:10" s="196" customFormat="1" ht="20.100000000000001" hidden="1" customHeight="1">
      <c r="A177" s="1123"/>
      <c r="B177" s="976" t="s">
        <v>4184</v>
      </c>
      <c r="C177" s="955" t="s">
        <v>4281</v>
      </c>
      <c r="D177" s="955">
        <v>45876</v>
      </c>
      <c r="E177" s="758">
        <f t="shared" ref="E177" si="67">D177+8</f>
        <v>45884</v>
      </c>
      <c r="F177" s="758">
        <f t="shared" ref="F177" si="68">E177+3</f>
        <v>45887</v>
      </c>
      <c r="G177" s="764"/>
      <c r="H177" s="758">
        <f t="shared" si="57"/>
        <v>45858</v>
      </c>
      <c r="I177" s="758">
        <f t="shared" si="57"/>
        <v>45858</v>
      </c>
    </row>
    <row r="178" spans="1:10" s="196" customFormat="1" ht="20.100000000000001" hidden="1" customHeight="1">
      <c r="A178" s="1123" t="s">
        <v>4188</v>
      </c>
      <c r="B178" s="1065" t="s">
        <v>413</v>
      </c>
      <c r="C178" s="955" t="s">
        <v>4282</v>
      </c>
      <c r="D178" s="800"/>
      <c r="E178" s="800"/>
      <c r="F178" s="800"/>
      <c r="G178" s="764"/>
      <c r="H178" s="758">
        <f t="shared" si="57"/>
        <v>45865</v>
      </c>
      <c r="I178" s="758">
        <f t="shared" si="57"/>
        <v>45865</v>
      </c>
    </row>
    <row r="179" spans="1:10" s="196" customFormat="1" ht="20.100000000000001" hidden="1" customHeight="1">
      <c r="A179" s="1123"/>
      <c r="B179" s="976" t="s">
        <v>4190</v>
      </c>
      <c r="C179" s="955" t="s">
        <v>4283</v>
      </c>
      <c r="D179" s="955">
        <v>45885</v>
      </c>
      <c r="E179" s="972" t="s">
        <v>389</v>
      </c>
      <c r="F179" s="972" t="s">
        <v>389</v>
      </c>
      <c r="G179" s="764"/>
      <c r="H179" s="758">
        <f t="shared" si="57"/>
        <v>45872</v>
      </c>
      <c r="I179" s="758">
        <f t="shared" si="57"/>
        <v>45872</v>
      </c>
    </row>
    <row r="180" spans="1:10" s="196" customFormat="1" ht="20.100000000000001" hidden="1" customHeight="1">
      <c r="A180" s="1123"/>
      <c r="B180" s="976" t="s">
        <v>4060</v>
      </c>
      <c r="C180" s="955" t="s">
        <v>4284</v>
      </c>
      <c r="D180" s="955">
        <v>45907</v>
      </c>
      <c r="E180" s="972" t="s">
        <v>389</v>
      </c>
      <c r="F180" s="758">
        <v>45910</v>
      </c>
      <c r="G180" s="764"/>
      <c r="H180" s="758">
        <f t="shared" si="57"/>
        <v>45879</v>
      </c>
      <c r="I180" s="758">
        <f t="shared" si="57"/>
        <v>45879</v>
      </c>
    </row>
    <row r="181" spans="1:10" s="196" customFormat="1" ht="20.100000000000001" hidden="1" customHeight="1">
      <c r="A181" s="1123"/>
      <c r="B181" s="976" t="s">
        <v>4194</v>
      </c>
      <c r="C181" s="955" t="s">
        <v>4285</v>
      </c>
      <c r="D181" s="972" t="s">
        <v>389</v>
      </c>
      <c r="E181" s="1109"/>
      <c r="F181" s="800"/>
      <c r="G181" s="764"/>
      <c r="H181" s="758">
        <f t="shared" ref="H181:I200" si="69">H180+7</f>
        <v>45886</v>
      </c>
      <c r="I181" s="758">
        <f t="shared" si="69"/>
        <v>45886</v>
      </c>
    </row>
    <row r="182" spans="1:10" s="196" customFormat="1" ht="20.100000000000001" hidden="1" customHeight="1">
      <c r="A182" s="1123"/>
      <c r="B182" s="976" t="s">
        <v>4197</v>
      </c>
      <c r="C182" s="955" t="s">
        <v>4286</v>
      </c>
      <c r="D182" s="955">
        <v>45912</v>
      </c>
      <c r="E182" s="972" t="s">
        <v>389</v>
      </c>
      <c r="F182" s="758">
        <v>45918</v>
      </c>
      <c r="G182" s="764"/>
      <c r="H182" s="758">
        <f t="shared" si="69"/>
        <v>45893</v>
      </c>
      <c r="I182" s="758">
        <f t="shared" si="69"/>
        <v>45893</v>
      </c>
    </row>
    <row r="183" spans="1:10" s="196" customFormat="1" ht="20.100000000000001" hidden="1" customHeight="1">
      <c r="A183" s="1123"/>
      <c r="B183" s="976" t="s">
        <v>4270</v>
      </c>
      <c r="C183" s="955" t="s">
        <v>4287</v>
      </c>
      <c r="D183" s="955">
        <v>45915</v>
      </c>
      <c r="E183" s="972" t="s">
        <v>389</v>
      </c>
      <c r="F183" s="758">
        <v>45923</v>
      </c>
      <c r="G183" s="764"/>
      <c r="H183" s="758">
        <f t="shared" si="69"/>
        <v>45900</v>
      </c>
      <c r="I183" s="758">
        <f t="shared" si="69"/>
        <v>45900</v>
      </c>
    </row>
    <row r="184" spans="1:10" s="196" customFormat="1" ht="20.100000000000001" hidden="1" customHeight="1">
      <c r="A184" s="1123"/>
      <c r="B184" s="976" t="s">
        <v>4288</v>
      </c>
      <c r="C184" s="955" t="s">
        <v>4289</v>
      </c>
      <c r="D184" s="955">
        <v>45915</v>
      </c>
      <c r="E184" s="972" t="s">
        <v>389</v>
      </c>
      <c r="F184" s="972" t="s">
        <v>389</v>
      </c>
      <c r="G184" s="764"/>
      <c r="H184" s="758">
        <f t="shared" si="69"/>
        <v>45907</v>
      </c>
      <c r="I184" s="758">
        <f t="shared" si="69"/>
        <v>45907</v>
      </c>
    </row>
    <row r="185" spans="1:10" s="196" customFormat="1" ht="20.100000000000001" hidden="1" customHeight="1">
      <c r="A185" s="1123"/>
      <c r="B185" s="976" t="s">
        <v>3918</v>
      </c>
      <c r="C185" s="955" t="s">
        <v>4290</v>
      </c>
      <c r="D185" s="955">
        <v>45926</v>
      </c>
      <c r="E185" s="972" t="s">
        <v>389</v>
      </c>
      <c r="F185" s="758">
        <v>45932</v>
      </c>
      <c r="G185" s="764"/>
      <c r="H185" s="758">
        <f t="shared" si="69"/>
        <v>45914</v>
      </c>
      <c r="I185" s="758">
        <f t="shared" si="69"/>
        <v>45914</v>
      </c>
    </row>
    <row r="186" spans="1:10" s="196" customFormat="1" ht="20.100000000000001" hidden="1" customHeight="1">
      <c r="A186" s="1123"/>
      <c r="B186" s="976" t="s">
        <v>3912</v>
      </c>
      <c r="C186" s="955" t="s">
        <v>4291</v>
      </c>
      <c r="D186" s="955">
        <v>45929</v>
      </c>
      <c r="E186" s="972" t="s">
        <v>389</v>
      </c>
      <c r="F186" s="758">
        <v>45937</v>
      </c>
      <c r="G186" s="764"/>
      <c r="H186" s="758">
        <f t="shared" si="69"/>
        <v>45921</v>
      </c>
      <c r="I186" s="758">
        <f t="shared" si="69"/>
        <v>45921</v>
      </c>
    </row>
    <row r="187" spans="1:10" s="196" customFormat="1" ht="20.100000000000001" hidden="1" customHeight="1">
      <c r="A187" s="1123"/>
      <c r="B187" s="976" t="s">
        <v>4067</v>
      </c>
      <c r="C187" s="955" t="s">
        <v>4292</v>
      </c>
      <c r="D187" s="955">
        <v>45932</v>
      </c>
      <c r="E187" s="758">
        <f t="shared" ref="E187" si="70">D187+8</f>
        <v>45940</v>
      </c>
      <c r="F187" s="758">
        <f t="shared" ref="F187" si="71">E187+3</f>
        <v>45943</v>
      </c>
      <c r="G187" s="764"/>
      <c r="H187" s="758">
        <f t="shared" si="69"/>
        <v>45928</v>
      </c>
      <c r="I187" s="758">
        <f t="shared" si="69"/>
        <v>45928</v>
      </c>
    </row>
    <row r="188" spans="1:10" s="196" customFormat="1" ht="20.100000000000001" customHeight="1">
      <c r="A188" s="1123"/>
      <c r="B188" s="1166" t="s">
        <v>413</v>
      </c>
      <c r="C188" s="955" t="s">
        <v>4293</v>
      </c>
      <c r="D188" s="800"/>
      <c r="E188" s="800"/>
      <c r="F188" s="800"/>
      <c r="G188" s="764"/>
      <c r="H188" s="758">
        <v>45933</v>
      </c>
      <c r="I188" s="758">
        <f t="shared" si="69"/>
        <v>45935</v>
      </c>
      <c r="J188" s="332">
        <f t="shared" ref="I188:J200" si="72">WEEKNUM(I188)</f>
        <v>41</v>
      </c>
    </row>
    <row r="189" spans="1:10" s="196" customFormat="1" ht="20.100000000000001" customHeight="1">
      <c r="A189" s="1123"/>
      <c r="B189" s="976" t="s">
        <v>4222</v>
      </c>
      <c r="C189" s="955" t="s">
        <v>4294</v>
      </c>
      <c r="D189" s="972" t="s">
        <v>389</v>
      </c>
      <c r="E189" s="972" t="s">
        <v>389</v>
      </c>
      <c r="F189" s="972" t="s">
        <v>389</v>
      </c>
      <c r="G189" s="764"/>
      <c r="H189" s="758">
        <v>45940</v>
      </c>
      <c r="I189" s="758">
        <f t="shared" si="69"/>
        <v>45942</v>
      </c>
      <c r="J189" s="332">
        <f t="shared" si="72"/>
        <v>42</v>
      </c>
    </row>
    <row r="190" spans="1:10" s="196" customFormat="1" ht="20.100000000000001" customHeight="1">
      <c r="A190" s="1123"/>
      <c r="B190" s="976" t="s">
        <v>4295</v>
      </c>
      <c r="C190" s="955" t="s">
        <v>4296</v>
      </c>
      <c r="D190" s="955">
        <v>45951</v>
      </c>
      <c r="E190" s="972" t="s">
        <v>389</v>
      </c>
      <c r="F190" s="758">
        <v>45961</v>
      </c>
      <c r="G190" s="764"/>
      <c r="H190" s="758">
        <f t="shared" si="69"/>
        <v>45947</v>
      </c>
      <c r="I190" s="758">
        <f t="shared" si="69"/>
        <v>45949</v>
      </c>
      <c r="J190" s="332">
        <f t="shared" si="72"/>
        <v>43</v>
      </c>
    </row>
    <row r="191" spans="1:10" s="196" customFormat="1" ht="20.100000000000001" customHeight="1">
      <c r="A191" s="1123"/>
      <c r="B191" s="976" t="s">
        <v>4186</v>
      </c>
      <c r="C191" s="955" t="s">
        <v>4297</v>
      </c>
      <c r="D191" s="955">
        <v>45952</v>
      </c>
      <c r="E191" s="972" t="s">
        <v>389</v>
      </c>
      <c r="F191" s="1165">
        <v>45958</v>
      </c>
      <c r="G191" s="764"/>
      <c r="H191" s="758">
        <f t="shared" si="69"/>
        <v>45954</v>
      </c>
      <c r="I191" s="758">
        <f t="shared" si="69"/>
        <v>45956</v>
      </c>
      <c r="J191" s="332">
        <f t="shared" si="72"/>
        <v>44</v>
      </c>
    </row>
    <row r="192" spans="1:10" s="196" customFormat="1" ht="20.100000000000001" customHeight="1">
      <c r="A192" s="1123"/>
      <c r="B192" s="976" t="s">
        <v>4298</v>
      </c>
      <c r="C192" s="955" t="s">
        <v>4299</v>
      </c>
      <c r="D192" s="955">
        <v>45961</v>
      </c>
      <c r="E192" s="758">
        <f t="shared" ref="E192" si="73">D192+8</f>
        <v>45969</v>
      </c>
      <c r="F192" s="758">
        <f t="shared" ref="F192" si="74">E192+3</f>
        <v>45972</v>
      </c>
      <c r="G192" s="764"/>
      <c r="H192" s="758">
        <f t="shared" si="69"/>
        <v>45961</v>
      </c>
      <c r="I192" s="758">
        <f t="shared" si="69"/>
        <v>45963</v>
      </c>
      <c r="J192" s="332">
        <f t="shared" si="72"/>
        <v>45</v>
      </c>
    </row>
    <row r="193" spans="1:10" s="196" customFormat="1" ht="20.100000000000001" customHeight="1">
      <c r="A193" s="1123"/>
      <c r="B193" s="976" t="s">
        <v>4180</v>
      </c>
      <c r="C193" s="955" t="s">
        <v>4300</v>
      </c>
      <c r="D193" s="955">
        <v>45970</v>
      </c>
      <c r="E193" s="758">
        <f t="shared" ref="E193:E196" si="75">D193+8</f>
        <v>45978</v>
      </c>
      <c r="F193" s="758">
        <f t="shared" ref="F193:F196" si="76">E193+3</f>
        <v>45981</v>
      </c>
      <c r="G193" s="764"/>
      <c r="H193" s="758">
        <f t="shared" si="69"/>
        <v>45968</v>
      </c>
      <c r="I193" s="758">
        <f t="shared" si="69"/>
        <v>45970</v>
      </c>
      <c r="J193" s="332">
        <f t="shared" si="72"/>
        <v>46</v>
      </c>
    </row>
    <row r="194" spans="1:10" s="196" customFormat="1" ht="20.100000000000001" customHeight="1">
      <c r="A194" s="1123"/>
      <c r="B194" s="976" t="s">
        <v>4278</v>
      </c>
      <c r="C194" s="955" t="s">
        <v>4301</v>
      </c>
      <c r="D194" s="955">
        <v>45975</v>
      </c>
      <c r="E194" s="758">
        <f t="shared" si="75"/>
        <v>45983</v>
      </c>
      <c r="F194" s="758">
        <f t="shared" si="76"/>
        <v>45986</v>
      </c>
      <c r="G194" s="764"/>
      <c r="H194" s="758">
        <f t="shared" si="69"/>
        <v>45975</v>
      </c>
      <c r="I194" s="758">
        <f t="shared" si="69"/>
        <v>45977</v>
      </c>
      <c r="J194" s="332">
        <f t="shared" si="72"/>
        <v>47</v>
      </c>
    </row>
    <row r="195" spans="1:10" s="196" customFormat="1" ht="20.100000000000001" customHeight="1">
      <c r="A195" s="1123"/>
      <c r="B195" s="976" t="s">
        <v>4038</v>
      </c>
      <c r="C195" s="955" t="s">
        <v>4302</v>
      </c>
      <c r="D195" s="972" t="s">
        <v>389</v>
      </c>
      <c r="E195" s="972" t="s">
        <v>389</v>
      </c>
      <c r="F195" s="758">
        <v>45994</v>
      </c>
      <c r="G195" s="764"/>
      <c r="H195" s="758">
        <f t="shared" si="69"/>
        <v>45982</v>
      </c>
      <c r="I195" s="758">
        <f t="shared" si="69"/>
        <v>45984</v>
      </c>
      <c r="J195" s="332">
        <f t="shared" si="72"/>
        <v>48</v>
      </c>
    </row>
    <row r="196" spans="1:10" s="196" customFormat="1" ht="20.100000000000001" customHeight="1">
      <c r="A196" s="1123"/>
      <c r="B196" s="976" t="s">
        <v>4051</v>
      </c>
      <c r="C196" s="955" t="s">
        <v>4303</v>
      </c>
      <c r="D196" s="955">
        <v>45989</v>
      </c>
      <c r="E196" s="758">
        <f t="shared" si="75"/>
        <v>45997</v>
      </c>
      <c r="F196" s="758">
        <f t="shared" si="76"/>
        <v>46000</v>
      </c>
      <c r="G196" s="764"/>
      <c r="H196" s="758">
        <f t="shared" si="69"/>
        <v>45989</v>
      </c>
      <c r="I196" s="758">
        <f t="shared" si="69"/>
        <v>45991</v>
      </c>
      <c r="J196" s="332">
        <f t="shared" si="72"/>
        <v>49</v>
      </c>
    </row>
    <row r="197" spans="1:10" s="196" customFormat="1" ht="20.100000000000001" customHeight="1">
      <c r="A197" s="1123"/>
      <c r="B197" s="1166" t="s">
        <v>2507</v>
      </c>
      <c r="C197" s="955" t="s">
        <v>4304</v>
      </c>
      <c r="D197" s="760">
        <v>45996</v>
      </c>
      <c r="E197" s="760">
        <f t="shared" ref="E197:E200" si="77">D197+8</f>
        <v>46004</v>
      </c>
      <c r="F197" s="760">
        <f t="shared" ref="F197:F200" si="78">E197+3</f>
        <v>46007</v>
      </c>
      <c r="G197" s="764"/>
      <c r="H197" s="758">
        <f t="shared" si="69"/>
        <v>45996</v>
      </c>
      <c r="I197" s="758">
        <f t="shared" si="69"/>
        <v>45998</v>
      </c>
      <c r="J197" s="332">
        <f t="shared" si="72"/>
        <v>50</v>
      </c>
    </row>
    <row r="198" spans="1:10" s="196" customFormat="1" ht="20.100000000000001" customHeight="1">
      <c r="A198" s="1123"/>
      <c r="B198" s="1166" t="s">
        <v>722</v>
      </c>
      <c r="C198" s="955" t="s">
        <v>4305</v>
      </c>
      <c r="D198" s="955">
        <v>46003</v>
      </c>
      <c r="E198" s="758">
        <f t="shared" si="77"/>
        <v>46011</v>
      </c>
      <c r="F198" s="758">
        <f t="shared" si="78"/>
        <v>46014</v>
      </c>
      <c r="G198" s="764"/>
      <c r="H198" s="758">
        <f t="shared" si="69"/>
        <v>46003</v>
      </c>
      <c r="I198" s="758">
        <f t="shared" si="69"/>
        <v>46005</v>
      </c>
      <c r="J198" s="332">
        <f t="shared" si="72"/>
        <v>51</v>
      </c>
    </row>
    <row r="199" spans="1:10" s="196" customFormat="1" ht="20.100000000000001" customHeight="1">
      <c r="A199" s="1123"/>
      <c r="B199" s="976" t="s">
        <v>4194</v>
      </c>
      <c r="C199" s="955" t="s">
        <v>4306</v>
      </c>
      <c r="D199" s="955">
        <v>46010</v>
      </c>
      <c r="E199" s="758">
        <f t="shared" si="77"/>
        <v>46018</v>
      </c>
      <c r="F199" s="758">
        <f t="shared" si="78"/>
        <v>46021</v>
      </c>
      <c r="G199" s="764"/>
      <c r="H199" s="758">
        <f t="shared" si="69"/>
        <v>46010</v>
      </c>
      <c r="I199" s="758">
        <f t="shared" si="69"/>
        <v>46012</v>
      </c>
      <c r="J199" s="332">
        <f t="shared" si="72"/>
        <v>52</v>
      </c>
    </row>
    <row r="200" spans="1:10" s="196" customFormat="1" ht="20.100000000000001" customHeight="1">
      <c r="A200" s="1123"/>
      <c r="B200" s="976" t="s">
        <v>4307</v>
      </c>
      <c r="C200" s="955" t="s">
        <v>4308</v>
      </c>
      <c r="D200" s="955">
        <v>46017</v>
      </c>
      <c r="E200" s="758">
        <f t="shared" si="77"/>
        <v>46025</v>
      </c>
      <c r="F200" s="758">
        <f t="shared" si="78"/>
        <v>46028</v>
      </c>
      <c r="G200" s="764"/>
      <c r="H200" s="758">
        <f t="shared" si="69"/>
        <v>46017</v>
      </c>
      <c r="I200" s="758">
        <f t="shared" si="69"/>
        <v>46019</v>
      </c>
      <c r="J200" s="332">
        <f t="shared" si="72"/>
        <v>53</v>
      </c>
    </row>
    <row r="201" spans="1:10" s="159" customFormat="1" ht="17.25" customHeight="1">
      <c r="A201" s="1122"/>
      <c r="B201" s="1106" t="s">
        <v>545</v>
      </c>
      <c r="C201" s="678"/>
      <c r="D201" s="678"/>
      <c r="E201" s="678"/>
      <c r="F201" s="678"/>
      <c r="G201" s="678"/>
      <c r="H201" s="145"/>
    </row>
    <row r="202" spans="1:10" s="159" customFormat="1" ht="17.25" hidden="1" customHeight="1">
      <c r="A202" s="842"/>
      <c r="B202" s="1118" t="s">
        <v>4309</v>
      </c>
      <c r="C202" s="678"/>
      <c r="D202" s="678"/>
      <c r="E202" s="678"/>
      <c r="F202" s="677"/>
      <c r="G202" s="677"/>
      <c r="H202" s="195"/>
    </row>
    <row r="203" spans="1:10" s="159" customFormat="1" ht="17.25" customHeight="1">
      <c r="A203" s="842"/>
      <c r="B203" s="1118"/>
      <c r="C203" s="678"/>
      <c r="D203" s="678"/>
      <c r="E203" s="678"/>
      <c r="F203" s="677"/>
      <c r="G203" s="677"/>
      <c r="H203" s="195"/>
    </row>
    <row r="204" spans="1:10" s="159" customFormat="1" ht="17.25" customHeight="1" thickBot="1">
      <c r="A204" s="842"/>
      <c r="B204" s="679"/>
      <c r="C204" s="677"/>
      <c r="D204" s="677"/>
      <c r="E204" s="677"/>
      <c r="F204" s="677"/>
      <c r="G204" s="677"/>
      <c r="H204" s="197"/>
    </row>
    <row r="205" spans="1:10" s="147" customFormat="1" ht="18.75" customHeight="1">
      <c r="A205" s="169"/>
      <c r="B205" s="896"/>
      <c r="C205" s="897"/>
      <c r="D205" s="898"/>
      <c r="E205" s="899"/>
      <c r="F205" s="900"/>
      <c r="G205" s="901"/>
      <c r="H205" s="902"/>
    </row>
    <row r="206" spans="1:10" s="147" customFormat="1" ht="18.75" customHeight="1">
      <c r="A206" s="169"/>
      <c r="B206" s="778" t="s">
        <v>546</v>
      </c>
      <c r="C206" s="145"/>
      <c r="D206" s="147" t="s">
        <v>547</v>
      </c>
      <c r="G206" s="147" t="s">
        <v>548</v>
      </c>
      <c r="H206" s="779"/>
    </row>
    <row r="207" spans="1:10" s="147" customFormat="1" ht="18.75" customHeight="1">
      <c r="A207" s="169"/>
      <c r="B207" s="780" t="s">
        <v>549</v>
      </c>
      <c r="C207" s="1098" t="s">
        <v>550</v>
      </c>
      <c r="D207" s="133" t="s">
        <v>551</v>
      </c>
      <c r="F207" s="1098" t="s">
        <v>552</v>
      </c>
      <c r="G207" s="145" t="s">
        <v>553</v>
      </c>
      <c r="H207" s="1099" t="s">
        <v>554</v>
      </c>
    </row>
    <row r="208" spans="1:10" s="147" customFormat="1" ht="18.75" customHeight="1">
      <c r="A208" s="169"/>
      <c r="B208" s="780" t="s">
        <v>555</v>
      </c>
      <c r="C208" s="1098" t="s">
        <v>556</v>
      </c>
      <c r="D208" s="133" t="s">
        <v>557</v>
      </c>
      <c r="E208" s="148" t="s">
        <v>558</v>
      </c>
      <c r="F208" s="1100" t="s">
        <v>559</v>
      </c>
      <c r="G208" s="145" t="s">
        <v>560</v>
      </c>
      <c r="H208" s="1099" t="s">
        <v>561</v>
      </c>
    </row>
    <row r="209" spans="1:15" s="147" customFormat="1" ht="18.75" customHeight="1">
      <c r="A209" s="169"/>
      <c r="B209" s="783" t="s">
        <v>562</v>
      </c>
      <c r="C209" s="1101" t="s">
        <v>563</v>
      </c>
      <c r="D209" s="133" t="s">
        <v>564</v>
      </c>
      <c r="E209" s="148" t="s">
        <v>565</v>
      </c>
      <c r="F209" s="1100" t="s">
        <v>566</v>
      </c>
      <c r="G209" s="588" t="s">
        <v>567</v>
      </c>
      <c r="H209" s="1102" t="s">
        <v>568</v>
      </c>
    </row>
    <row r="210" spans="1:15" s="147" customFormat="1" ht="18.75" customHeight="1">
      <c r="A210" s="169"/>
      <c r="B210" s="783" t="s">
        <v>569</v>
      </c>
      <c r="C210" s="1101" t="s">
        <v>570</v>
      </c>
      <c r="D210" s="133" t="s">
        <v>571</v>
      </c>
      <c r="E210" s="148" t="s">
        <v>572</v>
      </c>
      <c r="F210" s="1100" t="s">
        <v>573</v>
      </c>
      <c r="G210" s="588" t="s">
        <v>574</v>
      </c>
      <c r="H210" s="1102" t="s">
        <v>575</v>
      </c>
      <c r="N210" s="149"/>
      <c r="O210" s="149"/>
    </row>
    <row r="211" spans="1:15" s="147" customFormat="1" ht="18.75" customHeight="1">
      <c r="A211" s="169"/>
      <c r="B211" s="783" t="s">
        <v>815</v>
      </c>
      <c r="C211" s="1101" t="s">
        <v>577</v>
      </c>
      <c r="D211" s="133" t="s">
        <v>578</v>
      </c>
      <c r="E211" s="148" t="s">
        <v>579</v>
      </c>
      <c r="F211" s="1100" t="s">
        <v>580</v>
      </c>
      <c r="G211" s="588" t="s">
        <v>581</v>
      </c>
      <c r="H211" s="1102" t="s">
        <v>582</v>
      </c>
      <c r="N211" s="149"/>
      <c r="O211" s="149"/>
    </row>
    <row r="212" spans="1:15" s="147" customFormat="1" ht="18.75" customHeight="1">
      <c r="A212" s="169"/>
      <c r="B212" s="783" t="s">
        <v>583</v>
      </c>
      <c r="C212" s="1101" t="s">
        <v>584</v>
      </c>
      <c r="D212" s="133" t="s">
        <v>585</v>
      </c>
      <c r="E212" s="148" t="s">
        <v>586</v>
      </c>
      <c r="F212" s="1100" t="s">
        <v>587</v>
      </c>
      <c r="G212" s="588" t="s">
        <v>588</v>
      </c>
      <c r="H212" s="1102" t="s">
        <v>589</v>
      </c>
      <c r="N212" s="149"/>
      <c r="O212" s="149"/>
    </row>
    <row r="213" spans="1:15" s="147" customFormat="1" ht="18.75" customHeight="1">
      <c r="A213" s="169"/>
      <c r="B213" s="783" t="s">
        <v>590</v>
      </c>
      <c r="C213" s="1101" t="s">
        <v>591</v>
      </c>
      <c r="D213" s="133" t="s">
        <v>592</v>
      </c>
      <c r="E213" s="148" t="s">
        <v>593</v>
      </c>
      <c r="F213" s="1098" t="s">
        <v>594</v>
      </c>
      <c r="G213" s="588" t="s">
        <v>595</v>
      </c>
      <c r="H213" s="787" t="s">
        <v>596</v>
      </c>
      <c r="N213" s="149"/>
      <c r="O213" s="149"/>
    </row>
    <row r="214" spans="1:15" ht="18.75" customHeight="1">
      <c r="A214" s="1033"/>
      <c r="B214" s="783" t="s">
        <v>597</v>
      </c>
      <c r="C214" s="1101" t="s">
        <v>598</v>
      </c>
      <c r="D214" s="133"/>
      <c r="F214" s="588"/>
      <c r="G214" s="147"/>
      <c r="H214" s="788"/>
      <c r="I214" s="145"/>
      <c r="J214" s="145"/>
      <c r="K214" s="145"/>
    </row>
    <row r="215" spans="1:15" ht="17.25" customHeight="1" thickBot="1">
      <c r="A215" s="1033"/>
      <c r="B215" s="1103"/>
      <c r="C215" s="791"/>
      <c r="D215" s="791"/>
      <c r="E215" s="791"/>
      <c r="F215" s="791"/>
      <c r="G215" s="791"/>
      <c r="H215" s="1104"/>
      <c r="I215" s="145"/>
      <c r="J215" s="145"/>
      <c r="K215" s="145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6">
    <mergeCell ref="B3:F3"/>
    <mergeCell ref="B4:F4"/>
    <mergeCell ref="B2:F2"/>
    <mergeCell ref="D7:D8"/>
    <mergeCell ref="D90:D91"/>
    <mergeCell ref="B90:C90"/>
  </mergeCells>
  <hyperlinks>
    <hyperlink ref="H2" location="HOME!Print_Area" display="HOME" xr:uid="{4642BEFB-130B-428D-9D94-D799BB491DE5}"/>
    <hyperlink ref="H207" r:id="rId14" xr:uid="{C74F2AC9-A2A0-48DC-BDF0-2B6C616ED201}"/>
    <hyperlink ref="C207" r:id="rId15" xr:uid="{F17CC651-DB94-4620-9DEC-7ADC1B2108BA}"/>
    <hyperlink ref="H212" r:id="rId16" xr:uid="{42178DFF-C055-4564-B7CF-FCB7377F3C9E}"/>
    <hyperlink ref="H211" r:id="rId17" xr:uid="{85CC220E-06EF-42BF-A73D-0B31F26E9551}"/>
    <hyperlink ref="C210" r:id="rId18" xr:uid="{58EEAC17-7CB2-4961-8D63-4E1C7D293061}"/>
    <hyperlink ref="C208" r:id="rId19" xr:uid="{DAE48A77-B341-457B-8731-D20ADE4D0329}"/>
    <hyperlink ref="C214" r:id="rId20" xr:uid="{B1295FB7-8793-40E4-BCDE-A800E29A212E}"/>
    <hyperlink ref="H210" r:id="rId21" xr:uid="{B38BC09C-6452-44F4-BA05-A8088C2F9DCF}"/>
    <hyperlink ref="H213" r:id="rId22" xr:uid="{AC59BA73-FB3F-4FDB-86EA-557F58273177}"/>
    <hyperlink ref="F207" r:id="rId23" xr:uid="{30C4526D-EA8A-4411-8ED0-A79865069111}"/>
    <hyperlink ref="F212" r:id="rId24" xr:uid="{CBA1ECD6-7DB3-4B02-9D0A-41DBE624ECA2}"/>
    <hyperlink ref="F208" r:id="rId25" xr:uid="{D229B871-248D-4512-9BC9-CA254D691C6F}"/>
    <hyperlink ref="F209" r:id="rId26" xr:uid="{DB2CC0D4-78D4-453C-BD28-85C029946CD9}"/>
    <hyperlink ref="F210" r:id="rId27" xr:uid="{4BE2C914-584B-4EE9-B03F-C90358B46F70}"/>
    <hyperlink ref="F211" r:id="rId28" xr:uid="{65B7BD99-CD6B-4674-831B-A9E105097E97}"/>
    <hyperlink ref="H208" r:id="rId29" xr:uid="{6EE39A70-F5A5-4D06-AD31-BE64DEC62A26}"/>
    <hyperlink ref="H209" r:id="rId30" xr:uid="{3B7C8B1B-478B-4E8E-BB4B-09E5D9A24636}"/>
    <hyperlink ref="F213" r:id="rId31" xr:uid="{8AB82DDE-090E-466C-9E50-EC10EB186655}"/>
    <hyperlink ref="C209" r:id="rId32" xr:uid="{96BEEDB9-84D3-4A01-A1EB-E1CB44472795}"/>
    <hyperlink ref="C211" r:id="rId33" xr:uid="{FE06AEE2-B2B8-44DE-81C6-98CACE486DDA}"/>
    <hyperlink ref="C212" r:id="rId34" xr:uid="{76F85658-0066-49E9-89BF-6A961B97715D}"/>
    <hyperlink ref="C213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>
      <c r="A2" s="255"/>
      <c r="B2" s="8" t="s">
        <v>4310</v>
      </c>
      <c r="H2" s="604" t="s">
        <v>350</v>
      </c>
    </row>
    <row r="3" spans="1:13" ht="51.75" customHeight="1">
      <c r="A3" s="255"/>
      <c r="B3" s="165"/>
      <c r="H3" s="146" t="s">
        <v>4311</v>
      </c>
      <c r="M3" s="473"/>
    </row>
    <row r="4" spans="1:13" ht="65.25" customHeight="1">
      <c r="A4" s="148"/>
      <c r="B4" s="148"/>
      <c r="C4" s="314" t="s">
        <v>4312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1:13" ht="25.9">
      <c r="B5" s="339" t="s">
        <v>4313</v>
      </c>
      <c r="C5" s="148"/>
      <c r="D5" s="148"/>
      <c r="E5" s="148"/>
      <c r="F5" s="148"/>
      <c r="G5" s="148"/>
      <c r="H5" s="148"/>
      <c r="I5" s="148"/>
    </row>
    <row r="6" spans="1:13" ht="24.75" customHeight="1">
      <c r="A6" s="257"/>
      <c r="B6" s="386" t="s">
        <v>4314</v>
      </c>
      <c r="C6" s="169" t="s">
        <v>4315</v>
      </c>
      <c r="D6" s="403" t="s">
        <v>1656</v>
      </c>
      <c r="E6" s="163" t="s">
        <v>4316</v>
      </c>
      <c r="F6" s="163" t="s">
        <v>190</v>
      </c>
      <c r="G6" s="163" t="s">
        <v>4317</v>
      </c>
      <c r="H6" s="332" t="s">
        <v>247</v>
      </c>
      <c r="I6" s="452"/>
      <c r="J6" s="478" t="s">
        <v>4318</v>
      </c>
      <c r="K6" s="478" t="s">
        <v>4319</v>
      </c>
      <c r="L6" s="452"/>
      <c r="M6" s="452"/>
    </row>
    <row r="7" spans="1:13" ht="16.149999999999999" customHeight="1">
      <c r="A7" s="257"/>
      <c r="B7" s="386"/>
      <c r="C7" s="169"/>
      <c r="D7" s="403" t="s">
        <v>1437</v>
      </c>
      <c r="E7" s="163" t="s">
        <v>219</v>
      </c>
      <c r="F7" s="163" t="s">
        <v>172</v>
      </c>
      <c r="G7" s="163"/>
      <c r="H7" s="332" t="s">
        <v>177</v>
      </c>
      <c r="I7" s="688"/>
      <c r="J7" s="431"/>
      <c r="K7" s="431"/>
      <c r="L7" s="688"/>
      <c r="M7" s="146"/>
    </row>
    <row r="8" spans="1:13" ht="17.25" hidden="1" customHeight="1">
      <c r="A8" s="257"/>
      <c r="B8" s="356" t="s">
        <v>4320</v>
      </c>
      <c r="C8" s="353" t="s">
        <v>4321</v>
      </c>
      <c r="D8" s="353">
        <v>44411</v>
      </c>
      <c r="E8" s="353">
        <f t="shared" ref="E8:E12" si="0">D8+8</f>
        <v>44419</v>
      </c>
      <c r="F8" s="353">
        <f t="shared" ref="F8:F12" si="1">D8+11</f>
        <v>44422</v>
      </c>
      <c r="G8" s="392">
        <f t="shared" ref="G8:G12" si="2">D8+13</f>
        <v>44424</v>
      </c>
      <c r="H8" s="353">
        <f t="shared" ref="H8:H12" si="3">D8+17</f>
        <v>44428</v>
      </c>
      <c r="I8" s="399"/>
      <c r="J8" s="396" t="s">
        <v>4322</v>
      </c>
      <c r="K8" s="396" t="s">
        <v>4322</v>
      </c>
      <c r="L8" s="399"/>
      <c r="M8" s="146"/>
    </row>
    <row r="9" spans="1:13" ht="17.25" hidden="1" customHeight="1">
      <c r="A9" s="257"/>
      <c r="B9" s="153" t="s">
        <v>4323</v>
      </c>
      <c r="C9" s="320" t="s">
        <v>4324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4325</v>
      </c>
      <c r="K9" s="396" t="s">
        <v>4325</v>
      </c>
      <c r="L9" s="399"/>
      <c r="M9" s="146"/>
    </row>
    <row r="10" spans="1:13" ht="17.25" hidden="1" customHeight="1">
      <c r="A10" s="257"/>
      <c r="B10" s="153" t="s">
        <v>3979</v>
      </c>
      <c r="C10" s="320" t="s">
        <v>4326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4327</v>
      </c>
      <c r="K10" s="396" t="s">
        <v>4327</v>
      </c>
      <c r="L10" s="399"/>
      <c r="M10" s="146"/>
    </row>
    <row r="11" spans="1:13" ht="17.25" hidden="1" customHeight="1">
      <c r="A11" s="257"/>
      <c r="B11" s="153" t="s">
        <v>4328</v>
      </c>
      <c r="C11" s="320" t="s">
        <v>4329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4330</v>
      </c>
      <c r="K11" s="396" t="s">
        <v>4330</v>
      </c>
      <c r="L11" s="399"/>
      <c r="M11" s="146"/>
    </row>
    <row r="12" spans="1:13" ht="17.25" hidden="1" customHeight="1">
      <c r="A12" s="257"/>
      <c r="B12" s="153" t="s">
        <v>4331</v>
      </c>
      <c r="C12" s="320" t="s">
        <v>4332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4333</v>
      </c>
      <c r="K12" s="396" t="s">
        <v>4333</v>
      </c>
      <c r="L12" s="399"/>
      <c r="M12" s="146"/>
    </row>
    <row r="13" spans="1:13" ht="17.25" hidden="1" customHeight="1">
      <c r="A13" s="257"/>
      <c r="B13" s="153" t="s">
        <v>4320</v>
      </c>
      <c r="C13" s="320" t="s">
        <v>3911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2">
        <f t="shared" ref="G13:G14" si="7">D13+13</f>
        <v>44505</v>
      </c>
      <c r="H13" s="320">
        <f t="shared" ref="H13:H14" si="8">D13+17</f>
        <v>44509</v>
      </c>
      <c r="I13" s="424"/>
      <c r="J13" s="430">
        <v>44489</v>
      </c>
      <c r="K13" s="430">
        <v>44489</v>
      </c>
      <c r="L13" s="424"/>
      <c r="M13" s="146"/>
    </row>
    <row r="14" spans="1:13" ht="17.25" hidden="1" customHeight="1">
      <c r="A14" s="257"/>
      <c r="B14" s="153" t="s">
        <v>4323</v>
      </c>
      <c r="C14" s="320" t="s">
        <v>4334</v>
      </c>
      <c r="D14" s="320">
        <v>44501</v>
      </c>
      <c r="E14" s="320">
        <f t="shared" si="5"/>
        <v>44509</v>
      </c>
      <c r="F14" s="320">
        <f t="shared" si="6"/>
        <v>44512</v>
      </c>
      <c r="G14" s="392">
        <f t="shared" si="7"/>
        <v>44514</v>
      </c>
      <c r="H14" s="320">
        <f t="shared" si="8"/>
        <v>44518</v>
      </c>
      <c r="I14" s="424"/>
      <c r="J14" s="430">
        <f t="shared" ref="J14:K37" si="9">J13+7</f>
        <v>44496</v>
      </c>
      <c r="K14" s="430">
        <f t="shared" si="9"/>
        <v>44496</v>
      </c>
      <c r="L14" s="424"/>
      <c r="M14" s="146"/>
    </row>
    <row r="15" spans="1:13" ht="17.25" hidden="1" customHeight="1">
      <c r="A15" s="257"/>
      <c r="B15" s="356" t="s">
        <v>3979</v>
      </c>
      <c r="C15" s="353" t="s">
        <v>4335</v>
      </c>
      <c r="D15" s="353">
        <v>44510</v>
      </c>
      <c r="E15" s="353">
        <f t="shared" ref="E15:E19" si="10">D15+8</f>
        <v>44518</v>
      </c>
      <c r="F15" s="353">
        <f t="shared" ref="F15:F19" si="11">D15+11</f>
        <v>44521</v>
      </c>
      <c r="G15" s="392">
        <f t="shared" ref="G15:G19" si="12">D15+13</f>
        <v>44523</v>
      </c>
      <c r="H15" s="353">
        <f t="shared" ref="H15:H19" si="13">D15+17</f>
        <v>44527</v>
      </c>
      <c r="I15" s="424"/>
      <c r="J15" s="430">
        <f t="shared" si="9"/>
        <v>44503</v>
      </c>
      <c r="K15" s="430">
        <f t="shared" si="9"/>
        <v>44503</v>
      </c>
      <c r="L15" s="424"/>
      <c r="M15" s="146"/>
    </row>
    <row r="16" spans="1:13" ht="17.25" hidden="1" customHeight="1">
      <c r="A16" s="257"/>
      <c r="B16" s="356" t="s">
        <v>4328</v>
      </c>
      <c r="C16" s="353" t="s">
        <v>3917</v>
      </c>
      <c r="D16" s="353">
        <v>44518</v>
      </c>
      <c r="E16" s="353">
        <f t="shared" si="10"/>
        <v>44526</v>
      </c>
      <c r="F16" s="353">
        <f t="shared" si="11"/>
        <v>44529</v>
      </c>
      <c r="G16" s="392">
        <f t="shared" si="12"/>
        <v>44531</v>
      </c>
      <c r="H16" s="353">
        <f t="shared" si="13"/>
        <v>44535</v>
      </c>
      <c r="I16" s="424"/>
      <c r="J16" s="430">
        <f t="shared" si="9"/>
        <v>44510</v>
      </c>
      <c r="K16" s="430">
        <f t="shared" si="9"/>
        <v>44510</v>
      </c>
      <c r="L16" s="424"/>
      <c r="M16" s="146"/>
    </row>
    <row r="17" spans="1:13" ht="17.25" hidden="1" customHeight="1">
      <c r="A17" s="257"/>
      <c r="B17" s="356" t="s">
        <v>4331</v>
      </c>
      <c r="C17" s="353" t="s">
        <v>4336</v>
      </c>
      <c r="D17" s="353">
        <v>44521</v>
      </c>
      <c r="E17" s="353">
        <f t="shared" si="10"/>
        <v>44529</v>
      </c>
      <c r="F17" s="353">
        <f t="shared" si="11"/>
        <v>44532</v>
      </c>
      <c r="G17" s="392">
        <f t="shared" si="12"/>
        <v>44534</v>
      </c>
      <c r="H17" s="353">
        <f t="shared" si="13"/>
        <v>44538</v>
      </c>
      <c r="I17" s="687"/>
      <c r="J17" s="430">
        <f t="shared" si="9"/>
        <v>44517</v>
      </c>
      <c r="K17" s="430">
        <f t="shared" si="9"/>
        <v>44517</v>
      </c>
      <c r="L17" s="687"/>
      <c r="M17" s="146"/>
    </row>
    <row r="18" spans="1:13" ht="17.25" hidden="1" customHeight="1">
      <c r="A18" s="257"/>
      <c r="B18" s="356" t="s">
        <v>4337</v>
      </c>
      <c r="C18" s="353" t="s">
        <v>4338</v>
      </c>
      <c r="D18" s="353">
        <v>44527</v>
      </c>
      <c r="E18" s="353">
        <f t="shared" si="10"/>
        <v>44535</v>
      </c>
      <c r="F18" s="353">
        <f t="shared" si="11"/>
        <v>44538</v>
      </c>
      <c r="G18" s="392">
        <f t="shared" si="12"/>
        <v>44540</v>
      </c>
      <c r="H18" s="353">
        <f t="shared" si="13"/>
        <v>44544</v>
      </c>
      <c r="I18" s="687"/>
      <c r="J18" s="430">
        <f t="shared" si="9"/>
        <v>44524</v>
      </c>
      <c r="K18" s="430">
        <f t="shared" si="9"/>
        <v>44524</v>
      </c>
      <c r="L18" s="687"/>
      <c r="M18" s="146"/>
    </row>
    <row r="19" spans="1:13" ht="17.25" hidden="1" customHeight="1">
      <c r="A19" s="257"/>
      <c r="B19" s="356" t="s">
        <v>4339</v>
      </c>
      <c r="C19" s="353" t="s">
        <v>4340</v>
      </c>
      <c r="D19" s="481">
        <v>44536</v>
      </c>
      <c r="E19" s="353">
        <f t="shared" si="10"/>
        <v>44544</v>
      </c>
      <c r="F19" s="353">
        <f t="shared" si="11"/>
        <v>44547</v>
      </c>
      <c r="G19" s="392">
        <f t="shared" si="12"/>
        <v>44549</v>
      </c>
      <c r="H19" s="353">
        <f t="shared" si="13"/>
        <v>44553</v>
      </c>
      <c r="I19" s="456"/>
      <c r="J19" s="430">
        <f t="shared" si="9"/>
        <v>44531</v>
      </c>
      <c r="K19" s="430">
        <f t="shared" si="9"/>
        <v>44531</v>
      </c>
      <c r="L19" s="456"/>
      <c r="M19" s="146"/>
    </row>
    <row r="20" spans="1:13" ht="17.25" hidden="1" customHeight="1">
      <c r="A20" s="257"/>
      <c r="B20" s="356" t="s">
        <v>4341</v>
      </c>
      <c r="C20" s="353" t="s">
        <v>4342</v>
      </c>
      <c r="D20" s="481">
        <v>44548</v>
      </c>
      <c r="E20" s="353">
        <f t="shared" ref="E20" si="14">D20+8</f>
        <v>44556</v>
      </c>
      <c r="F20" s="353">
        <f t="shared" ref="F20" si="15">D20+11</f>
        <v>44559</v>
      </c>
      <c r="G20" s="392">
        <f t="shared" ref="G20" si="16">D20+13</f>
        <v>44561</v>
      </c>
      <c r="H20" s="353">
        <f t="shared" ref="H20" si="17">D20+17</f>
        <v>44565</v>
      </c>
      <c r="I20" s="456"/>
      <c r="J20" s="430">
        <f t="shared" si="9"/>
        <v>44538</v>
      </c>
      <c r="K20" s="430">
        <f t="shared" si="9"/>
        <v>44538</v>
      </c>
      <c r="L20" s="456"/>
      <c r="M20" s="146"/>
    </row>
    <row r="21" spans="1:13" ht="17.25" hidden="1" customHeight="1">
      <c r="A21" s="257"/>
      <c r="B21" s="356" t="s">
        <v>4343</v>
      </c>
      <c r="C21" s="353" t="s">
        <v>4344</v>
      </c>
      <c r="D21" s="481">
        <v>44559</v>
      </c>
      <c r="E21" s="353">
        <f t="shared" ref="E21" si="18">D21+8</f>
        <v>44567</v>
      </c>
      <c r="F21" s="353">
        <f t="shared" ref="F21" si="19">D21+11</f>
        <v>44570</v>
      </c>
      <c r="G21" s="392">
        <f t="shared" ref="G21" si="20">D21+13</f>
        <v>44572</v>
      </c>
      <c r="H21" s="353">
        <f t="shared" ref="H21" si="21">D21+17</f>
        <v>44576</v>
      </c>
      <c r="I21" s="456"/>
      <c r="J21" s="430">
        <f t="shared" si="9"/>
        <v>44545</v>
      </c>
      <c r="K21" s="430">
        <f t="shared" si="9"/>
        <v>44545</v>
      </c>
      <c r="L21" s="456"/>
      <c r="M21" s="146"/>
    </row>
    <row r="22" spans="1:13" ht="16.149999999999999" hidden="1" customHeight="1">
      <c r="A22" s="257"/>
      <c r="B22" s="356" t="s">
        <v>4345</v>
      </c>
      <c r="C22" s="353" t="s">
        <v>4346</v>
      </c>
      <c r="D22" s="481">
        <v>44557</v>
      </c>
      <c r="E22" s="353">
        <f t="shared" ref="E22" si="22">D22+8</f>
        <v>44565</v>
      </c>
      <c r="F22" s="353">
        <f t="shared" ref="F22" si="23">D22+11</f>
        <v>44568</v>
      </c>
      <c r="G22" s="392">
        <f t="shared" ref="G22" si="24">D22+13</f>
        <v>44570</v>
      </c>
      <c r="H22" s="353">
        <f t="shared" ref="H22" si="25">D22+17</f>
        <v>44574</v>
      </c>
      <c r="I22" s="456"/>
      <c r="J22" s="430">
        <f t="shared" si="9"/>
        <v>44552</v>
      </c>
      <c r="K22" s="430">
        <f t="shared" si="9"/>
        <v>44552</v>
      </c>
      <c r="L22" s="456"/>
      <c r="M22" s="146"/>
    </row>
    <row r="23" spans="1:13" ht="17.25" hidden="1" customHeight="1">
      <c r="A23" s="257"/>
      <c r="B23" s="356" t="s">
        <v>4347</v>
      </c>
      <c r="C23" s="353" t="s">
        <v>3926</v>
      </c>
      <c r="D23" s="353">
        <v>44566</v>
      </c>
      <c r="E23" s="353">
        <f t="shared" ref="E23" si="26">D23+8</f>
        <v>44574</v>
      </c>
      <c r="F23" s="353">
        <f t="shared" ref="F23" si="27">D23+11</f>
        <v>44577</v>
      </c>
      <c r="G23" s="392">
        <f t="shared" ref="G23" si="28">D23+13</f>
        <v>44579</v>
      </c>
      <c r="H23" s="353">
        <f t="shared" ref="H23" si="29">D23+17</f>
        <v>44583</v>
      </c>
      <c r="I23" s="456"/>
      <c r="J23" s="430">
        <f t="shared" si="9"/>
        <v>44559</v>
      </c>
      <c r="K23" s="430">
        <f t="shared" si="9"/>
        <v>44559</v>
      </c>
      <c r="L23" s="456"/>
      <c r="M23" s="146"/>
    </row>
    <row r="24" spans="1:13" ht="17.25" hidden="1" customHeight="1">
      <c r="A24" s="257"/>
      <c r="B24" s="356" t="s">
        <v>4320</v>
      </c>
      <c r="C24" s="353" t="s">
        <v>4348</v>
      </c>
      <c r="D24" s="353">
        <v>44584</v>
      </c>
      <c r="E24" s="353">
        <f t="shared" ref="E24" si="30">D24+8</f>
        <v>44592</v>
      </c>
      <c r="F24" s="353">
        <f t="shared" ref="F24" si="31">D24+11</f>
        <v>44595</v>
      </c>
      <c r="G24" s="392">
        <f t="shared" ref="G24" si="32">D24+13</f>
        <v>44597</v>
      </c>
      <c r="H24" s="353">
        <f t="shared" ref="H24" si="33">D24+17</f>
        <v>44601</v>
      </c>
      <c r="I24" s="456"/>
      <c r="J24" s="430">
        <f t="shared" si="9"/>
        <v>44566</v>
      </c>
      <c r="K24" s="430">
        <f t="shared" si="9"/>
        <v>44566</v>
      </c>
      <c r="L24" s="456"/>
      <c r="M24" s="146"/>
    </row>
    <row r="25" spans="1:13" ht="17.25" hidden="1" customHeight="1">
      <c r="A25" s="257"/>
      <c r="B25" s="356" t="s">
        <v>4323</v>
      </c>
      <c r="C25" s="353" t="s">
        <v>3928</v>
      </c>
      <c r="D25" s="353">
        <v>44590</v>
      </c>
      <c r="E25" s="353">
        <f t="shared" ref="E25:E31" si="34">D25+8</f>
        <v>44598</v>
      </c>
      <c r="F25" s="353">
        <f t="shared" ref="F25:F29" si="35">D25+11</f>
        <v>44601</v>
      </c>
      <c r="G25" s="392">
        <f t="shared" ref="G25:G29" si="36">D25+13</f>
        <v>44603</v>
      </c>
      <c r="H25" s="353">
        <f t="shared" ref="H25:H29" si="37">D25+17</f>
        <v>44607</v>
      </c>
      <c r="I25" s="456"/>
      <c r="J25" s="430">
        <f t="shared" si="9"/>
        <v>44573</v>
      </c>
      <c r="K25" s="430">
        <f t="shared" si="9"/>
        <v>44573</v>
      </c>
      <c r="L25" s="456"/>
      <c r="M25" s="146"/>
    </row>
    <row r="26" spans="1:13" ht="17.25" hidden="1" customHeight="1">
      <c r="A26" s="257"/>
      <c r="B26" s="356" t="s">
        <v>3979</v>
      </c>
      <c r="C26" s="353" t="s">
        <v>4349</v>
      </c>
      <c r="D26" s="353">
        <v>44599</v>
      </c>
      <c r="E26" s="353">
        <f t="shared" si="34"/>
        <v>44607</v>
      </c>
      <c r="F26" s="353">
        <f t="shared" si="35"/>
        <v>44610</v>
      </c>
      <c r="G26" s="392">
        <f t="shared" si="36"/>
        <v>44612</v>
      </c>
      <c r="H26" s="353">
        <f t="shared" si="37"/>
        <v>44616</v>
      </c>
      <c r="I26" s="456"/>
      <c r="J26" s="430">
        <f t="shared" si="9"/>
        <v>44580</v>
      </c>
      <c r="K26" s="430">
        <f t="shared" si="9"/>
        <v>44580</v>
      </c>
      <c r="L26" s="456"/>
      <c r="M26" s="146"/>
    </row>
    <row r="27" spans="1:13" ht="17.25" hidden="1" customHeight="1">
      <c r="A27" s="257"/>
      <c r="B27" s="356" t="s">
        <v>4328</v>
      </c>
      <c r="C27" s="353" t="s">
        <v>4350</v>
      </c>
      <c r="D27" s="353">
        <v>44603</v>
      </c>
      <c r="E27" s="353">
        <f t="shared" si="34"/>
        <v>44611</v>
      </c>
      <c r="F27" s="353">
        <f t="shared" si="35"/>
        <v>44614</v>
      </c>
      <c r="G27" s="392">
        <f t="shared" si="36"/>
        <v>44616</v>
      </c>
      <c r="H27" s="353">
        <f t="shared" si="37"/>
        <v>44620</v>
      </c>
      <c r="I27" s="456"/>
      <c r="J27" s="430">
        <f t="shared" si="9"/>
        <v>44587</v>
      </c>
      <c r="K27" s="430">
        <f t="shared" si="9"/>
        <v>44587</v>
      </c>
      <c r="L27" s="456"/>
      <c r="M27" s="146"/>
    </row>
    <row r="28" spans="1:13" ht="17.25" hidden="1" customHeight="1">
      <c r="A28" s="257"/>
      <c r="B28" s="356" t="s">
        <v>4331</v>
      </c>
      <c r="C28" s="353" t="s">
        <v>4351</v>
      </c>
      <c r="D28" s="353">
        <v>44605</v>
      </c>
      <c r="E28" s="353">
        <f t="shared" si="34"/>
        <v>44613</v>
      </c>
      <c r="F28" s="353">
        <f t="shared" si="35"/>
        <v>44616</v>
      </c>
      <c r="G28" s="392">
        <f t="shared" si="36"/>
        <v>44618</v>
      </c>
      <c r="H28" s="353">
        <f t="shared" si="37"/>
        <v>44622</v>
      </c>
      <c r="I28" s="456"/>
      <c r="J28" s="430">
        <f t="shared" si="9"/>
        <v>44594</v>
      </c>
      <c r="K28" s="430">
        <f t="shared" si="9"/>
        <v>44594</v>
      </c>
      <c r="L28" s="456"/>
      <c r="M28" s="146"/>
    </row>
    <row r="29" spans="1:13" ht="17.25" hidden="1" customHeight="1">
      <c r="A29" s="257"/>
      <c r="B29" s="356" t="s">
        <v>4337</v>
      </c>
      <c r="C29" s="353" t="s">
        <v>4352</v>
      </c>
      <c r="D29" s="353">
        <v>44612</v>
      </c>
      <c r="E29" s="353">
        <f t="shared" si="34"/>
        <v>44620</v>
      </c>
      <c r="F29" s="353">
        <f t="shared" si="35"/>
        <v>44623</v>
      </c>
      <c r="G29" s="392">
        <f t="shared" si="36"/>
        <v>44625</v>
      </c>
      <c r="H29" s="353">
        <f t="shared" si="37"/>
        <v>44629</v>
      </c>
      <c r="I29" s="456"/>
      <c r="J29" s="430">
        <f t="shared" si="9"/>
        <v>44601</v>
      </c>
      <c r="K29" s="430">
        <f t="shared" si="9"/>
        <v>44601</v>
      </c>
      <c r="L29" s="456"/>
      <c r="M29" s="146"/>
    </row>
    <row r="30" spans="1:13" ht="17.25" hidden="1" customHeight="1">
      <c r="A30" s="257"/>
      <c r="B30" s="489" t="s">
        <v>413</v>
      </c>
      <c r="C30" s="353" t="s">
        <v>4353</v>
      </c>
      <c r="D30" s="429"/>
      <c r="E30" s="429"/>
      <c r="F30" s="429"/>
      <c r="G30" s="429"/>
      <c r="H30" s="429"/>
      <c r="I30" s="456"/>
      <c r="J30" s="430">
        <f t="shared" si="9"/>
        <v>44608</v>
      </c>
      <c r="K30" s="430">
        <f t="shared" si="9"/>
        <v>44608</v>
      </c>
      <c r="L30" s="456"/>
      <c r="M30" s="146"/>
    </row>
    <row r="31" spans="1:13" ht="17.25" hidden="1" customHeight="1">
      <c r="A31" s="257"/>
      <c r="B31" s="356" t="s">
        <v>4339</v>
      </c>
      <c r="C31" s="353" t="s">
        <v>4354</v>
      </c>
      <c r="D31" s="353">
        <v>44621</v>
      </c>
      <c r="E31" s="353">
        <f t="shared" si="34"/>
        <v>44629</v>
      </c>
      <c r="F31" s="353">
        <f t="shared" ref="F31:F38" si="38">D31+11</f>
        <v>44632</v>
      </c>
      <c r="G31" s="392"/>
      <c r="H31" s="353">
        <f t="shared" ref="H31:H38" si="39">D31+17</f>
        <v>44638</v>
      </c>
      <c r="I31" s="456"/>
      <c r="J31" s="430">
        <f t="shared" si="9"/>
        <v>44615</v>
      </c>
      <c r="K31" s="430">
        <f t="shared" si="9"/>
        <v>44615</v>
      </c>
      <c r="L31" s="456"/>
      <c r="M31" s="146"/>
    </row>
    <row r="32" spans="1:13" ht="17.25" hidden="1" customHeight="1">
      <c r="A32" s="257"/>
      <c r="B32" s="356" t="s">
        <v>4341</v>
      </c>
      <c r="C32" s="353" t="s">
        <v>4355</v>
      </c>
      <c r="D32" s="353">
        <v>44630</v>
      </c>
      <c r="E32" s="353">
        <f t="shared" ref="E32:E36" si="40">D32+8</f>
        <v>44638</v>
      </c>
      <c r="F32" s="353">
        <f t="shared" si="38"/>
        <v>44641</v>
      </c>
      <c r="G32" s="392"/>
      <c r="H32" s="353">
        <f t="shared" si="39"/>
        <v>44647</v>
      </c>
      <c r="I32" s="456"/>
      <c r="J32" s="430">
        <f t="shared" si="9"/>
        <v>44622</v>
      </c>
      <c r="K32" s="430">
        <f t="shared" si="9"/>
        <v>44622</v>
      </c>
      <c r="L32" s="456"/>
      <c r="M32" s="146"/>
    </row>
    <row r="33" spans="1:13" ht="17.25" hidden="1" customHeight="1">
      <c r="A33" s="257"/>
      <c r="B33" s="356" t="s">
        <v>4345</v>
      </c>
      <c r="C33" s="353" t="s">
        <v>4356</v>
      </c>
      <c r="D33" s="353">
        <v>44644</v>
      </c>
      <c r="E33" s="353">
        <f t="shared" si="40"/>
        <v>44652</v>
      </c>
      <c r="F33" s="353">
        <f t="shared" si="38"/>
        <v>44655</v>
      </c>
      <c r="G33" s="392"/>
      <c r="H33" s="353">
        <f t="shared" si="39"/>
        <v>44661</v>
      </c>
      <c r="I33" s="456"/>
      <c r="J33" s="430">
        <f t="shared" si="9"/>
        <v>44629</v>
      </c>
      <c r="K33" s="430">
        <f t="shared" si="9"/>
        <v>44629</v>
      </c>
      <c r="L33" s="456"/>
      <c r="M33" s="146"/>
    </row>
    <row r="34" spans="1:13" ht="17.25" hidden="1" customHeight="1">
      <c r="A34" s="257"/>
      <c r="B34" s="356" t="s">
        <v>4343</v>
      </c>
      <c r="C34" s="353" t="s">
        <v>4357</v>
      </c>
      <c r="D34" s="353">
        <v>44648</v>
      </c>
      <c r="E34" s="353">
        <f t="shared" si="40"/>
        <v>44656</v>
      </c>
      <c r="F34" s="353">
        <f t="shared" si="38"/>
        <v>44659</v>
      </c>
      <c r="G34" s="392"/>
      <c r="H34" s="353">
        <f t="shared" si="39"/>
        <v>44665</v>
      </c>
      <c r="I34" s="456"/>
      <c r="J34" s="430">
        <f t="shared" si="9"/>
        <v>44636</v>
      </c>
      <c r="K34" s="430">
        <f t="shared" si="9"/>
        <v>44636</v>
      </c>
      <c r="L34" s="456"/>
      <c r="M34" s="146"/>
    </row>
    <row r="35" spans="1:13" ht="16.149999999999999" hidden="1" customHeight="1">
      <c r="A35" s="257"/>
      <c r="B35" s="356" t="s">
        <v>4347</v>
      </c>
      <c r="C35" s="353" t="s">
        <v>4358</v>
      </c>
      <c r="D35" s="353">
        <v>44658</v>
      </c>
      <c r="E35" s="353">
        <f t="shared" si="40"/>
        <v>44666</v>
      </c>
      <c r="F35" s="353">
        <f t="shared" si="38"/>
        <v>44669</v>
      </c>
      <c r="G35" s="392"/>
      <c r="H35" s="353">
        <f t="shared" si="39"/>
        <v>44675</v>
      </c>
      <c r="I35" s="456"/>
      <c r="J35" s="430">
        <f t="shared" si="9"/>
        <v>44643</v>
      </c>
      <c r="K35" s="430">
        <f t="shared" si="9"/>
        <v>44643</v>
      </c>
      <c r="L35" s="456"/>
      <c r="M35" s="146"/>
    </row>
    <row r="36" spans="1:13" ht="17.25" hidden="1" customHeight="1">
      <c r="A36" s="257"/>
      <c r="B36" s="356" t="s">
        <v>4320</v>
      </c>
      <c r="C36" s="353" t="s">
        <v>4359</v>
      </c>
      <c r="D36" s="353">
        <v>44667</v>
      </c>
      <c r="E36" s="353">
        <f t="shared" si="40"/>
        <v>44675</v>
      </c>
      <c r="F36" s="353">
        <f t="shared" si="38"/>
        <v>44678</v>
      </c>
      <c r="G36" s="392"/>
      <c r="H36" s="353">
        <f t="shared" si="39"/>
        <v>44684</v>
      </c>
      <c r="I36" s="456"/>
      <c r="J36" s="430">
        <f t="shared" si="9"/>
        <v>44650</v>
      </c>
      <c r="K36" s="430">
        <f t="shared" si="9"/>
        <v>44650</v>
      </c>
      <c r="L36" s="456"/>
      <c r="M36" s="146"/>
    </row>
    <row r="37" spans="1:13" ht="17.25" hidden="1" customHeight="1">
      <c r="A37" s="257"/>
      <c r="B37" s="361" t="s">
        <v>413</v>
      </c>
      <c r="C37" s="429" t="s">
        <v>4360</v>
      </c>
      <c r="D37" s="429">
        <v>44656</v>
      </c>
      <c r="E37" s="429">
        <f t="shared" ref="E37" si="41">D37+8</f>
        <v>44664</v>
      </c>
      <c r="F37" s="429">
        <f t="shared" si="38"/>
        <v>44667</v>
      </c>
      <c r="G37" s="392"/>
      <c r="H37" s="429">
        <f t="shared" si="39"/>
        <v>44673</v>
      </c>
      <c r="I37" s="689"/>
      <c r="J37" s="557">
        <f t="shared" si="9"/>
        <v>44657</v>
      </c>
      <c r="K37" s="557">
        <f t="shared" si="9"/>
        <v>44657</v>
      </c>
      <c r="L37" s="689"/>
      <c r="M37" s="146"/>
    </row>
    <row r="38" spans="1:13" ht="17.25" hidden="1" customHeight="1">
      <c r="A38" s="257"/>
      <c r="B38" s="356" t="s">
        <v>4323</v>
      </c>
      <c r="C38" s="353" t="s">
        <v>4361</v>
      </c>
      <c r="D38" s="320">
        <v>44673</v>
      </c>
      <c r="E38" s="320">
        <f>D38+8</f>
        <v>44681</v>
      </c>
      <c r="F38" s="353">
        <f t="shared" si="38"/>
        <v>44684</v>
      </c>
      <c r="G38" s="429"/>
      <c r="H38" s="353">
        <f t="shared" si="39"/>
        <v>44690</v>
      </c>
      <c r="I38" s="456"/>
      <c r="J38" s="430">
        <v>44664</v>
      </c>
      <c r="K38" s="430">
        <v>44664</v>
      </c>
      <c r="L38" s="456"/>
      <c r="M38" s="146"/>
    </row>
    <row r="39" spans="1:13" ht="18.75" hidden="1" customHeight="1">
      <c r="A39" s="257"/>
      <c r="B39" s="356" t="s">
        <v>3979</v>
      </c>
      <c r="C39" s="353" t="s">
        <v>4362</v>
      </c>
      <c r="D39" s="320">
        <v>44684</v>
      </c>
      <c r="E39" s="320">
        <f t="shared" ref="E39:E40" si="42">D39+8</f>
        <v>44692</v>
      </c>
      <c r="F39" s="353">
        <f t="shared" ref="F39:F40" si="43">D39+11</f>
        <v>44695</v>
      </c>
      <c r="G39" s="429"/>
      <c r="H39" s="353">
        <f t="shared" ref="H39:H40" si="44">D39+17</f>
        <v>44701</v>
      </c>
      <c r="I39" s="456"/>
      <c r="J39" s="430">
        <v>44671</v>
      </c>
      <c r="K39" s="430">
        <v>44671</v>
      </c>
      <c r="L39" s="456"/>
      <c r="M39" s="146"/>
    </row>
    <row r="40" spans="1:13" ht="17.25" hidden="1" customHeight="1">
      <c r="A40" s="257"/>
      <c r="B40" s="356" t="s">
        <v>4363</v>
      </c>
      <c r="C40" s="353" t="s">
        <v>4364</v>
      </c>
      <c r="D40" s="320">
        <v>44694</v>
      </c>
      <c r="E40" s="479">
        <f t="shared" si="42"/>
        <v>44702</v>
      </c>
      <c r="F40" s="353">
        <f t="shared" si="43"/>
        <v>44705</v>
      </c>
      <c r="G40" s="429"/>
      <c r="H40" s="353">
        <f t="shared" si="44"/>
        <v>44711</v>
      </c>
      <c r="I40" s="456"/>
      <c r="J40" s="430">
        <v>44678</v>
      </c>
      <c r="K40" s="430">
        <v>44678</v>
      </c>
      <c r="L40" s="456"/>
      <c r="M40" s="146"/>
    </row>
    <row r="41" spans="1:13" ht="17.25" hidden="1" customHeight="1">
      <c r="A41" s="257"/>
      <c r="B41" s="356" t="s">
        <v>4331</v>
      </c>
      <c r="C41" s="353" t="s">
        <v>4365</v>
      </c>
      <c r="D41" s="320">
        <v>44696</v>
      </c>
      <c r="E41" s="320">
        <f t="shared" ref="E41" si="45">D41+8</f>
        <v>44704</v>
      </c>
      <c r="F41" s="353">
        <f t="shared" ref="F41" si="46">D41+11</f>
        <v>44707</v>
      </c>
      <c r="G41" s="429"/>
      <c r="H41" s="353">
        <f t="shared" ref="H41" si="47">D41+17</f>
        <v>44713</v>
      </c>
      <c r="I41" s="456"/>
      <c r="J41" s="430">
        <f t="shared" ref="J41:K83" si="48">J40+7</f>
        <v>44685</v>
      </c>
      <c r="K41" s="430">
        <f t="shared" si="48"/>
        <v>44685</v>
      </c>
      <c r="L41" s="456"/>
      <c r="M41" s="146"/>
    </row>
    <row r="42" spans="1:13" ht="17.25" hidden="1" customHeight="1">
      <c r="A42" s="257"/>
      <c r="B42" s="356" t="s">
        <v>4337</v>
      </c>
      <c r="C42" s="353" t="s">
        <v>4366</v>
      </c>
      <c r="D42" s="320">
        <v>44698</v>
      </c>
      <c r="E42" s="320">
        <f t="shared" ref="E42" si="49">D42+8</f>
        <v>44706</v>
      </c>
      <c r="F42" s="479">
        <f t="shared" ref="F42" si="50">D42+11</f>
        <v>44709</v>
      </c>
      <c r="G42" s="429"/>
      <c r="H42" s="353">
        <f t="shared" ref="H42" si="51">D42+17</f>
        <v>44715</v>
      </c>
      <c r="I42" s="456"/>
      <c r="J42" s="430">
        <f t="shared" si="48"/>
        <v>44692</v>
      </c>
      <c r="K42" s="430">
        <f t="shared" si="48"/>
        <v>44692</v>
      </c>
      <c r="L42" s="456"/>
      <c r="M42" s="146"/>
    </row>
    <row r="43" spans="1:13" ht="17.25" hidden="1" customHeight="1">
      <c r="A43" s="257"/>
      <c r="B43" s="356" t="s">
        <v>4339</v>
      </c>
      <c r="C43" s="353" t="s">
        <v>3939</v>
      </c>
      <c r="D43" s="320">
        <v>44710</v>
      </c>
      <c r="E43" s="320">
        <f t="shared" ref="E43" si="52">D43+8</f>
        <v>44718</v>
      </c>
      <c r="F43" s="353">
        <f t="shared" ref="F43" si="53">D43+11</f>
        <v>44721</v>
      </c>
      <c r="G43" s="429"/>
      <c r="H43" s="353">
        <f t="shared" ref="H43" si="54">D43+17</f>
        <v>44727</v>
      </c>
      <c r="I43" s="456"/>
      <c r="J43" s="430">
        <f t="shared" si="48"/>
        <v>44699</v>
      </c>
      <c r="K43" s="430">
        <f t="shared" si="48"/>
        <v>44699</v>
      </c>
      <c r="L43" s="456"/>
      <c r="M43" s="146"/>
    </row>
    <row r="44" spans="1:13" ht="17.25" hidden="1" customHeight="1">
      <c r="A44" s="257"/>
      <c r="B44" s="356" t="s">
        <v>4341</v>
      </c>
      <c r="C44" s="353" t="s">
        <v>4367</v>
      </c>
      <c r="D44" s="320">
        <v>44723</v>
      </c>
      <c r="E44" s="320">
        <f t="shared" ref="E44" si="55">D44+8</f>
        <v>44731</v>
      </c>
      <c r="F44" s="353">
        <f t="shared" ref="F44" si="56">D44+11</f>
        <v>44734</v>
      </c>
      <c r="G44" s="429"/>
      <c r="H44" s="353">
        <f t="shared" ref="H44" si="57">D44+17</f>
        <v>44740</v>
      </c>
      <c r="I44" s="456"/>
      <c r="J44" s="430">
        <f t="shared" si="48"/>
        <v>44706</v>
      </c>
      <c r="K44" s="430">
        <f t="shared" si="48"/>
        <v>44706</v>
      </c>
      <c r="L44" s="456"/>
      <c r="M44" s="146"/>
    </row>
    <row r="45" spans="1:13" ht="17.25" hidden="1" customHeight="1">
      <c r="A45" s="257"/>
      <c r="B45" s="356" t="s">
        <v>4345</v>
      </c>
      <c r="C45" s="353" t="s">
        <v>4368</v>
      </c>
      <c r="D45" s="320">
        <v>44727</v>
      </c>
      <c r="E45" s="320">
        <f t="shared" ref="E45" si="58">D45+8</f>
        <v>44735</v>
      </c>
      <c r="F45" s="353">
        <f t="shared" ref="F45" si="59">D45+11</f>
        <v>44738</v>
      </c>
      <c r="G45" s="429"/>
      <c r="H45" s="353">
        <f t="shared" ref="H45" si="60">D45+17</f>
        <v>44744</v>
      </c>
      <c r="I45" s="456"/>
      <c r="J45" s="430">
        <f t="shared" si="48"/>
        <v>44713</v>
      </c>
      <c r="K45" s="430">
        <f t="shared" si="48"/>
        <v>44713</v>
      </c>
      <c r="L45" s="456"/>
      <c r="M45" s="146"/>
    </row>
    <row r="46" spans="1:13" ht="17.25" hidden="1" customHeight="1">
      <c r="A46" s="257"/>
      <c r="B46" s="356" t="s">
        <v>4343</v>
      </c>
      <c r="C46" s="353" t="s">
        <v>4369</v>
      </c>
      <c r="D46" s="320">
        <v>44736</v>
      </c>
      <c r="E46" s="320">
        <f t="shared" ref="E46" si="61">D46+8</f>
        <v>44744</v>
      </c>
      <c r="F46" s="353">
        <f t="shared" ref="F46" si="62">D46+11</f>
        <v>44747</v>
      </c>
      <c r="G46" s="429"/>
      <c r="H46" s="353">
        <f t="shared" ref="H46" si="63">D46+17</f>
        <v>44753</v>
      </c>
      <c r="I46" s="456"/>
      <c r="J46" s="430">
        <f t="shared" si="48"/>
        <v>44720</v>
      </c>
      <c r="K46" s="430">
        <f t="shared" si="48"/>
        <v>44720</v>
      </c>
      <c r="L46" s="456"/>
      <c r="M46" s="146"/>
    </row>
    <row r="47" spans="1:13" ht="17.25" hidden="1" customHeight="1">
      <c r="A47" s="257"/>
      <c r="B47" s="153" t="s">
        <v>4347</v>
      </c>
      <c r="C47" s="320" t="s">
        <v>4370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29"/>
      <c r="H47" s="320">
        <f t="shared" ref="H47" si="66">D47+17</f>
        <v>44761</v>
      </c>
      <c r="I47" s="456"/>
      <c r="J47" s="430">
        <f t="shared" si="48"/>
        <v>44727</v>
      </c>
      <c r="K47" s="430">
        <f t="shared" si="48"/>
        <v>44727</v>
      </c>
      <c r="L47" s="456"/>
      <c r="M47" s="146"/>
    </row>
    <row r="48" spans="1:13" ht="17.25" hidden="1" customHeight="1">
      <c r="A48" s="257"/>
      <c r="B48" s="426" t="s">
        <v>413</v>
      </c>
      <c r="C48" s="320" t="s">
        <v>4371</v>
      </c>
      <c r="D48" s="479">
        <v>44736</v>
      </c>
      <c r="E48" s="479">
        <f t="shared" ref="E48" si="67">D48+8</f>
        <v>44744</v>
      </c>
      <c r="F48" s="479">
        <f t="shared" ref="F48" si="68">D48+11</f>
        <v>44747</v>
      </c>
      <c r="G48" s="479"/>
      <c r="H48" s="479">
        <f t="shared" ref="H48" si="69">D48+17</f>
        <v>44753</v>
      </c>
      <c r="I48" s="456"/>
      <c r="J48" s="430">
        <f t="shared" si="48"/>
        <v>44734</v>
      </c>
      <c r="K48" s="430">
        <f t="shared" si="48"/>
        <v>44734</v>
      </c>
      <c r="L48" s="456"/>
      <c r="M48" s="146"/>
    </row>
    <row r="49" spans="1:13" ht="17.25" hidden="1" customHeight="1">
      <c r="A49" s="257"/>
      <c r="B49" s="153" t="s">
        <v>4320</v>
      </c>
      <c r="C49" s="320" t="s">
        <v>4372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29"/>
      <c r="H49" s="320">
        <f t="shared" ref="H49" si="72">D49+17</f>
        <v>44769</v>
      </c>
      <c r="I49" s="456"/>
      <c r="J49" s="430">
        <f t="shared" si="48"/>
        <v>44741</v>
      </c>
      <c r="K49" s="430">
        <f t="shared" si="48"/>
        <v>44741</v>
      </c>
      <c r="L49" s="456"/>
      <c r="M49" s="146"/>
    </row>
    <row r="50" spans="1:13" ht="17.25" hidden="1" customHeight="1">
      <c r="A50" s="257"/>
      <c r="B50" s="153" t="s">
        <v>4323</v>
      </c>
      <c r="C50" s="320" t="s">
        <v>4373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29"/>
      <c r="H50" s="320">
        <f t="shared" ref="H50" si="75">D50+17</f>
        <v>44777</v>
      </c>
      <c r="I50" s="456"/>
      <c r="J50" s="430">
        <f t="shared" si="48"/>
        <v>44748</v>
      </c>
      <c r="K50" s="430">
        <f t="shared" si="48"/>
        <v>44748</v>
      </c>
      <c r="L50" s="456"/>
      <c r="M50" s="146"/>
    </row>
    <row r="51" spans="1:13" ht="17.25" hidden="1" customHeight="1">
      <c r="A51" s="257"/>
      <c r="B51" s="153" t="s">
        <v>3979</v>
      </c>
      <c r="C51" s="320" t="s">
        <v>4374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29"/>
      <c r="H51" s="320">
        <f t="shared" ref="H51" si="78">D51+17</f>
        <v>44789</v>
      </c>
      <c r="I51" s="456"/>
      <c r="J51" s="430">
        <f t="shared" si="48"/>
        <v>44755</v>
      </c>
      <c r="K51" s="430">
        <f t="shared" si="48"/>
        <v>44755</v>
      </c>
      <c r="L51" s="456"/>
      <c r="M51" s="146"/>
    </row>
    <row r="52" spans="1:13" ht="17.25" hidden="1" customHeight="1">
      <c r="A52" s="257"/>
      <c r="B52" s="153" t="s">
        <v>4363</v>
      </c>
      <c r="C52" s="320" t="s">
        <v>4375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29"/>
      <c r="H52" s="320">
        <f t="shared" ref="H52:H53" si="81">D52+17</f>
        <v>44792</v>
      </c>
      <c r="I52" s="456"/>
      <c r="J52" s="430">
        <f t="shared" si="48"/>
        <v>44762</v>
      </c>
      <c r="K52" s="430">
        <f t="shared" si="48"/>
        <v>44762</v>
      </c>
      <c r="L52" s="456"/>
      <c r="M52" s="146"/>
    </row>
    <row r="53" spans="1:13" ht="17.25" hidden="1" customHeight="1">
      <c r="A53" s="257"/>
      <c r="B53" s="426" t="s">
        <v>413</v>
      </c>
      <c r="C53" s="320" t="s">
        <v>4376</v>
      </c>
      <c r="D53" s="479">
        <v>44736</v>
      </c>
      <c r="E53" s="479">
        <f t="shared" si="79"/>
        <v>44744</v>
      </c>
      <c r="F53" s="479">
        <f t="shared" si="80"/>
        <v>44747</v>
      </c>
      <c r="G53" s="479"/>
      <c r="H53" s="479">
        <f t="shared" si="81"/>
        <v>44753</v>
      </c>
      <c r="I53" s="456"/>
      <c r="J53" s="430">
        <f t="shared" si="48"/>
        <v>44769</v>
      </c>
      <c r="K53" s="430">
        <f t="shared" si="48"/>
        <v>44769</v>
      </c>
      <c r="L53" s="456"/>
      <c r="M53" s="146"/>
    </row>
    <row r="54" spans="1:13" ht="17.25" hidden="1" customHeight="1">
      <c r="A54" s="257"/>
      <c r="B54" s="153" t="s">
        <v>4331</v>
      </c>
      <c r="C54" s="320" t="s">
        <v>4377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79"/>
      <c r="H54" s="320">
        <f t="shared" ref="H54" si="84">D54+17</f>
        <v>44807</v>
      </c>
      <c r="I54" s="456"/>
      <c r="J54" s="430">
        <f t="shared" si="48"/>
        <v>44776</v>
      </c>
      <c r="K54" s="430">
        <f t="shared" si="48"/>
        <v>44776</v>
      </c>
      <c r="L54" s="456"/>
      <c r="M54" s="146"/>
    </row>
    <row r="55" spans="1:13" ht="17.25" hidden="1" customHeight="1">
      <c r="A55" s="257"/>
      <c r="B55" s="153" t="s">
        <v>3925</v>
      </c>
      <c r="C55" s="320" t="s">
        <v>4378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79"/>
      <c r="H55" s="320">
        <f t="shared" ref="H55" si="87">D55+17</f>
        <v>44814</v>
      </c>
      <c r="I55" s="456"/>
      <c r="J55" s="430">
        <f t="shared" si="48"/>
        <v>44783</v>
      </c>
      <c r="K55" s="430">
        <f t="shared" si="48"/>
        <v>44783</v>
      </c>
      <c r="L55" s="456"/>
      <c r="M55" s="146"/>
    </row>
    <row r="56" spans="1:13" ht="17.25" hidden="1" customHeight="1">
      <c r="A56" s="257"/>
      <c r="B56" s="153" t="s">
        <v>4339</v>
      </c>
      <c r="C56" s="320" t="s">
        <v>3945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79"/>
      <c r="H56" s="320">
        <f t="shared" ref="H56" si="90">D56+17</f>
        <v>44821</v>
      </c>
      <c r="I56" s="456"/>
      <c r="J56" s="430">
        <f t="shared" si="48"/>
        <v>44790</v>
      </c>
      <c r="K56" s="430">
        <f t="shared" si="48"/>
        <v>44790</v>
      </c>
      <c r="L56" s="456"/>
      <c r="M56" s="146"/>
    </row>
    <row r="57" spans="1:13" ht="17.25" hidden="1" customHeight="1">
      <c r="A57" s="257"/>
      <c r="B57" s="153" t="s">
        <v>4341</v>
      </c>
      <c r="C57" s="320" t="s">
        <v>4379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79"/>
      <c r="H57" s="320">
        <f t="shared" ref="H57" si="93">D57+17</f>
        <v>44828</v>
      </c>
      <c r="I57" s="456"/>
      <c r="J57" s="430">
        <f t="shared" si="48"/>
        <v>44797</v>
      </c>
      <c r="K57" s="430">
        <f t="shared" si="48"/>
        <v>44797</v>
      </c>
      <c r="L57" s="456"/>
      <c r="M57" s="146"/>
    </row>
    <row r="58" spans="1:13" ht="17.25" hidden="1" customHeight="1">
      <c r="A58" s="257"/>
      <c r="B58" s="593" t="s">
        <v>4380</v>
      </c>
      <c r="C58" s="590" t="s">
        <v>4381</v>
      </c>
      <c r="D58" s="590">
        <v>44814</v>
      </c>
      <c r="E58" s="522">
        <f t="shared" ref="E58:E59" si="94">D58+8</f>
        <v>44822</v>
      </c>
      <c r="F58" s="590">
        <f t="shared" ref="F58:F59" si="95">D58+11</f>
        <v>44825</v>
      </c>
      <c r="G58" s="522"/>
      <c r="H58" s="590">
        <f t="shared" ref="H58:H59" si="96">D58+17</f>
        <v>44831</v>
      </c>
      <c r="I58" s="456"/>
      <c r="J58" s="430">
        <f t="shared" si="48"/>
        <v>44804</v>
      </c>
      <c r="K58" s="430">
        <f t="shared" si="48"/>
        <v>44804</v>
      </c>
      <c r="L58" s="456"/>
      <c r="M58" s="146"/>
    </row>
    <row r="59" spans="1:13" ht="17.25" hidden="1" customHeight="1">
      <c r="A59" s="257"/>
      <c r="B59" s="594" t="s">
        <v>4343</v>
      </c>
      <c r="C59" s="591" t="s">
        <v>4382</v>
      </c>
      <c r="D59" s="591">
        <v>44823</v>
      </c>
      <c r="E59" s="591">
        <f t="shared" si="94"/>
        <v>44831</v>
      </c>
      <c r="F59" s="591">
        <f t="shared" si="95"/>
        <v>44834</v>
      </c>
      <c r="G59" s="592"/>
      <c r="H59" s="591">
        <f t="shared" si="96"/>
        <v>44840</v>
      </c>
      <c r="I59" s="456"/>
      <c r="J59" s="430">
        <f t="shared" si="48"/>
        <v>44811</v>
      </c>
      <c r="K59" s="430">
        <f t="shared" si="48"/>
        <v>44811</v>
      </c>
      <c r="L59" s="456"/>
      <c r="M59" s="146"/>
    </row>
    <row r="60" spans="1:13" ht="17.25" hidden="1" customHeight="1">
      <c r="A60" s="257"/>
      <c r="B60" s="594" t="s">
        <v>4347</v>
      </c>
      <c r="C60" s="591" t="s">
        <v>4383</v>
      </c>
      <c r="D60" s="591">
        <v>44831</v>
      </c>
      <c r="E60" s="591">
        <f t="shared" ref="E60" si="97">D60+8</f>
        <v>44839</v>
      </c>
      <c r="F60" s="591">
        <f t="shared" ref="F60" si="98">D60+11</f>
        <v>44842</v>
      </c>
      <c r="G60" s="592"/>
      <c r="H60" s="591">
        <f t="shared" ref="H60" si="99">D60+17</f>
        <v>44848</v>
      </c>
      <c r="I60" s="456"/>
      <c r="J60" s="430">
        <f t="shared" si="48"/>
        <v>44818</v>
      </c>
      <c r="K60" s="430">
        <f t="shared" si="48"/>
        <v>44818</v>
      </c>
      <c r="L60" s="456"/>
      <c r="M60" s="146"/>
    </row>
    <row r="61" spans="1:13" ht="17.25" hidden="1" customHeight="1">
      <c r="A61" s="257"/>
      <c r="B61" s="153" t="s">
        <v>4320</v>
      </c>
      <c r="C61" s="591" t="s">
        <v>3954</v>
      </c>
      <c r="D61" s="591">
        <v>44838</v>
      </c>
      <c r="E61" s="591">
        <f t="shared" ref="E61" si="100">D61+8</f>
        <v>44846</v>
      </c>
      <c r="F61" s="591">
        <f t="shared" ref="F61" si="101">D61+11</f>
        <v>44849</v>
      </c>
      <c r="G61" s="592"/>
      <c r="H61" s="591">
        <f t="shared" ref="H61" si="102">D61+17</f>
        <v>44855</v>
      </c>
      <c r="I61" s="456"/>
      <c r="J61" s="430">
        <f t="shared" si="48"/>
        <v>44825</v>
      </c>
      <c r="K61" s="430">
        <f t="shared" si="48"/>
        <v>44825</v>
      </c>
      <c r="L61" s="456"/>
      <c r="M61" s="146"/>
    </row>
    <row r="62" spans="1:13" ht="17.25" hidden="1" customHeight="1">
      <c r="A62" s="257"/>
      <c r="B62" s="153" t="s">
        <v>4323</v>
      </c>
      <c r="C62" s="591" t="s">
        <v>4384</v>
      </c>
      <c r="D62" s="591">
        <v>44845</v>
      </c>
      <c r="E62" s="591">
        <f t="shared" ref="E62" si="103">D62+8</f>
        <v>44853</v>
      </c>
      <c r="F62" s="591">
        <f t="shared" ref="F62" si="104">D62+11</f>
        <v>44856</v>
      </c>
      <c r="G62" s="592"/>
      <c r="H62" s="591">
        <f t="shared" ref="H62" si="105">D62+17</f>
        <v>44862</v>
      </c>
      <c r="I62" s="456"/>
      <c r="J62" s="430">
        <f t="shared" si="48"/>
        <v>44832</v>
      </c>
      <c r="K62" s="430">
        <f t="shared" si="48"/>
        <v>44832</v>
      </c>
      <c r="L62" s="456"/>
      <c r="M62" s="146"/>
    </row>
    <row r="63" spans="1:13" ht="17.25" hidden="1" customHeight="1">
      <c r="A63" s="257"/>
      <c r="B63" s="426" t="s">
        <v>413</v>
      </c>
      <c r="C63" s="591" t="s">
        <v>4385</v>
      </c>
      <c r="D63" s="592">
        <v>44838</v>
      </c>
      <c r="E63" s="592">
        <f t="shared" ref="E63" si="106">D63+8</f>
        <v>44846</v>
      </c>
      <c r="F63" s="592">
        <f t="shared" ref="F63" si="107">D63+11</f>
        <v>44849</v>
      </c>
      <c r="G63" s="592"/>
      <c r="H63" s="592">
        <f t="shared" ref="H63" si="108">D63+17</f>
        <v>44855</v>
      </c>
      <c r="I63" s="456"/>
      <c r="J63" s="430">
        <f t="shared" si="48"/>
        <v>44839</v>
      </c>
      <c r="K63" s="430">
        <f t="shared" si="48"/>
        <v>44839</v>
      </c>
      <c r="L63" s="456"/>
      <c r="M63" s="146" t="s">
        <v>2210</v>
      </c>
    </row>
    <row r="64" spans="1:13" ht="17.25" hidden="1" customHeight="1">
      <c r="A64" s="257"/>
      <c r="B64" s="153" t="s">
        <v>3979</v>
      </c>
      <c r="C64" s="591" t="s">
        <v>4386</v>
      </c>
      <c r="D64" s="591">
        <v>44857</v>
      </c>
      <c r="E64" s="591">
        <f t="shared" ref="E64" si="109">D64+8</f>
        <v>44865</v>
      </c>
      <c r="F64" s="591">
        <f t="shared" ref="F64" si="110">D64+11</f>
        <v>44868</v>
      </c>
      <c r="G64" s="592"/>
      <c r="H64" s="591">
        <f t="shared" ref="H64" si="111">D64+17</f>
        <v>44874</v>
      </c>
      <c r="I64" s="456"/>
      <c r="J64" s="430">
        <f t="shared" si="48"/>
        <v>44846</v>
      </c>
      <c r="K64" s="430">
        <f t="shared" si="48"/>
        <v>44846</v>
      </c>
      <c r="L64" s="456"/>
      <c r="M64" s="146"/>
    </row>
    <row r="65" spans="1:13" ht="17.25" hidden="1" customHeight="1">
      <c r="A65" s="257"/>
      <c r="B65" s="153" t="s">
        <v>4363</v>
      </c>
      <c r="C65" s="591" t="s">
        <v>4387</v>
      </c>
      <c r="D65" s="591">
        <v>44861</v>
      </c>
      <c r="E65" s="591">
        <f t="shared" ref="E65" si="112">D65+8</f>
        <v>44869</v>
      </c>
      <c r="F65" s="591">
        <f t="shared" ref="F65" si="113">D65+11</f>
        <v>44872</v>
      </c>
      <c r="G65" s="592"/>
      <c r="H65" s="591">
        <f t="shared" ref="H65" si="114">D65+17</f>
        <v>44878</v>
      </c>
      <c r="I65" s="456"/>
      <c r="J65" s="430">
        <f t="shared" si="48"/>
        <v>44853</v>
      </c>
      <c r="K65" s="430">
        <f t="shared" si="48"/>
        <v>44853</v>
      </c>
      <c r="L65" s="456"/>
      <c r="M65" s="146"/>
    </row>
    <row r="66" spans="1:13" ht="17.25" hidden="1" customHeight="1">
      <c r="A66" s="257"/>
      <c r="B66" s="153" t="s">
        <v>4337</v>
      </c>
      <c r="C66" s="591" t="s">
        <v>4388</v>
      </c>
      <c r="D66" s="591">
        <v>44865</v>
      </c>
      <c r="E66" s="591">
        <f t="shared" ref="E66" si="115">D66+8</f>
        <v>44873</v>
      </c>
      <c r="F66" s="591">
        <f t="shared" ref="F66" si="116">D66+11</f>
        <v>44876</v>
      </c>
      <c r="G66" s="592"/>
      <c r="H66" s="591">
        <f t="shared" ref="H66" si="117">D66+17</f>
        <v>44882</v>
      </c>
      <c r="I66" s="456"/>
      <c r="J66" s="430">
        <f t="shared" si="48"/>
        <v>44860</v>
      </c>
      <c r="K66" s="430">
        <f t="shared" si="48"/>
        <v>44860</v>
      </c>
      <c r="L66" s="456"/>
      <c r="M66" s="146"/>
    </row>
    <row r="67" spans="1:13" ht="17.25" hidden="1" customHeight="1">
      <c r="A67" s="257"/>
      <c r="B67" s="153" t="s">
        <v>3925</v>
      </c>
      <c r="C67" s="591" t="s">
        <v>4389</v>
      </c>
      <c r="D67" s="591">
        <v>44878</v>
      </c>
      <c r="E67" s="591">
        <f>D67+8</f>
        <v>44886</v>
      </c>
      <c r="F67" s="591">
        <f t="shared" ref="F67" si="118">D67+11</f>
        <v>44889</v>
      </c>
      <c r="G67" s="592"/>
      <c r="H67" s="591">
        <f t="shared" ref="H67" si="119">D67+17</f>
        <v>44895</v>
      </c>
      <c r="I67" s="456"/>
      <c r="J67" s="430">
        <f t="shared" si="48"/>
        <v>44867</v>
      </c>
      <c r="K67" s="430">
        <f t="shared" si="48"/>
        <v>44867</v>
      </c>
      <c r="L67" s="456"/>
      <c r="M67" s="146"/>
    </row>
    <row r="68" spans="1:13" ht="17.25" hidden="1" customHeight="1">
      <c r="A68" s="257"/>
      <c r="B68" s="426" t="s">
        <v>413</v>
      </c>
      <c r="C68" s="591" t="s">
        <v>3964</v>
      </c>
      <c r="D68" s="592">
        <f t="shared" ref="D68:D74" si="120">D67+7</f>
        <v>44885</v>
      </c>
      <c r="E68" s="592"/>
      <c r="F68" s="592"/>
      <c r="G68" s="592"/>
      <c r="H68" s="592"/>
      <c r="I68" s="456"/>
      <c r="J68" s="430">
        <f t="shared" si="48"/>
        <v>44874</v>
      </c>
      <c r="K68" s="430">
        <f t="shared" si="48"/>
        <v>44874</v>
      </c>
      <c r="L68" s="456"/>
      <c r="M68" s="146"/>
    </row>
    <row r="69" spans="1:13" ht="17.25" hidden="1" customHeight="1">
      <c r="A69" s="257"/>
      <c r="B69" s="153" t="s">
        <v>4390</v>
      </c>
      <c r="C69" s="591" t="s">
        <v>4391</v>
      </c>
      <c r="D69" s="591">
        <v>44886</v>
      </c>
      <c r="E69" s="591">
        <f t="shared" ref="E69" si="121">D69+8</f>
        <v>44894</v>
      </c>
      <c r="F69" s="592">
        <f t="shared" ref="F69" si="122">D69+11</f>
        <v>44897</v>
      </c>
      <c r="G69" s="592"/>
      <c r="H69" s="591">
        <f t="shared" ref="H69" si="123">D69+17</f>
        <v>44903</v>
      </c>
      <c r="I69" s="456"/>
      <c r="J69" s="430">
        <f t="shared" si="48"/>
        <v>44881</v>
      </c>
      <c r="K69" s="430">
        <f t="shared" si="48"/>
        <v>44881</v>
      </c>
      <c r="L69" s="456"/>
      <c r="M69" s="146"/>
    </row>
    <row r="70" spans="1:13" ht="17.25" hidden="1" customHeight="1">
      <c r="A70" s="257"/>
      <c r="B70" s="426" t="s">
        <v>413</v>
      </c>
      <c r="C70" s="591" t="s">
        <v>4392</v>
      </c>
      <c r="D70" s="592">
        <f t="shared" si="120"/>
        <v>44893</v>
      </c>
      <c r="E70" s="592"/>
      <c r="F70" s="592"/>
      <c r="G70" s="592"/>
      <c r="H70" s="592"/>
      <c r="I70" s="456"/>
      <c r="J70" s="430">
        <f t="shared" si="48"/>
        <v>44888</v>
      </c>
      <c r="K70" s="430">
        <f t="shared" si="48"/>
        <v>44888</v>
      </c>
      <c r="L70" s="456"/>
      <c r="M70" s="146"/>
    </row>
    <row r="71" spans="1:13" ht="17.25" hidden="1" customHeight="1">
      <c r="A71" s="257"/>
      <c r="B71" s="153" t="s">
        <v>4341</v>
      </c>
      <c r="C71" s="591" t="s">
        <v>3969</v>
      </c>
      <c r="D71" s="591">
        <v>44901</v>
      </c>
      <c r="E71" s="591">
        <f t="shared" ref="E71" si="124">D71+8</f>
        <v>44909</v>
      </c>
      <c r="F71" s="591">
        <f t="shared" ref="F71" si="125">D71+11</f>
        <v>44912</v>
      </c>
      <c r="G71" s="592"/>
      <c r="H71" s="591">
        <f t="shared" ref="H71" si="126">D71+17</f>
        <v>44918</v>
      </c>
      <c r="I71" s="456"/>
      <c r="J71" s="430">
        <f t="shared" si="48"/>
        <v>44895</v>
      </c>
      <c r="K71" s="430">
        <f t="shared" si="48"/>
        <v>44895</v>
      </c>
      <c r="L71" s="456"/>
      <c r="M71" s="146"/>
    </row>
    <row r="72" spans="1:13" ht="17.25" hidden="1" customHeight="1">
      <c r="A72" s="257"/>
      <c r="B72" s="153" t="s">
        <v>4343</v>
      </c>
      <c r="C72" s="591" t="s">
        <v>4393</v>
      </c>
      <c r="D72" s="591">
        <v>44911</v>
      </c>
      <c r="E72" s="591">
        <f t="shared" ref="E72" si="127">D72+8</f>
        <v>44919</v>
      </c>
      <c r="F72" s="672">
        <f t="shared" ref="F72" si="128">D72+11</f>
        <v>44922</v>
      </c>
      <c r="G72" s="592"/>
      <c r="H72" s="591">
        <f t="shared" ref="H72" si="129">D72+17</f>
        <v>44928</v>
      </c>
      <c r="I72" s="456"/>
      <c r="J72" s="430">
        <f t="shared" si="48"/>
        <v>44902</v>
      </c>
      <c r="K72" s="430">
        <f t="shared" si="48"/>
        <v>44902</v>
      </c>
      <c r="L72" s="456"/>
      <c r="M72" s="146"/>
    </row>
    <row r="73" spans="1:13" ht="17.25" hidden="1" customHeight="1">
      <c r="A73" s="257"/>
      <c r="B73" s="594" t="s">
        <v>4347</v>
      </c>
      <c r="C73" s="591" t="s">
        <v>4394</v>
      </c>
      <c r="D73" s="591">
        <v>44915</v>
      </c>
      <c r="E73" s="591">
        <f t="shared" ref="E73" si="130">D73+8</f>
        <v>44923</v>
      </c>
      <c r="F73" s="591">
        <f t="shared" ref="F73" si="131">D73+11</f>
        <v>44926</v>
      </c>
      <c r="G73" s="592"/>
      <c r="H73" s="591">
        <f t="shared" ref="H73" si="132">D73+17</f>
        <v>44932</v>
      </c>
      <c r="I73" s="456"/>
      <c r="J73" s="430">
        <f t="shared" si="48"/>
        <v>44909</v>
      </c>
      <c r="K73" s="430">
        <f t="shared" si="48"/>
        <v>44909</v>
      </c>
      <c r="L73" s="456"/>
      <c r="M73" s="146"/>
    </row>
    <row r="74" spans="1:13" ht="17.25" hidden="1" customHeight="1">
      <c r="A74" s="257"/>
      <c r="B74" s="426" t="s">
        <v>413</v>
      </c>
      <c r="C74" s="591" t="s">
        <v>4395</v>
      </c>
      <c r="D74" s="592">
        <f t="shared" si="120"/>
        <v>44922</v>
      </c>
      <c r="E74" s="592"/>
      <c r="F74" s="592"/>
      <c r="G74" s="592"/>
      <c r="H74" s="592"/>
      <c r="I74" s="456"/>
      <c r="J74" s="430">
        <f t="shared" si="48"/>
        <v>44916</v>
      </c>
      <c r="K74" s="430">
        <f t="shared" si="48"/>
        <v>44916</v>
      </c>
      <c r="L74" s="456"/>
      <c r="M74" s="146"/>
    </row>
    <row r="75" spans="1:13" ht="17.25" hidden="1" customHeight="1">
      <c r="A75" s="257"/>
      <c r="B75" s="153" t="s">
        <v>4323</v>
      </c>
      <c r="C75" s="591" t="s">
        <v>4396</v>
      </c>
      <c r="D75" s="591">
        <v>44930</v>
      </c>
      <c r="E75" s="591">
        <f t="shared" ref="E75" si="133">D75+8</f>
        <v>44938</v>
      </c>
      <c r="F75" s="591">
        <f t="shared" ref="F75" si="134">D75+11</f>
        <v>44941</v>
      </c>
      <c r="G75" s="592"/>
      <c r="H75" s="591">
        <f t="shared" ref="H75" si="135">D75+17</f>
        <v>44947</v>
      </c>
      <c r="I75" s="456"/>
      <c r="J75" s="430">
        <f t="shared" si="48"/>
        <v>44923</v>
      </c>
      <c r="K75" s="430">
        <f t="shared" si="48"/>
        <v>44923</v>
      </c>
      <c r="L75" s="456"/>
      <c r="M75" s="146"/>
    </row>
    <row r="76" spans="1:13" ht="17.25" hidden="1" customHeight="1">
      <c r="A76" s="257"/>
      <c r="B76" s="153" t="s">
        <v>4397</v>
      </c>
      <c r="C76" s="591" t="s">
        <v>4398</v>
      </c>
      <c r="D76" s="591">
        <v>44936</v>
      </c>
      <c r="E76" s="591">
        <f t="shared" ref="E76" si="136">D76+8</f>
        <v>44944</v>
      </c>
      <c r="F76" s="591">
        <f t="shared" ref="F76" si="137">D76+11</f>
        <v>44947</v>
      </c>
      <c r="G76" s="592"/>
      <c r="H76" s="591">
        <f t="shared" ref="H76" si="138">D76+17</f>
        <v>44953</v>
      </c>
      <c r="I76" s="456"/>
      <c r="J76" s="430">
        <f t="shared" si="48"/>
        <v>44930</v>
      </c>
      <c r="K76" s="430">
        <f t="shared" si="48"/>
        <v>44930</v>
      </c>
      <c r="L76" s="456"/>
      <c r="M76" s="146"/>
    </row>
    <row r="77" spans="1:13" ht="17.25" hidden="1" customHeight="1">
      <c r="A77" s="257"/>
      <c r="B77" s="153" t="s">
        <v>4363</v>
      </c>
      <c r="C77" s="591" t="s">
        <v>4399</v>
      </c>
      <c r="D77" s="591">
        <v>44941</v>
      </c>
      <c r="E77" s="591">
        <f t="shared" ref="E77" si="139">D77+8</f>
        <v>44949</v>
      </c>
      <c r="F77" s="591">
        <f t="shared" ref="F77" si="140">D77+11</f>
        <v>44952</v>
      </c>
      <c r="G77" s="592"/>
      <c r="H77" s="591">
        <f t="shared" ref="H77" si="141">D77+17</f>
        <v>44958</v>
      </c>
      <c r="I77" s="456"/>
      <c r="J77" s="430">
        <f t="shared" si="48"/>
        <v>44937</v>
      </c>
      <c r="K77" s="430">
        <f t="shared" si="48"/>
        <v>44937</v>
      </c>
      <c r="L77" s="456"/>
      <c r="M77" s="146"/>
    </row>
    <row r="78" spans="1:13" ht="17.25" hidden="1" customHeight="1">
      <c r="A78" s="257"/>
      <c r="B78" s="153" t="s">
        <v>4337</v>
      </c>
      <c r="C78" s="591" t="s">
        <v>4400</v>
      </c>
      <c r="D78" s="591">
        <v>44950</v>
      </c>
      <c r="E78" s="591">
        <f t="shared" ref="E78" si="142">D78+8</f>
        <v>44958</v>
      </c>
      <c r="F78" s="591">
        <f t="shared" ref="F78" si="143">D78+11</f>
        <v>44961</v>
      </c>
      <c r="G78" s="592"/>
      <c r="H78" s="591">
        <f t="shared" ref="H78" si="144">D78+17</f>
        <v>44967</v>
      </c>
      <c r="I78" s="437"/>
      <c r="J78" s="430">
        <f t="shared" si="48"/>
        <v>44944</v>
      </c>
      <c r="K78" s="430">
        <f t="shared" si="48"/>
        <v>44944</v>
      </c>
      <c r="L78" s="437"/>
      <c r="M78" s="146"/>
    </row>
    <row r="79" spans="1:13" ht="17.25" hidden="1" customHeight="1">
      <c r="A79" s="257"/>
      <c r="B79" s="153" t="s">
        <v>4331</v>
      </c>
      <c r="C79" s="591" t="s">
        <v>4401</v>
      </c>
      <c r="D79" s="591">
        <v>44957</v>
      </c>
      <c r="E79" s="591">
        <f t="shared" ref="E79" si="145">D79+8</f>
        <v>44965</v>
      </c>
      <c r="F79" s="591">
        <f t="shared" ref="F79" si="146">D79+11</f>
        <v>44968</v>
      </c>
      <c r="G79" s="592"/>
      <c r="H79" s="591">
        <f t="shared" ref="H79" si="147">D79+17</f>
        <v>44974</v>
      </c>
      <c r="I79" s="456"/>
      <c r="J79" s="430">
        <f t="shared" si="48"/>
        <v>44951</v>
      </c>
      <c r="K79" s="430">
        <f t="shared" si="48"/>
        <v>44951</v>
      </c>
      <c r="L79" s="456"/>
      <c r="M79" s="146"/>
    </row>
    <row r="80" spans="1:13" ht="17.25" hidden="1" customHeight="1">
      <c r="A80" s="257"/>
      <c r="B80" s="153" t="s">
        <v>3925</v>
      </c>
      <c r="C80" s="591" t="s">
        <v>4402</v>
      </c>
      <c r="D80" s="591">
        <v>44963</v>
      </c>
      <c r="E80" s="591">
        <f t="shared" ref="E80" si="148">D80+8</f>
        <v>44971</v>
      </c>
      <c r="F80" s="591">
        <f t="shared" ref="F80" si="149">D80+11</f>
        <v>44974</v>
      </c>
      <c r="G80" s="592"/>
      <c r="H80" s="591">
        <f t="shared" ref="H80" si="150">D80+17</f>
        <v>44980</v>
      </c>
      <c r="I80" s="456"/>
      <c r="J80" s="430">
        <v>44957</v>
      </c>
      <c r="K80" s="430">
        <f t="shared" si="48"/>
        <v>44958</v>
      </c>
      <c r="L80" s="456"/>
      <c r="M80" s="146"/>
    </row>
    <row r="81" spans="1:13" ht="17.25" hidden="1" customHeight="1">
      <c r="A81" s="257"/>
      <c r="B81" s="153" t="s">
        <v>4320</v>
      </c>
      <c r="C81" s="591" t="s">
        <v>4403</v>
      </c>
      <c r="D81" s="591">
        <v>44971</v>
      </c>
      <c r="E81" s="591">
        <f t="shared" ref="E81" si="151">D81+8</f>
        <v>44979</v>
      </c>
      <c r="F81" s="591">
        <f t="shared" ref="F81" si="152">D81+11</f>
        <v>44982</v>
      </c>
      <c r="G81" s="592"/>
      <c r="H81" s="591">
        <f t="shared" ref="H81" si="153">D81+17</f>
        <v>44988</v>
      </c>
      <c r="I81" s="456"/>
      <c r="J81" s="430">
        <f>J80+7</f>
        <v>44964</v>
      </c>
      <c r="K81" s="430">
        <f t="shared" si="48"/>
        <v>44965</v>
      </c>
      <c r="L81" s="456"/>
      <c r="M81" s="146"/>
    </row>
    <row r="82" spans="1:13" ht="17.25" hidden="1" customHeight="1">
      <c r="A82" s="257"/>
      <c r="B82" s="673" t="s">
        <v>413</v>
      </c>
      <c r="C82" s="674" t="s">
        <v>4404</v>
      </c>
      <c r="D82" s="592">
        <f t="shared" ref="D82:D88" si="154">D81+7</f>
        <v>44978</v>
      </c>
      <c r="E82" s="592">
        <f t="shared" ref="E82" si="155">D82+8</f>
        <v>44986</v>
      </c>
      <c r="F82" s="592">
        <f t="shared" ref="F82" si="156">D82+11</f>
        <v>44989</v>
      </c>
      <c r="G82" s="592"/>
      <c r="H82" s="592">
        <f t="shared" ref="H82" si="157">D82+17</f>
        <v>44995</v>
      </c>
      <c r="I82" s="456"/>
      <c r="J82" s="430">
        <f t="shared" ref="J82:J105" si="158">J81+7</f>
        <v>44971</v>
      </c>
      <c r="K82" s="430">
        <f t="shared" si="48"/>
        <v>44972</v>
      </c>
      <c r="L82" s="456"/>
      <c r="M82" s="146"/>
    </row>
    <row r="83" spans="1:13" ht="17.25" hidden="1" customHeight="1">
      <c r="A83" s="257"/>
      <c r="B83" s="675" t="s">
        <v>4341</v>
      </c>
      <c r="C83" s="591" t="s">
        <v>4405</v>
      </c>
      <c r="D83" s="591">
        <v>44984</v>
      </c>
      <c r="E83" s="591">
        <f t="shared" ref="E83" si="159">D83+8</f>
        <v>44992</v>
      </c>
      <c r="F83" s="591">
        <f t="shared" ref="F83" si="160">D83+11</f>
        <v>44995</v>
      </c>
      <c r="G83" s="592"/>
      <c r="H83" s="591">
        <f t="shared" ref="H83" si="161">D83+17</f>
        <v>45001</v>
      </c>
      <c r="I83" s="456"/>
      <c r="J83" s="430">
        <f t="shared" si="158"/>
        <v>44978</v>
      </c>
      <c r="K83" s="430">
        <f t="shared" si="48"/>
        <v>44979</v>
      </c>
      <c r="L83" s="456"/>
      <c r="M83" s="146"/>
    </row>
    <row r="84" spans="1:13" ht="17.25" hidden="1" customHeight="1">
      <c r="A84" s="696" t="s">
        <v>4406</v>
      </c>
      <c r="B84" s="675" t="s">
        <v>4345</v>
      </c>
      <c r="C84" s="591" t="s">
        <v>4407</v>
      </c>
      <c r="D84" s="591">
        <v>44996</v>
      </c>
      <c r="E84" s="591">
        <f t="shared" ref="E84" si="162">D84+8</f>
        <v>45004</v>
      </c>
      <c r="F84" s="591">
        <f t="shared" ref="F84" si="163">D84+11</f>
        <v>45007</v>
      </c>
      <c r="G84" s="592"/>
      <c r="H84" s="591">
        <f t="shared" ref="H84" si="164">D84+17</f>
        <v>45013</v>
      </c>
      <c r="I84" s="456"/>
      <c r="J84" s="430">
        <f t="shared" si="158"/>
        <v>44985</v>
      </c>
      <c r="K84" s="430">
        <f t="shared" ref="K84:K89" si="165">K83+7</f>
        <v>44986</v>
      </c>
      <c r="L84" s="456"/>
      <c r="M84" s="146"/>
    </row>
    <row r="85" spans="1:13" ht="15.6" hidden="1" customHeight="1">
      <c r="A85" s="257"/>
      <c r="B85" s="675" t="s">
        <v>4347</v>
      </c>
      <c r="C85" s="591" t="s">
        <v>4408</v>
      </c>
      <c r="D85" s="591">
        <v>45016</v>
      </c>
      <c r="E85" s="591">
        <f t="shared" ref="E85" si="166">D85+8</f>
        <v>45024</v>
      </c>
      <c r="F85" s="592" t="b">
        <f>A88=D85+11</f>
        <v>0</v>
      </c>
      <c r="G85" s="592"/>
      <c r="H85" s="592">
        <f t="shared" ref="H85" si="167">D85+17</f>
        <v>45033</v>
      </c>
      <c r="I85" s="456"/>
      <c r="J85" s="430">
        <f t="shared" si="158"/>
        <v>44992</v>
      </c>
      <c r="K85" s="430">
        <f t="shared" si="165"/>
        <v>44993</v>
      </c>
      <c r="L85" s="456"/>
      <c r="M85" s="146"/>
    </row>
    <row r="86" spans="1:13" ht="17.25" hidden="1" customHeight="1">
      <c r="A86" s="257"/>
      <c r="B86" s="675" t="s">
        <v>4409</v>
      </c>
      <c r="C86" s="591" t="s">
        <v>4410</v>
      </c>
      <c r="D86" s="591">
        <v>45023</v>
      </c>
      <c r="E86" s="591">
        <f t="shared" ref="E86" si="168">D86+8</f>
        <v>45031</v>
      </c>
      <c r="F86" s="591">
        <f t="shared" ref="F86" si="169">D86+11</f>
        <v>45034</v>
      </c>
      <c r="G86" s="592"/>
      <c r="H86" s="591">
        <f t="shared" ref="H86" si="170">D86+17</f>
        <v>45040</v>
      </c>
      <c r="I86" s="456"/>
      <c r="J86" s="430">
        <f t="shared" si="158"/>
        <v>44999</v>
      </c>
      <c r="K86" s="430">
        <f t="shared" si="165"/>
        <v>45000</v>
      </c>
      <c r="L86" s="456"/>
      <c r="M86" s="146"/>
    </row>
    <row r="87" spans="1:13" ht="17.25" hidden="1" customHeight="1">
      <c r="A87" s="257"/>
      <c r="B87" s="686" t="s">
        <v>4323</v>
      </c>
      <c r="C87" s="591" t="s">
        <v>4411</v>
      </c>
      <c r="D87" s="591">
        <v>45027</v>
      </c>
      <c r="E87" s="591">
        <f t="shared" ref="E87" si="171">D87+8</f>
        <v>45035</v>
      </c>
      <c r="F87" s="591">
        <f t="shared" ref="F87" si="172">D87+11</f>
        <v>45038</v>
      </c>
      <c r="G87" s="592"/>
      <c r="H87" s="591">
        <f t="shared" ref="H87" si="173">D87+17</f>
        <v>45044</v>
      </c>
      <c r="I87" s="456"/>
      <c r="J87" s="430">
        <f t="shared" si="158"/>
        <v>45006</v>
      </c>
      <c r="K87" s="430">
        <f t="shared" si="165"/>
        <v>45007</v>
      </c>
      <c r="L87" s="456"/>
      <c r="M87" s="146"/>
    </row>
    <row r="88" spans="1:13" ht="17.25" hidden="1" customHeight="1">
      <c r="A88" s="257"/>
      <c r="B88" s="426" t="s">
        <v>413</v>
      </c>
      <c r="C88" s="685" t="s">
        <v>4412</v>
      </c>
      <c r="D88" s="592">
        <f t="shared" si="154"/>
        <v>45034</v>
      </c>
      <c r="E88" s="592">
        <f t="shared" ref="E88" si="174">D88+8</f>
        <v>45042</v>
      </c>
      <c r="F88" s="592">
        <f t="shared" ref="F88" si="175">D88+11</f>
        <v>45045</v>
      </c>
      <c r="G88" s="592"/>
      <c r="H88" s="592">
        <f t="shared" ref="H88" si="176">D88+17</f>
        <v>45051</v>
      </c>
      <c r="I88" s="456"/>
      <c r="J88" s="430">
        <f t="shared" si="158"/>
        <v>45013</v>
      </c>
      <c r="K88" s="430">
        <f t="shared" si="165"/>
        <v>45014</v>
      </c>
      <c r="L88" s="456"/>
      <c r="M88" s="146"/>
    </row>
    <row r="89" spans="1:13" ht="17.25" hidden="1" customHeight="1">
      <c r="A89" s="257"/>
      <c r="B89" s="153" t="s">
        <v>4363</v>
      </c>
      <c r="C89" s="685" t="s">
        <v>4413</v>
      </c>
      <c r="D89" s="591">
        <v>45030</v>
      </c>
      <c r="E89" s="591">
        <f t="shared" ref="E89" si="177">D89+8</f>
        <v>45038</v>
      </c>
      <c r="F89" s="591">
        <f t="shared" ref="F89" si="178">D89+11</f>
        <v>45041</v>
      </c>
      <c r="G89" s="592"/>
      <c r="H89" s="591">
        <f t="shared" ref="H89" si="179">D89+17</f>
        <v>45047</v>
      </c>
      <c r="I89" s="456"/>
      <c r="J89" s="430">
        <f t="shared" si="158"/>
        <v>45020</v>
      </c>
      <c r="K89" s="430">
        <f t="shared" si="165"/>
        <v>45021</v>
      </c>
      <c r="L89" s="456"/>
      <c r="M89" s="146"/>
    </row>
    <row r="90" spans="1:13" ht="17.25" hidden="1" customHeight="1">
      <c r="A90" s="257"/>
      <c r="B90" s="153" t="s">
        <v>4337</v>
      </c>
      <c r="C90" s="685" t="s">
        <v>4414</v>
      </c>
      <c r="D90" s="591">
        <v>45037</v>
      </c>
      <c r="E90" s="591">
        <f>D90+13</f>
        <v>45050</v>
      </c>
      <c r="F90" s="591">
        <f t="shared" ref="F90:F91" si="180">D90+11</f>
        <v>45048</v>
      </c>
      <c r="G90" s="592"/>
      <c r="H90" s="591">
        <f t="shared" ref="H90:H91" si="181">D90+17</f>
        <v>45054</v>
      </c>
      <c r="I90" s="456"/>
      <c r="J90" s="430">
        <f t="shared" si="158"/>
        <v>45027</v>
      </c>
      <c r="K90" s="430">
        <f t="shared" ref="K90:K91" si="182">K89+7</f>
        <v>45028</v>
      </c>
      <c r="L90" s="456"/>
      <c r="M90" s="146"/>
    </row>
    <row r="91" spans="1:13" ht="17.25" hidden="1" customHeight="1">
      <c r="A91" s="257"/>
      <c r="B91" s="593" t="s">
        <v>4331</v>
      </c>
      <c r="C91" s="694" t="s">
        <v>4415</v>
      </c>
      <c r="D91" s="674">
        <v>45044</v>
      </c>
      <c r="E91" s="674">
        <f>D91+15</f>
        <v>45059</v>
      </c>
      <c r="F91" s="674">
        <f t="shared" si="180"/>
        <v>45055</v>
      </c>
      <c r="G91" s="695"/>
      <c r="H91" s="674">
        <f t="shared" si="181"/>
        <v>45061</v>
      </c>
      <c r="I91" s="456"/>
      <c r="J91" s="430">
        <f t="shared" si="158"/>
        <v>45034</v>
      </c>
      <c r="K91" s="430">
        <f t="shared" si="182"/>
        <v>45035</v>
      </c>
      <c r="L91" s="456"/>
      <c r="M91" s="146"/>
    </row>
    <row r="92" spans="1:13" ht="17.25" hidden="1" customHeight="1">
      <c r="A92" s="257"/>
      <c r="B92" s="153" t="s">
        <v>3925</v>
      </c>
      <c r="C92" s="320" t="s">
        <v>4416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79"/>
      <c r="H92" s="320">
        <f t="shared" ref="H92:H93" si="185">D92+17</f>
        <v>45065</v>
      </c>
      <c r="I92" s="456"/>
      <c r="J92" s="430">
        <f t="shared" si="158"/>
        <v>45041</v>
      </c>
      <c r="K92" s="430">
        <f t="shared" ref="K92:K105" si="186">K91+7</f>
        <v>45042</v>
      </c>
      <c r="L92" s="456"/>
      <c r="M92" s="146"/>
    </row>
    <row r="93" spans="1:13" ht="17.25" hidden="1" customHeight="1">
      <c r="A93" s="257"/>
      <c r="B93" s="153" t="s">
        <v>4320</v>
      </c>
      <c r="C93" s="320" t="s">
        <v>4417</v>
      </c>
      <c r="D93" s="320">
        <v>45054</v>
      </c>
      <c r="E93" s="320">
        <f t="shared" si="183"/>
        <v>45062</v>
      </c>
      <c r="F93" s="320">
        <f t="shared" si="184"/>
        <v>45065</v>
      </c>
      <c r="G93" s="479"/>
      <c r="H93" s="320">
        <f t="shared" si="185"/>
        <v>45071</v>
      </c>
      <c r="I93" s="456"/>
      <c r="J93" s="430">
        <f t="shared" si="158"/>
        <v>45048</v>
      </c>
      <c r="K93" s="430">
        <f t="shared" si="186"/>
        <v>45049</v>
      </c>
      <c r="L93" s="456"/>
      <c r="M93" s="146"/>
    </row>
    <row r="94" spans="1:13" ht="17.25" hidden="1" customHeight="1">
      <c r="A94" s="257"/>
      <c r="B94" s="153" t="s">
        <v>4339</v>
      </c>
      <c r="C94" s="320" t="s">
        <v>4418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79"/>
      <c r="H94" s="320">
        <f t="shared" ref="H94:H97" si="189">D94+17</f>
        <v>45081</v>
      </c>
      <c r="I94" s="456"/>
      <c r="J94" s="430">
        <f t="shared" si="158"/>
        <v>45055</v>
      </c>
      <c r="K94" s="430">
        <f t="shared" si="186"/>
        <v>45056</v>
      </c>
      <c r="L94" s="456"/>
      <c r="M94" s="146"/>
    </row>
    <row r="95" spans="1:13" ht="17.25" hidden="1" customHeight="1">
      <c r="A95" s="257"/>
      <c r="B95" s="153" t="s">
        <v>4341</v>
      </c>
      <c r="C95" s="320" t="s">
        <v>4419</v>
      </c>
      <c r="D95" s="320">
        <v>45070</v>
      </c>
      <c r="E95" s="320">
        <f t="shared" si="187"/>
        <v>45078</v>
      </c>
      <c r="F95" s="320">
        <f t="shared" si="188"/>
        <v>45081</v>
      </c>
      <c r="G95" s="479"/>
      <c r="H95" s="320">
        <f t="shared" si="189"/>
        <v>45087</v>
      </c>
      <c r="I95" s="456"/>
      <c r="J95" s="430">
        <f t="shared" si="158"/>
        <v>45062</v>
      </c>
      <c r="K95" s="430">
        <f t="shared" si="186"/>
        <v>45063</v>
      </c>
      <c r="L95" s="456"/>
      <c r="M95" s="146"/>
    </row>
    <row r="96" spans="1:13" ht="17.25" hidden="1" customHeight="1">
      <c r="A96" s="257"/>
      <c r="B96" s="153" t="s">
        <v>4343</v>
      </c>
      <c r="C96" s="320" t="s">
        <v>4420</v>
      </c>
      <c r="D96" s="320">
        <v>45081</v>
      </c>
      <c r="E96" s="320">
        <f t="shared" si="187"/>
        <v>45089</v>
      </c>
      <c r="F96" s="320">
        <f t="shared" si="188"/>
        <v>45092</v>
      </c>
      <c r="G96" s="479"/>
      <c r="H96" s="320">
        <f t="shared" si="189"/>
        <v>45098</v>
      </c>
      <c r="I96" s="456"/>
      <c r="J96" s="430">
        <f t="shared" si="158"/>
        <v>45069</v>
      </c>
      <c r="K96" s="430">
        <f t="shared" si="186"/>
        <v>45070</v>
      </c>
      <c r="L96" s="456"/>
      <c r="M96" s="146"/>
    </row>
    <row r="97" spans="1:13" ht="17.25" hidden="1" customHeight="1">
      <c r="A97" s="257"/>
      <c r="B97" s="153" t="s">
        <v>4345</v>
      </c>
      <c r="C97" s="320" t="s">
        <v>4421</v>
      </c>
      <c r="D97" s="320">
        <v>45089</v>
      </c>
      <c r="E97" s="320">
        <f t="shared" si="187"/>
        <v>45097</v>
      </c>
      <c r="F97" s="320">
        <f t="shared" si="188"/>
        <v>45100</v>
      </c>
      <c r="G97" s="479"/>
      <c r="H97" s="320">
        <f t="shared" si="189"/>
        <v>45106</v>
      </c>
      <c r="I97" s="456"/>
      <c r="J97" s="430">
        <f t="shared" si="158"/>
        <v>45076</v>
      </c>
      <c r="K97" s="430">
        <f t="shared" si="186"/>
        <v>45077</v>
      </c>
      <c r="L97" s="456"/>
      <c r="M97" s="146"/>
    </row>
    <row r="98" spans="1:13" ht="17.25" hidden="1" customHeight="1">
      <c r="A98" s="257"/>
      <c r="B98" s="153" t="s">
        <v>4422</v>
      </c>
      <c r="C98" s="320" t="s">
        <v>4423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79"/>
      <c r="H98" s="320">
        <f t="shared" ref="H98" si="192">D98+17</f>
        <v>45114</v>
      </c>
      <c r="I98" s="456"/>
      <c r="J98" s="430">
        <f t="shared" si="158"/>
        <v>45083</v>
      </c>
      <c r="K98" s="430">
        <f t="shared" si="186"/>
        <v>45084</v>
      </c>
      <c r="L98" s="456"/>
      <c r="M98" s="146"/>
    </row>
    <row r="99" spans="1:13" ht="17.25" hidden="1" customHeight="1">
      <c r="A99" s="257"/>
      <c r="B99" s="153" t="s">
        <v>4397</v>
      </c>
      <c r="C99" s="320" t="s">
        <v>4424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79"/>
      <c r="H99" s="320">
        <f t="shared" ref="H99" si="195">D99+17</f>
        <v>45111</v>
      </c>
      <c r="I99" s="456"/>
      <c r="J99" s="430">
        <f t="shared" si="158"/>
        <v>45090</v>
      </c>
      <c r="K99" s="430">
        <f t="shared" si="186"/>
        <v>45091</v>
      </c>
      <c r="L99" s="456"/>
      <c r="M99" s="146"/>
    </row>
    <row r="100" spans="1:13" ht="17.25" hidden="1" customHeight="1">
      <c r="A100" s="257"/>
      <c r="B100" s="153" t="s">
        <v>4409</v>
      </c>
      <c r="C100" s="320" t="s">
        <v>4425</v>
      </c>
      <c r="D100" s="320">
        <v>45105</v>
      </c>
      <c r="E100" s="320">
        <f t="shared" ref="E100" si="196">D100+8</f>
        <v>45113</v>
      </c>
      <c r="F100" s="479">
        <f t="shared" ref="F100" si="197">D100+11</f>
        <v>45116</v>
      </c>
      <c r="G100" s="479"/>
      <c r="H100" s="320">
        <f t="shared" ref="H100" si="198">D100+17</f>
        <v>45122</v>
      </c>
      <c r="I100" s="456"/>
      <c r="J100" s="430">
        <f t="shared" si="158"/>
        <v>45097</v>
      </c>
      <c r="K100" s="430">
        <f t="shared" si="186"/>
        <v>45098</v>
      </c>
      <c r="L100" s="456"/>
      <c r="M100" s="146"/>
    </row>
    <row r="101" spans="1:13" ht="17.25" hidden="1" customHeight="1">
      <c r="A101" s="257"/>
      <c r="B101" s="153" t="s">
        <v>4323</v>
      </c>
      <c r="C101" s="320" t="s">
        <v>4426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79"/>
      <c r="H101" s="320">
        <f t="shared" ref="H101" si="201">D101+17</f>
        <v>45130</v>
      </c>
      <c r="I101" s="456"/>
      <c r="J101" s="430">
        <f t="shared" si="158"/>
        <v>45104</v>
      </c>
      <c r="K101" s="430">
        <f t="shared" si="186"/>
        <v>45105</v>
      </c>
      <c r="L101" s="456"/>
      <c r="M101" s="146"/>
    </row>
    <row r="102" spans="1:13" ht="17.25" hidden="1" customHeight="1">
      <c r="A102" s="257"/>
      <c r="B102" s="153" t="s">
        <v>4363</v>
      </c>
      <c r="C102" s="320" t="s">
        <v>4427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79"/>
      <c r="H102" s="320">
        <f t="shared" ref="H102" si="204">D102+17</f>
        <v>45138</v>
      </c>
      <c r="I102" s="456"/>
      <c r="J102" s="430">
        <f t="shared" si="158"/>
        <v>45111</v>
      </c>
      <c r="K102" s="430">
        <f t="shared" si="186"/>
        <v>45112</v>
      </c>
      <c r="L102" s="456"/>
      <c r="M102" s="146"/>
    </row>
    <row r="103" spans="1:13" ht="17.25" hidden="1" customHeight="1">
      <c r="A103" s="257"/>
      <c r="B103" s="153" t="s">
        <v>4337</v>
      </c>
      <c r="C103" s="320" t="s">
        <v>4428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79"/>
      <c r="H103" s="320">
        <f t="shared" ref="H103" si="206">D103+17</f>
        <v>45144</v>
      </c>
      <c r="I103" s="456"/>
      <c r="J103" s="430">
        <f t="shared" si="158"/>
        <v>45118</v>
      </c>
      <c r="K103" s="430">
        <f t="shared" si="186"/>
        <v>45119</v>
      </c>
      <c r="L103" s="456"/>
      <c r="M103" s="146"/>
    </row>
    <row r="104" spans="1:13" ht="17.25" hidden="1" customHeight="1">
      <c r="A104" s="257"/>
      <c r="B104" s="153" t="s">
        <v>4331</v>
      </c>
      <c r="C104" s="320" t="s">
        <v>4429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79"/>
      <c r="H104" s="320">
        <f t="shared" ref="H104" si="209">D104+17</f>
        <v>45154</v>
      </c>
      <c r="I104" s="456"/>
      <c r="J104" s="430">
        <f t="shared" si="158"/>
        <v>45125</v>
      </c>
      <c r="K104" s="430">
        <f t="shared" si="186"/>
        <v>45126</v>
      </c>
      <c r="L104" s="456"/>
      <c r="M104" s="146"/>
    </row>
    <row r="105" spans="1:13" ht="17.25" hidden="1" customHeight="1">
      <c r="A105" s="257"/>
      <c r="B105" s="153" t="s">
        <v>4320</v>
      </c>
      <c r="C105" s="320" t="s">
        <v>4430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79"/>
      <c r="H105" s="320">
        <f t="shared" ref="H105" si="212">D105+17</f>
        <v>45160</v>
      </c>
      <c r="I105" s="456"/>
      <c r="J105" s="430">
        <f t="shared" si="158"/>
        <v>45132</v>
      </c>
      <c r="K105" s="430">
        <f t="shared" si="186"/>
        <v>45133</v>
      </c>
      <c r="L105" s="456"/>
      <c r="M105" s="146"/>
    </row>
    <row r="106" spans="1:13" ht="17.25" hidden="1" customHeight="1">
      <c r="A106" s="257"/>
      <c r="B106" s="153" t="s">
        <v>4339</v>
      </c>
      <c r="C106" s="320" t="s">
        <v>4431</v>
      </c>
      <c r="D106" s="320">
        <v>45156</v>
      </c>
      <c r="E106" s="320">
        <f t="shared" ref="E106" si="213">D106+8</f>
        <v>45164</v>
      </c>
      <c r="F106" s="320">
        <v>45168</v>
      </c>
      <c r="G106" s="479"/>
      <c r="H106" s="320">
        <f t="shared" ref="H106" si="214">D106+17</f>
        <v>45173</v>
      </c>
      <c r="I106" s="456"/>
      <c r="J106" s="430">
        <f>J105+7</f>
        <v>45139</v>
      </c>
      <c r="K106" s="430">
        <f>K105+7</f>
        <v>45140</v>
      </c>
      <c r="L106" s="456"/>
      <c r="M106" s="706"/>
    </row>
    <row r="107" spans="1:13" ht="17.25" hidden="1" customHeight="1">
      <c r="A107" s="257"/>
      <c r="B107" s="216" t="s">
        <v>413</v>
      </c>
      <c r="C107" s="320" t="s">
        <v>4432</v>
      </c>
      <c r="D107" s="546">
        <v>45155</v>
      </c>
      <c r="E107" s="546">
        <f t="shared" ref="E107" si="215">D107+8</f>
        <v>45163</v>
      </c>
      <c r="F107" s="546">
        <f t="shared" ref="F107" si="216">D107+11</f>
        <v>45166</v>
      </c>
      <c r="G107" s="479"/>
      <c r="H107" s="546">
        <f t="shared" ref="H107" si="217">D107+17</f>
        <v>45172</v>
      </c>
      <c r="I107" s="549"/>
      <c r="J107" s="721">
        <f>J106+7</f>
        <v>45146</v>
      </c>
      <c r="K107" s="721">
        <f>K106+7</f>
        <v>45147</v>
      </c>
      <c r="L107" s="146"/>
      <c r="M107" s="146"/>
    </row>
    <row r="108" spans="1:13" ht="17.25" hidden="1" customHeight="1">
      <c r="A108" s="257"/>
      <c r="B108" s="153" t="s">
        <v>4341</v>
      </c>
      <c r="C108" s="320" t="s">
        <v>4433</v>
      </c>
      <c r="D108" s="567">
        <v>45170</v>
      </c>
      <c r="E108" s="567">
        <v>45180</v>
      </c>
      <c r="F108" s="567">
        <f t="shared" ref="F108" si="218">D108+11</f>
        <v>45181</v>
      </c>
      <c r="G108" s="479"/>
      <c r="H108" s="567">
        <f t="shared" ref="H108" si="219">D108+17</f>
        <v>45187</v>
      </c>
      <c r="I108" s="456"/>
      <c r="J108" s="430">
        <v>45155</v>
      </c>
      <c r="K108" s="430">
        <f>J108+2</f>
        <v>45157</v>
      </c>
      <c r="L108" s="706"/>
      <c r="M108" s="706"/>
    </row>
    <row r="109" spans="1:13" ht="17.25" hidden="1" customHeight="1">
      <c r="A109" s="257"/>
      <c r="B109" s="153" t="s">
        <v>4343</v>
      </c>
      <c r="C109" s="320" t="s">
        <v>4434</v>
      </c>
      <c r="D109" s="567">
        <v>45164</v>
      </c>
      <c r="E109" s="567">
        <f t="shared" ref="E109" si="220">D109+8</f>
        <v>45172</v>
      </c>
      <c r="F109" s="567">
        <f t="shared" ref="F109" si="221">D109+11</f>
        <v>45175</v>
      </c>
      <c r="G109" s="479"/>
      <c r="H109" s="567">
        <f t="shared" ref="H109" si="222">D109+17</f>
        <v>45181</v>
      </c>
      <c r="I109" s="456"/>
      <c r="J109" s="430">
        <f t="shared" ref="J109:K114" si="223">J108+7</f>
        <v>45162</v>
      </c>
      <c r="K109" s="430">
        <f t="shared" si="223"/>
        <v>45164</v>
      </c>
      <c r="L109" s="432"/>
      <c r="M109" s="432"/>
    </row>
    <row r="110" spans="1:13" ht="17.25" hidden="1" customHeight="1">
      <c r="A110" s="257"/>
      <c r="B110" s="153" t="s">
        <v>4345</v>
      </c>
      <c r="C110" s="320" t="s">
        <v>4435</v>
      </c>
      <c r="D110" s="567">
        <v>45176</v>
      </c>
      <c r="E110" s="567">
        <f t="shared" ref="E110" si="224">D110+8</f>
        <v>45184</v>
      </c>
      <c r="F110" s="567">
        <f t="shared" ref="F110" si="225">D110+11</f>
        <v>45187</v>
      </c>
      <c r="G110" s="479"/>
      <c r="H110" s="567">
        <f t="shared" ref="H110" si="226">D110+17</f>
        <v>45193</v>
      </c>
      <c r="I110" s="456"/>
      <c r="J110" s="430">
        <f t="shared" si="223"/>
        <v>45169</v>
      </c>
      <c r="K110" s="430">
        <f t="shared" si="223"/>
        <v>45171</v>
      </c>
      <c r="L110" s="146"/>
      <c r="M110" s="146"/>
    </row>
    <row r="111" spans="1:13" ht="17.25" hidden="1" customHeight="1">
      <c r="A111" s="257"/>
      <c r="B111" s="153" t="s">
        <v>4397</v>
      </c>
      <c r="C111" s="320" t="s">
        <v>4436</v>
      </c>
      <c r="D111" s="567">
        <v>45183</v>
      </c>
      <c r="E111" s="567">
        <f t="shared" ref="E111" si="227">D111+8</f>
        <v>45191</v>
      </c>
      <c r="F111" s="567">
        <f t="shared" ref="F111" si="228">D111+11</f>
        <v>45194</v>
      </c>
      <c r="G111" s="479"/>
      <c r="H111" s="567">
        <f t="shared" ref="H111" si="229">D111+17</f>
        <v>45200</v>
      </c>
      <c r="I111" s="456"/>
      <c r="J111" s="430">
        <f t="shared" si="223"/>
        <v>45176</v>
      </c>
      <c r="K111" s="430">
        <f t="shared" si="223"/>
        <v>45178</v>
      </c>
      <c r="L111" s="146"/>
      <c r="M111" s="146"/>
    </row>
    <row r="112" spans="1:13" ht="17.25" hidden="1" customHeight="1">
      <c r="A112" s="257"/>
      <c r="B112" s="153" t="s">
        <v>4422</v>
      </c>
      <c r="C112" s="320" t="s">
        <v>4437</v>
      </c>
      <c r="D112" s="567">
        <v>45190</v>
      </c>
      <c r="E112" s="567">
        <f t="shared" ref="E112" si="230">D112+8</f>
        <v>45198</v>
      </c>
      <c r="F112" s="567">
        <f t="shared" ref="F112" si="231">D112+11</f>
        <v>45201</v>
      </c>
      <c r="G112" s="479"/>
      <c r="H112" s="567">
        <f t="shared" ref="H112" si="232">D112+17</f>
        <v>45207</v>
      </c>
      <c r="I112" s="456"/>
      <c r="J112" s="430">
        <f t="shared" si="223"/>
        <v>45183</v>
      </c>
      <c r="K112" s="430">
        <f t="shared" si="223"/>
        <v>45185</v>
      </c>
      <c r="L112" s="146"/>
      <c r="M112" s="146"/>
    </row>
    <row r="113" spans="1:13" ht="17.25" hidden="1" customHeight="1">
      <c r="A113" s="257"/>
      <c r="B113" s="216" t="s">
        <v>413</v>
      </c>
      <c r="C113" s="320" t="s">
        <v>4438</v>
      </c>
      <c r="D113" s="546">
        <f t="shared" ref="D113" si="233">D112+7</f>
        <v>45197</v>
      </c>
      <c r="E113" s="546">
        <f t="shared" ref="E113" si="234">D113+8</f>
        <v>45205</v>
      </c>
      <c r="F113" s="546">
        <f t="shared" ref="F113" si="235">D113+11</f>
        <v>45208</v>
      </c>
      <c r="G113" s="479"/>
      <c r="H113" s="546">
        <f t="shared" ref="H113" si="236">D113+17</f>
        <v>45214</v>
      </c>
      <c r="I113" s="549"/>
      <c r="J113" s="548">
        <f t="shared" si="223"/>
        <v>45190</v>
      </c>
      <c r="K113" s="548">
        <f t="shared" si="223"/>
        <v>45192</v>
      </c>
      <c r="L113" s="146"/>
      <c r="M113" s="146"/>
    </row>
    <row r="114" spans="1:13" ht="17.25" hidden="1" customHeight="1">
      <c r="A114" s="257"/>
      <c r="B114" s="153" t="s">
        <v>4323</v>
      </c>
      <c r="C114" s="320" t="s">
        <v>3749</v>
      </c>
      <c r="D114" s="567">
        <v>45198</v>
      </c>
      <c r="E114" s="567">
        <f t="shared" ref="E114" si="237">D114+8</f>
        <v>45206</v>
      </c>
      <c r="F114" s="567">
        <f t="shared" ref="F114" si="238">D114+11</f>
        <v>45209</v>
      </c>
      <c r="G114" s="479"/>
      <c r="H114" s="567">
        <f t="shared" ref="H114" si="239">D114+17</f>
        <v>45215</v>
      </c>
      <c r="I114" s="456"/>
      <c r="J114" s="430">
        <f t="shared" si="223"/>
        <v>45197</v>
      </c>
      <c r="K114" s="430">
        <f t="shared" si="223"/>
        <v>45199</v>
      </c>
      <c r="L114" s="146"/>
      <c r="M114" s="146"/>
    </row>
    <row r="115" spans="1:13" ht="17.25" hidden="1" customHeight="1">
      <c r="A115" s="257"/>
      <c r="B115" s="153" t="s">
        <v>4363</v>
      </c>
      <c r="C115" s="320" t="s">
        <v>3751</v>
      </c>
      <c r="D115" s="567">
        <v>45205</v>
      </c>
      <c r="E115" s="567">
        <f t="shared" ref="E115:E123" si="240">D115+8</f>
        <v>45213</v>
      </c>
      <c r="F115" s="567">
        <f t="shared" ref="F115:F123" si="241">D115+11</f>
        <v>45216</v>
      </c>
      <c r="G115" s="479"/>
      <c r="H115" s="567">
        <f t="shared" ref="H115:H123" si="242">D115+17</f>
        <v>45222</v>
      </c>
      <c r="I115" s="456"/>
      <c r="J115" s="430">
        <f t="shared" ref="J115:K136" si="243">J114+7</f>
        <v>45204</v>
      </c>
      <c r="K115" s="430">
        <f t="shared" si="243"/>
        <v>45206</v>
      </c>
      <c r="L115" s="146"/>
      <c r="M115" s="146"/>
    </row>
    <row r="116" spans="1:13" ht="17.25" hidden="1" customHeight="1">
      <c r="A116" s="257"/>
      <c r="B116" s="153" t="s">
        <v>4337</v>
      </c>
      <c r="C116" s="320" t="s">
        <v>3753</v>
      </c>
      <c r="D116" s="567">
        <v>45211</v>
      </c>
      <c r="E116" s="546">
        <f t="shared" si="240"/>
        <v>45219</v>
      </c>
      <c r="F116" s="546">
        <f t="shared" si="241"/>
        <v>45222</v>
      </c>
      <c r="G116" s="479"/>
      <c r="H116" s="546">
        <f t="shared" si="242"/>
        <v>45228</v>
      </c>
      <c r="I116" s="456"/>
      <c r="J116" s="430">
        <f t="shared" si="243"/>
        <v>45211</v>
      </c>
      <c r="K116" s="430">
        <f t="shared" si="243"/>
        <v>45213</v>
      </c>
      <c r="L116" s="146" t="s">
        <v>4439</v>
      </c>
      <c r="M116" s="146"/>
    </row>
    <row r="117" spans="1:13" ht="17.25" hidden="1" customHeight="1">
      <c r="A117" s="257"/>
      <c r="B117" s="153" t="s">
        <v>4331</v>
      </c>
      <c r="C117" s="320" t="s">
        <v>3755</v>
      </c>
      <c r="D117" s="567">
        <v>45219</v>
      </c>
      <c r="E117" s="567">
        <f t="shared" si="240"/>
        <v>45227</v>
      </c>
      <c r="F117" s="567">
        <f t="shared" si="241"/>
        <v>45230</v>
      </c>
      <c r="G117" s="479"/>
      <c r="H117" s="567">
        <f t="shared" si="242"/>
        <v>45236</v>
      </c>
      <c r="I117" s="456"/>
      <c r="J117" s="430">
        <f t="shared" si="243"/>
        <v>45218</v>
      </c>
      <c r="K117" s="430">
        <f t="shared" si="243"/>
        <v>45220</v>
      </c>
      <c r="L117" s="146"/>
      <c r="M117" s="146"/>
    </row>
    <row r="118" spans="1:13" ht="17.25" hidden="1" customHeight="1">
      <c r="A118" s="257"/>
      <c r="B118" s="153" t="s">
        <v>4320</v>
      </c>
      <c r="C118" s="320" t="s">
        <v>3757</v>
      </c>
      <c r="D118" s="567">
        <v>45226</v>
      </c>
      <c r="E118" s="567">
        <f t="shared" si="240"/>
        <v>45234</v>
      </c>
      <c r="F118" s="567">
        <f t="shared" si="241"/>
        <v>45237</v>
      </c>
      <c r="G118" s="479"/>
      <c r="H118" s="567">
        <f t="shared" si="242"/>
        <v>45243</v>
      </c>
      <c r="I118" s="456"/>
      <c r="J118" s="430">
        <f t="shared" si="243"/>
        <v>45225</v>
      </c>
      <c r="K118" s="430">
        <f t="shared" si="243"/>
        <v>45227</v>
      </c>
      <c r="L118" s="146"/>
      <c r="M118" s="146"/>
    </row>
    <row r="119" spans="1:13" ht="17.25" hidden="1" customHeight="1">
      <c r="A119" s="257"/>
      <c r="B119" s="153" t="s">
        <v>4347</v>
      </c>
      <c r="C119" s="320" t="s">
        <v>3759</v>
      </c>
      <c r="D119" s="567">
        <v>45233</v>
      </c>
      <c r="E119" s="567">
        <f t="shared" si="240"/>
        <v>45241</v>
      </c>
      <c r="F119" s="567">
        <f t="shared" si="241"/>
        <v>45244</v>
      </c>
      <c r="G119" s="479"/>
      <c r="H119" s="567">
        <f t="shared" si="242"/>
        <v>45250</v>
      </c>
      <c r="I119" s="456"/>
      <c r="J119" s="430">
        <f t="shared" si="243"/>
        <v>45232</v>
      </c>
      <c r="K119" s="430">
        <f t="shared" si="243"/>
        <v>45234</v>
      </c>
      <c r="L119" s="146"/>
      <c r="M119" s="146"/>
    </row>
    <row r="120" spans="1:13" ht="17.25" hidden="1" customHeight="1">
      <c r="A120" s="257"/>
      <c r="B120" s="153" t="s">
        <v>4339</v>
      </c>
      <c r="C120" s="320" t="s">
        <v>3761</v>
      </c>
      <c r="D120" s="567">
        <f t="shared" ref="D120:D136" si="244">D119+7</f>
        <v>45240</v>
      </c>
      <c r="E120" s="567">
        <f t="shared" si="240"/>
        <v>45248</v>
      </c>
      <c r="F120" s="567">
        <f t="shared" si="241"/>
        <v>45251</v>
      </c>
      <c r="G120" s="479"/>
      <c r="H120" s="567">
        <f t="shared" si="242"/>
        <v>45257</v>
      </c>
      <c r="I120" s="456"/>
      <c r="J120" s="430">
        <f t="shared" si="243"/>
        <v>45239</v>
      </c>
      <c r="K120" s="430">
        <f t="shared" si="243"/>
        <v>45241</v>
      </c>
      <c r="L120" s="146"/>
      <c r="M120" s="146"/>
    </row>
    <row r="121" spans="1:13" ht="17.25" hidden="1" customHeight="1">
      <c r="A121" s="257"/>
      <c r="B121" s="153" t="s">
        <v>4343</v>
      </c>
      <c r="C121" s="320" t="s">
        <v>3763</v>
      </c>
      <c r="D121" s="567">
        <f t="shared" si="244"/>
        <v>45247</v>
      </c>
      <c r="E121" s="567">
        <f t="shared" si="240"/>
        <v>45255</v>
      </c>
      <c r="F121" s="567">
        <f t="shared" si="241"/>
        <v>45258</v>
      </c>
      <c r="G121" s="479"/>
      <c r="H121" s="567">
        <f t="shared" si="242"/>
        <v>45264</v>
      </c>
      <c r="I121" s="456"/>
      <c r="J121" s="430">
        <f t="shared" si="243"/>
        <v>45246</v>
      </c>
      <c r="K121" s="430">
        <f t="shared" si="243"/>
        <v>45248</v>
      </c>
      <c r="L121" s="146"/>
      <c r="M121" s="146"/>
    </row>
    <row r="122" spans="1:13" ht="17.25" hidden="1" customHeight="1">
      <c r="A122" s="257"/>
      <c r="B122" s="153" t="s">
        <v>4341</v>
      </c>
      <c r="C122" s="320" t="s">
        <v>3765</v>
      </c>
      <c r="D122" s="567">
        <f t="shared" si="244"/>
        <v>45254</v>
      </c>
      <c r="E122" s="567">
        <f t="shared" si="240"/>
        <v>45262</v>
      </c>
      <c r="F122" s="567">
        <f t="shared" si="241"/>
        <v>45265</v>
      </c>
      <c r="G122" s="479"/>
      <c r="H122" s="567">
        <f t="shared" si="242"/>
        <v>45271</v>
      </c>
      <c r="I122" s="456"/>
      <c r="J122" s="430">
        <f t="shared" si="243"/>
        <v>45253</v>
      </c>
      <c r="K122" s="430">
        <f t="shared" si="243"/>
        <v>45255</v>
      </c>
      <c r="L122" s="146"/>
      <c r="M122" s="146"/>
    </row>
    <row r="123" spans="1:13" ht="17.25" hidden="1" customHeight="1">
      <c r="A123" s="257"/>
      <c r="B123" s="153" t="s">
        <v>4345</v>
      </c>
      <c r="C123" s="320" t="s">
        <v>3767</v>
      </c>
      <c r="D123" s="567">
        <f t="shared" si="244"/>
        <v>45261</v>
      </c>
      <c r="E123" s="567">
        <f t="shared" si="240"/>
        <v>45269</v>
      </c>
      <c r="F123" s="567">
        <f t="shared" si="241"/>
        <v>45272</v>
      </c>
      <c r="G123" s="479"/>
      <c r="H123" s="567">
        <f t="shared" si="242"/>
        <v>45278</v>
      </c>
      <c r="I123" s="456"/>
      <c r="J123" s="430">
        <f t="shared" si="243"/>
        <v>45260</v>
      </c>
      <c r="K123" s="430">
        <f t="shared" si="243"/>
        <v>45262</v>
      </c>
      <c r="L123" s="146"/>
      <c r="M123" s="146"/>
    </row>
    <row r="124" spans="1:13" ht="17.25" hidden="1" customHeight="1">
      <c r="A124" s="257"/>
      <c r="B124" s="153" t="s">
        <v>4397</v>
      </c>
      <c r="C124" s="320" t="s">
        <v>3769</v>
      </c>
      <c r="D124" s="567">
        <f t="shared" si="244"/>
        <v>45268</v>
      </c>
      <c r="E124" s="567">
        <f t="shared" ref="E124:E127" si="245">D124+8</f>
        <v>45276</v>
      </c>
      <c r="F124" s="567">
        <f t="shared" ref="F124:F127" si="246">D124+11</f>
        <v>45279</v>
      </c>
      <c r="G124" s="479"/>
      <c r="H124" s="567">
        <f t="shared" ref="H124:H127" si="247">D124+17</f>
        <v>45285</v>
      </c>
      <c r="I124" s="456"/>
      <c r="J124" s="430">
        <f t="shared" si="243"/>
        <v>45267</v>
      </c>
      <c r="K124" s="430">
        <f t="shared" si="243"/>
        <v>45269</v>
      </c>
      <c r="L124" s="146"/>
      <c r="M124" s="146"/>
    </row>
    <row r="125" spans="1:13" ht="17.25" hidden="1" customHeight="1">
      <c r="A125" s="257"/>
      <c r="B125" s="216" t="s">
        <v>413</v>
      </c>
      <c r="C125" s="320" t="s">
        <v>3771</v>
      </c>
      <c r="D125" s="546">
        <f t="shared" si="244"/>
        <v>45275</v>
      </c>
      <c r="E125" s="546">
        <f t="shared" si="245"/>
        <v>45283</v>
      </c>
      <c r="F125" s="546">
        <f t="shared" si="246"/>
        <v>45286</v>
      </c>
      <c r="G125" s="479"/>
      <c r="H125" s="546">
        <f t="shared" si="247"/>
        <v>45292</v>
      </c>
      <c r="I125" s="549"/>
      <c r="J125" s="548">
        <f t="shared" si="243"/>
        <v>45274</v>
      </c>
      <c r="K125" s="548">
        <f t="shared" si="243"/>
        <v>45276</v>
      </c>
      <c r="L125" s="146"/>
      <c r="M125" s="146"/>
    </row>
    <row r="126" spans="1:13" ht="17.25" customHeight="1">
      <c r="A126" s="257"/>
      <c r="B126" s="153" t="s">
        <v>4323</v>
      </c>
      <c r="C126" s="320" t="s">
        <v>3773</v>
      </c>
      <c r="D126" s="567">
        <v>45303</v>
      </c>
      <c r="E126" s="567">
        <f t="shared" si="245"/>
        <v>45311</v>
      </c>
      <c r="F126" s="567">
        <f t="shared" si="246"/>
        <v>45314</v>
      </c>
      <c r="G126" s="479"/>
      <c r="H126" s="567">
        <f t="shared" si="247"/>
        <v>45320</v>
      </c>
      <c r="I126" s="456"/>
      <c r="J126" s="430">
        <f t="shared" si="243"/>
        <v>45281</v>
      </c>
      <c r="K126" s="430">
        <f t="shared" si="243"/>
        <v>45283</v>
      </c>
      <c r="L126" s="146"/>
      <c r="M126" s="146"/>
    </row>
    <row r="127" spans="1:13" ht="17.25" customHeight="1">
      <c r="A127" s="257"/>
      <c r="B127" s="153" t="s">
        <v>4363</v>
      </c>
      <c r="C127" s="320" t="s">
        <v>3775</v>
      </c>
      <c r="D127" s="567">
        <v>45307</v>
      </c>
      <c r="E127" s="567">
        <f t="shared" si="245"/>
        <v>45315</v>
      </c>
      <c r="F127" s="567">
        <f t="shared" si="246"/>
        <v>45318</v>
      </c>
      <c r="G127" s="479"/>
      <c r="H127" s="567">
        <f t="shared" si="247"/>
        <v>45324</v>
      </c>
      <c r="I127" s="456"/>
      <c r="J127" s="430">
        <f t="shared" si="243"/>
        <v>45288</v>
      </c>
      <c r="K127" s="430">
        <f t="shared" si="243"/>
        <v>45290</v>
      </c>
      <c r="L127" s="146"/>
      <c r="M127" s="146"/>
    </row>
    <row r="128" spans="1:13" ht="17.25" customHeight="1">
      <c r="A128" s="257"/>
      <c r="B128" s="153" t="s">
        <v>4337</v>
      </c>
      <c r="C128" s="320" t="s">
        <v>3776</v>
      </c>
      <c r="D128" s="567">
        <v>45309</v>
      </c>
      <c r="E128" s="567">
        <f t="shared" ref="E128" si="248">D128+8</f>
        <v>45317</v>
      </c>
      <c r="F128" s="567">
        <f t="shared" ref="F128" si="249">D128+11</f>
        <v>45320</v>
      </c>
      <c r="G128" s="479"/>
      <c r="H128" s="567">
        <f t="shared" ref="H128" si="250">D128+17</f>
        <v>45326</v>
      </c>
      <c r="I128" s="456"/>
      <c r="J128" s="430">
        <f t="shared" si="243"/>
        <v>45295</v>
      </c>
      <c r="K128" s="430">
        <f t="shared" si="243"/>
        <v>45297</v>
      </c>
      <c r="L128" s="146"/>
      <c r="M128" s="146"/>
    </row>
    <row r="129" spans="1:13" ht="17.25" customHeight="1">
      <c r="A129" s="257"/>
      <c r="B129" s="153" t="s">
        <v>4331</v>
      </c>
      <c r="C129" s="320" t="s">
        <v>3777</v>
      </c>
      <c r="D129" s="567">
        <v>45315</v>
      </c>
      <c r="E129" s="567">
        <v>44948</v>
      </c>
      <c r="F129" s="567">
        <f t="shared" ref="F129:F131" si="251">D129+11</f>
        <v>45326</v>
      </c>
      <c r="G129" s="479"/>
      <c r="H129" s="567">
        <f t="shared" ref="H129:H131" si="252">D129+17</f>
        <v>45332</v>
      </c>
      <c r="I129" s="456"/>
      <c r="J129" s="430">
        <f t="shared" si="243"/>
        <v>45302</v>
      </c>
      <c r="K129" s="430">
        <f t="shared" si="243"/>
        <v>45304</v>
      </c>
      <c r="L129" s="146"/>
      <c r="M129" s="146"/>
    </row>
    <row r="130" spans="1:13" ht="17.25" customHeight="1">
      <c r="A130" s="257"/>
      <c r="B130" s="153" t="s">
        <v>3925</v>
      </c>
      <c r="C130" s="320" t="s">
        <v>3778</v>
      </c>
      <c r="D130" s="567">
        <v>45324</v>
      </c>
      <c r="E130" s="567">
        <v>44955</v>
      </c>
      <c r="F130" s="567">
        <f t="shared" si="251"/>
        <v>45335</v>
      </c>
      <c r="G130" s="479"/>
      <c r="H130" s="567">
        <f t="shared" si="252"/>
        <v>45341</v>
      </c>
      <c r="I130" s="456"/>
      <c r="J130" s="430">
        <f t="shared" si="243"/>
        <v>45309</v>
      </c>
      <c r="K130" s="430">
        <f t="shared" si="243"/>
        <v>45311</v>
      </c>
      <c r="L130" s="146"/>
      <c r="M130" s="146"/>
    </row>
    <row r="131" spans="1:13" ht="17.25" customHeight="1">
      <c r="A131" s="257"/>
      <c r="B131" s="153" t="s">
        <v>4347</v>
      </c>
      <c r="C131" s="320" t="s">
        <v>3779</v>
      </c>
      <c r="D131" s="567">
        <v>45316</v>
      </c>
      <c r="E131" s="567">
        <f t="shared" ref="E131" si="253">D131+8</f>
        <v>45324</v>
      </c>
      <c r="F131" s="567">
        <f t="shared" si="251"/>
        <v>45327</v>
      </c>
      <c r="G131" s="479"/>
      <c r="H131" s="567">
        <f t="shared" si="252"/>
        <v>45333</v>
      </c>
      <c r="I131" s="456"/>
      <c r="J131" s="430">
        <f t="shared" si="243"/>
        <v>45316</v>
      </c>
      <c r="K131" s="430">
        <f t="shared" si="243"/>
        <v>45318</v>
      </c>
      <c r="L131" s="146"/>
      <c r="M131" s="146"/>
    </row>
    <row r="132" spans="1:13" ht="17.25" customHeight="1">
      <c r="A132" s="257"/>
      <c r="B132" s="153" t="s">
        <v>4339</v>
      </c>
      <c r="C132" s="320" t="s">
        <v>3780</v>
      </c>
      <c r="D132" s="567">
        <f t="shared" si="244"/>
        <v>45323</v>
      </c>
      <c r="E132" s="567">
        <f t="shared" ref="E132" si="254">D132+8</f>
        <v>45331</v>
      </c>
      <c r="F132" s="567">
        <f t="shared" ref="F132" si="255">D132+11</f>
        <v>45334</v>
      </c>
      <c r="G132" s="479"/>
      <c r="H132" s="567">
        <f t="shared" ref="H132" si="256">D132+17</f>
        <v>45340</v>
      </c>
      <c r="I132" s="456"/>
      <c r="J132" s="430">
        <f t="shared" si="243"/>
        <v>45323</v>
      </c>
      <c r="K132" s="430">
        <f t="shared" si="243"/>
        <v>45325</v>
      </c>
      <c r="L132" s="146"/>
      <c r="M132" s="146"/>
    </row>
    <row r="133" spans="1:13" ht="17.25" customHeight="1">
      <c r="A133" s="257"/>
      <c r="B133" s="153" t="s">
        <v>4343</v>
      </c>
      <c r="C133" s="320" t="s">
        <v>3781</v>
      </c>
      <c r="D133" s="567">
        <f t="shared" si="244"/>
        <v>45330</v>
      </c>
      <c r="E133" s="567">
        <f t="shared" ref="E133:E136" si="257">D133+8</f>
        <v>45338</v>
      </c>
      <c r="F133" s="567">
        <f t="shared" ref="F133:F136" si="258">D133+11</f>
        <v>45341</v>
      </c>
      <c r="G133" s="479"/>
      <c r="H133" s="567">
        <f t="shared" ref="H133:H136" si="259">D133+17</f>
        <v>45347</v>
      </c>
      <c r="I133" s="456"/>
      <c r="J133" s="430">
        <f t="shared" si="243"/>
        <v>45330</v>
      </c>
      <c r="K133" s="430">
        <f t="shared" si="243"/>
        <v>45332</v>
      </c>
      <c r="L133" s="146"/>
      <c r="M133" s="146"/>
    </row>
    <row r="134" spans="1:13" ht="17.25" customHeight="1">
      <c r="A134" s="257"/>
      <c r="B134" s="153" t="s">
        <v>4341</v>
      </c>
      <c r="C134" s="320" t="s">
        <v>3782</v>
      </c>
      <c r="D134" s="567">
        <f t="shared" si="244"/>
        <v>45337</v>
      </c>
      <c r="E134" s="567">
        <f t="shared" si="257"/>
        <v>45345</v>
      </c>
      <c r="F134" s="567">
        <f t="shared" si="258"/>
        <v>45348</v>
      </c>
      <c r="G134" s="479"/>
      <c r="H134" s="567">
        <f t="shared" si="259"/>
        <v>45354</v>
      </c>
      <c r="I134" s="456"/>
      <c r="J134" s="430">
        <f t="shared" si="243"/>
        <v>45337</v>
      </c>
      <c r="K134" s="430">
        <f t="shared" si="243"/>
        <v>45339</v>
      </c>
      <c r="L134" s="146"/>
      <c r="M134" s="146"/>
    </row>
    <row r="135" spans="1:13" ht="17.25" customHeight="1">
      <c r="A135" s="257"/>
      <c r="B135" s="153" t="s">
        <v>4345</v>
      </c>
      <c r="C135" s="320" t="s">
        <v>3783</v>
      </c>
      <c r="D135" s="567">
        <f t="shared" si="244"/>
        <v>45344</v>
      </c>
      <c r="E135" s="567">
        <f t="shared" si="257"/>
        <v>45352</v>
      </c>
      <c r="F135" s="567">
        <f t="shared" si="258"/>
        <v>45355</v>
      </c>
      <c r="G135" s="479"/>
      <c r="H135" s="567">
        <f t="shared" si="259"/>
        <v>45361</v>
      </c>
      <c r="I135" s="456"/>
      <c r="J135" s="430">
        <f t="shared" si="243"/>
        <v>45344</v>
      </c>
      <c r="K135" s="430">
        <f t="shared" si="243"/>
        <v>45346</v>
      </c>
      <c r="L135" s="146"/>
      <c r="M135" s="146"/>
    </row>
    <row r="136" spans="1:13" ht="17.25" customHeight="1">
      <c r="A136" s="257"/>
      <c r="B136" s="153" t="s">
        <v>4440</v>
      </c>
      <c r="C136" s="320" t="s">
        <v>3785</v>
      </c>
      <c r="D136" s="567">
        <f t="shared" si="244"/>
        <v>45351</v>
      </c>
      <c r="E136" s="567">
        <f t="shared" si="257"/>
        <v>45359</v>
      </c>
      <c r="F136" s="567">
        <f t="shared" si="258"/>
        <v>45362</v>
      </c>
      <c r="G136" s="479"/>
      <c r="H136" s="567">
        <f t="shared" si="259"/>
        <v>45368</v>
      </c>
      <c r="I136" s="456"/>
      <c r="J136" s="430">
        <f t="shared" si="243"/>
        <v>45351</v>
      </c>
      <c r="K136" s="430">
        <f t="shared" si="243"/>
        <v>45353</v>
      </c>
      <c r="L136" s="146"/>
      <c r="M136" s="146"/>
    </row>
    <row r="137" spans="1:13" ht="17.25" customHeight="1">
      <c r="A137" s="257"/>
      <c r="B137" s="164"/>
      <c r="C137" s="155"/>
      <c r="D137" s="737"/>
      <c r="E137" s="737"/>
      <c r="F137" s="737"/>
      <c r="G137" s="155"/>
      <c r="H137" s="737"/>
      <c r="I137" s="456"/>
      <c r="J137" s="430"/>
      <c r="K137" s="430"/>
      <c r="L137" s="146"/>
      <c r="M137" s="146"/>
    </row>
    <row r="138" spans="1:13" ht="17.25" customHeight="1">
      <c r="A138" s="257"/>
      <c r="B138" s="164"/>
      <c r="C138" s="155"/>
      <c r="D138" s="737"/>
      <c r="E138" s="737"/>
      <c r="F138" s="737"/>
      <c r="G138" s="155"/>
      <c r="H138" s="737"/>
      <c r="I138" s="456"/>
      <c r="J138" s="430"/>
      <c r="K138" s="430"/>
      <c r="L138" s="146"/>
      <c r="M138" s="146"/>
    </row>
    <row r="139" spans="1:13" ht="17.25" customHeight="1">
      <c r="A139" s="257"/>
      <c r="B139" s="422" t="s">
        <v>545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>
      <c r="A141" s="258"/>
      <c r="B141" s="192" t="s">
        <v>546</v>
      </c>
      <c r="C141" s="193"/>
      <c r="D141" s="193"/>
      <c r="E141" s="194"/>
      <c r="F141" s="195" t="s">
        <v>1565</v>
      </c>
      <c r="G141" s="195"/>
      <c r="H141" s="193"/>
      <c r="I141" s="193"/>
      <c r="J141" s="195" t="s">
        <v>548</v>
      </c>
      <c r="K141" s="195"/>
      <c r="L141" s="195"/>
      <c r="M141" s="193"/>
    </row>
    <row r="142" spans="1:13" s="159" customFormat="1" ht="17.25" customHeight="1">
      <c r="A142" s="258"/>
      <c r="B142" s="197" t="s">
        <v>549</v>
      </c>
      <c r="C142" s="193"/>
      <c r="D142" s="198" t="s">
        <v>550</v>
      </c>
      <c r="E142" s="199"/>
      <c r="F142" s="197" t="s">
        <v>551</v>
      </c>
      <c r="G142" s="193"/>
      <c r="H142" s="198" t="s">
        <v>552</v>
      </c>
      <c r="I142" s="193"/>
      <c r="J142" s="197" t="s">
        <v>553</v>
      </c>
      <c r="K142" s="738" t="s">
        <v>554</v>
      </c>
      <c r="M142" s="193"/>
    </row>
    <row r="143" spans="1:13" s="159" customFormat="1" ht="17.25" customHeight="1">
      <c r="A143" s="259"/>
      <c r="B143" s="414" t="s">
        <v>555</v>
      </c>
      <c r="C143" s="202"/>
      <c r="D143" s="570" t="s">
        <v>556</v>
      </c>
      <c r="E143" s="197"/>
      <c r="F143" s="707" t="s">
        <v>557</v>
      </c>
      <c r="G143" s="730" t="s">
        <v>558</v>
      </c>
      <c r="H143" s="252" t="s">
        <v>559</v>
      </c>
      <c r="I143" s="201"/>
      <c r="J143" s="201" t="s">
        <v>560</v>
      </c>
      <c r="K143" s="203" t="s">
        <v>561</v>
      </c>
      <c r="L143" s="203"/>
      <c r="M143" s="193"/>
    </row>
    <row r="144" spans="1:13" s="159" customFormat="1" ht="17.25" customHeight="1">
      <c r="A144" s="258"/>
      <c r="B144" s="414" t="s">
        <v>569</v>
      </c>
      <c r="C144" s="202"/>
      <c r="D144" s="570" t="s">
        <v>570</v>
      </c>
      <c r="E144" s="197"/>
      <c r="F144" s="707" t="s">
        <v>564</v>
      </c>
      <c r="G144" s="730" t="s">
        <v>565</v>
      </c>
      <c r="H144" s="252" t="s">
        <v>566</v>
      </c>
      <c r="I144" s="201"/>
      <c r="J144" s="201" t="s">
        <v>567</v>
      </c>
      <c r="K144" s="203" t="s">
        <v>568</v>
      </c>
      <c r="L144" s="203"/>
      <c r="M144" s="193"/>
    </row>
    <row r="145" spans="2:11" s="159" customFormat="1" ht="17.25" customHeight="1">
      <c r="B145" s="201" t="s">
        <v>3316</v>
      </c>
      <c r="C145" s="202"/>
      <c r="D145" s="203" t="s">
        <v>1729</v>
      </c>
      <c r="E145" s="197"/>
      <c r="F145" s="707" t="s">
        <v>571</v>
      </c>
      <c r="G145" s="730" t="s">
        <v>572</v>
      </c>
      <c r="H145" s="252" t="s">
        <v>573</v>
      </c>
      <c r="I145" s="414"/>
      <c r="J145" s="414" t="s">
        <v>574</v>
      </c>
      <c r="K145" s="570" t="s">
        <v>575</v>
      </c>
    </row>
    <row r="146" spans="2:11" s="159" customFormat="1" ht="17.25" customHeight="1">
      <c r="B146" s="201" t="s">
        <v>562</v>
      </c>
      <c r="C146" s="202"/>
      <c r="D146" s="203" t="s">
        <v>563</v>
      </c>
      <c r="E146" s="197"/>
      <c r="F146" s="707" t="s">
        <v>578</v>
      </c>
      <c r="G146" s="730" t="s">
        <v>579</v>
      </c>
      <c r="H146" s="252" t="s">
        <v>580</v>
      </c>
      <c r="I146" s="201"/>
      <c r="J146" s="201" t="s">
        <v>581</v>
      </c>
      <c r="K146" s="203" t="s">
        <v>582</v>
      </c>
    </row>
    <row r="147" spans="2:11" s="159" customFormat="1" ht="17.25" customHeight="1">
      <c r="B147" s="414" t="s">
        <v>815</v>
      </c>
      <c r="C147" s="202"/>
      <c r="D147" s="570" t="s">
        <v>577</v>
      </c>
      <c r="E147" s="197"/>
      <c r="F147" s="707" t="s">
        <v>3317</v>
      </c>
      <c r="G147" s="730" t="s">
        <v>586</v>
      </c>
      <c r="H147" s="252" t="s">
        <v>3318</v>
      </c>
      <c r="I147" s="201"/>
      <c r="J147" s="201" t="s">
        <v>588</v>
      </c>
      <c r="K147" s="203" t="s">
        <v>589</v>
      </c>
    </row>
    <row r="148" spans="2:11" s="159" customFormat="1" ht="17.25" customHeight="1">
      <c r="B148" s="414" t="s">
        <v>1575</v>
      </c>
      <c r="C148" s="202"/>
      <c r="D148" s="570" t="s">
        <v>1576</v>
      </c>
      <c r="E148" s="197"/>
      <c r="F148" s="707"/>
      <c r="G148" s="730"/>
      <c r="H148" s="252"/>
      <c r="I148" s="201"/>
      <c r="J148" s="201" t="s">
        <v>1577</v>
      </c>
      <c r="K148" s="203" t="s">
        <v>1579</v>
      </c>
    </row>
    <row r="149" spans="2:11" s="159" customFormat="1" ht="17.25" customHeight="1">
      <c r="B149" s="414" t="s">
        <v>1730</v>
      </c>
      <c r="C149" s="202"/>
      <c r="D149" s="570" t="s">
        <v>1731</v>
      </c>
      <c r="E149" s="197"/>
      <c r="F149" s="505"/>
      <c r="G149"/>
      <c r="H149"/>
      <c r="I149" s="414"/>
      <c r="J149" s="414" t="s">
        <v>595</v>
      </c>
      <c r="K149" s="415" t="s">
        <v>596</v>
      </c>
    </row>
    <row r="150" spans="2:11" s="159" customFormat="1" ht="17.25" customHeight="1">
      <c r="B150" s="414" t="s">
        <v>583</v>
      </c>
      <c r="C150" s="202"/>
      <c r="D150" s="570" t="s">
        <v>584</v>
      </c>
      <c r="E150" s="11"/>
      <c r="F150" s="11"/>
      <c r="G150" s="14"/>
      <c r="H150" s="13"/>
      <c r="I150" s="11"/>
      <c r="J150" s="16"/>
      <c r="K150" s="13"/>
    </row>
    <row r="151" spans="2:11" ht="17.25" customHeight="1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>
      <c r="B152" s="193" t="s">
        <v>1582</v>
      </c>
      <c r="C152" s="193" t="s">
        <v>1583</v>
      </c>
      <c r="D152" s="205"/>
      <c r="E152" s="193"/>
      <c r="F152" s="193" t="s">
        <v>1584</v>
      </c>
      <c r="G152" s="206" t="s">
        <v>1585</v>
      </c>
      <c r="H152" s="196"/>
      <c r="I152" s="193"/>
      <c r="J152" s="193" t="s">
        <v>1584</v>
      </c>
      <c r="K152" s="193" t="s">
        <v>1586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>
      <c r="B2" s="8" t="s">
        <v>4441</v>
      </c>
      <c r="J2" s="604" t="s">
        <v>350</v>
      </c>
    </row>
    <row r="3" spans="2:14" ht="17.25" customHeight="1">
      <c r="B3" s="165"/>
    </row>
    <row r="4" spans="2:14" ht="17.25" customHeight="1">
      <c r="C4" s="313" t="s">
        <v>4442</v>
      </c>
      <c r="D4" s="147"/>
      <c r="E4" s="147"/>
      <c r="F4" s="409" t="s">
        <v>4443</v>
      </c>
      <c r="G4" s="147"/>
      <c r="H4" s="147"/>
      <c r="I4" s="147"/>
      <c r="J4" s="338" t="s">
        <v>4444</v>
      </c>
    </row>
    <row r="5" spans="2:14" ht="31.15" customHeight="1">
      <c r="B5" s="148"/>
      <c r="C5" s="176"/>
      <c r="D5" s="148"/>
      <c r="E5" s="337" t="s">
        <v>4445</v>
      </c>
      <c r="F5" s="148"/>
      <c r="G5" s="330" t="s">
        <v>4446</v>
      </c>
      <c r="H5" s="330" t="s">
        <v>4447</v>
      </c>
      <c r="I5" s="148"/>
    </row>
    <row r="6" spans="2:14" ht="24">
      <c r="B6" s="386" t="s">
        <v>1655</v>
      </c>
      <c r="C6" s="182" t="s">
        <v>4448</v>
      </c>
      <c r="D6" s="1256" t="s">
        <v>1656</v>
      </c>
      <c r="E6" s="163" t="s">
        <v>4449</v>
      </c>
      <c r="F6" s="163" t="s">
        <v>4450</v>
      </c>
      <c r="G6" s="163" t="s">
        <v>4451</v>
      </c>
      <c r="H6" s="163" t="s">
        <v>247</v>
      </c>
      <c r="I6" s="419" t="s">
        <v>4452</v>
      </c>
      <c r="J6" s="434" t="s">
        <v>1436</v>
      </c>
      <c r="K6" s="148" t="s">
        <v>4453</v>
      </c>
      <c r="L6" s="330" t="s">
        <v>4454</v>
      </c>
      <c r="M6" s="330" t="s">
        <v>4455</v>
      </c>
      <c r="N6" s="394" t="s">
        <v>4456</v>
      </c>
    </row>
    <row r="7" spans="2:14" ht="17.25" customHeight="1">
      <c r="B7" s="152" t="s">
        <v>355</v>
      </c>
      <c r="C7" s="152" t="s">
        <v>356</v>
      </c>
      <c r="D7" s="1257"/>
      <c r="E7" s="403" t="s">
        <v>269</v>
      </c>
      <c r="F7" s="403" t="s">
        <v>257</v>
      </c>
      <c r="G7" s="403" t="s">
        <v>4457</v>
      </c>
      <c r="H7" s="403" t="s">
        <v>4458</v>
      </c>
      <c r="I7" s="148"/>
      <c r="J7" s="148"/>
      <c r="K7" s="155"/>
      <c r="L7" s="148"/>
      <c r="M7" s="148"/>
      <c r="N7" s="169" t="s">
        <v>442</v>
      </c>
    </row>
    <row r="8" spans="2:14" s="159" customFormat="1" ht="17.25" hidden="1" customHeight="1">
      <c r="B8" s="357" t="s">
        <v>4459</v>
      </c>
      <c r="C8" s="358" t="s">
        <v>4460</v>
      </c>
      <c r="D8" s="353">
        <v>44500</v>
      </c>
      <c r="E8" s="408">
        <f t="shared" ref="E8:E14" si="0">D8+5</f>
        <v>44505</v>
      </c>
      <c r="F8" s="353">
        <f t="shared" ref="F8:F9" si="1">D8+9</f>
        <v>44509</v>
      </c>
      <c r="G8" s="353">
        <f t="shared" ref="G8:G9" si="2">D8+11</f>
        <v>44511</v>
      </c>
      <c r="H8" s="353">
        <f t="shared" ref="H8:H9" si="3">D8+13</f>
        <v>44513</v>
      </c>
      <c r="I8" s="421">
        <v>44485</v>
      </c>
      <c r="J8" s="469"/>
      <c r="K8" s="406">
        <f t="shared" ref="K8:K9" si="4">D8+10</f>
        <v>44510</v>
      </c>
      <c r="L8" s="406">
        <f t="shared" ref="L8:L14" si="5">F8+10</f>
        <v>44519</v>
      </c>
      <c r="M8" s="406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>
      <c r="B9" s="357" t="s">
        <v>4461</v>
      </c>
      <c r="C9" s="358" t="s">
        <v>4462</v>
      </c>
      <c r="D9" s="353">
        <v>44497</v>
      </c>
      <c r="E9" s="408">
        <f t="shared" si="0"/>
        <v>44502</v>
      </c>
      <c r="F9" s="408">
        <f t="shared" si="1"/>
        <v>44506</v>
      </c>
      <c r="G9" s="353">
        <f t="shared" si="2"/>
        <v>44508</v>
      </c>
      <c r="H9" s="353">
        <f t="shared" si="3"/>
        <v>44510</v>
      </c>
      <c r="I9" s="421">
        <f t="shared" ref="I9:I11" si="8">I8+7</f>
        <v>44492</v>
      </c>
      <c r="J9" s="469"/>
      <c r="K9" s="406">
        <f t="shared" si="4"/>
        <v>44507</v>
      </c>
      <c r="L9" s="406">
        <f t="shared" si="5"/>
        <v>44516</v>
      </c>
      <c r="M9" s="406">
        <f t="shared" si="6"/>
        <v>44516</v>
      </c>
      <c r="N9" s="155">
        <f t="shared" si="7"/>
        <v>44517</v>
      </c>
    </row>
    <row r="10" spans="2:14" s="159" customFormat="1" ht="17.25" hidden="1" customHeight="1">
      <c r="B10" s="357" t="s">
        <v>4463</v>
      </c>
      <c r="C10" s="358" t="s">
        <v>4464</v>
      </c>
      <c r="D10" s="353">
        <v>44507</v>
      </c>
      <c r="E10" s="408">
        <f t="shared" si="0"/>
        <v>44512</v>
      </c>
      <c r="F10" s="353">
        <f t="shared" ref="F10" si="9">D10+9</f>
        <v>44516</v>
      </c>
      <c r="G10" s="353">
        <f t="shared" ref="G10" si="10">D10+11</f>
        <v>44518</v>
      </c>
      <c r="H10" s="353">
        <f t="shared" ref="H10" si="11">D10+13</f>
        <v>44520</v>
      </c>
      <c r="I10" s="421">
        <f t="shared" si="8"/>
        <v>44499</v>
      </c>
      <c r="J10" s="469"/>
      <c r="K10" s="406">
        <f t="shared" ref="K10" si="12">D10+10</f>
        <v>44517</v>
      </c>
      <c r="L10" s="406">
        <f t="shared" si="5"/>
        <v>44526</v>
      </c>
      <c r="M10" s="406">
        <f t="shared" ref="M10" si="13">F10+10</f>
        <v>44526</v>
      </c>
      <c r="N10" s="155">
        <f t="shared" si="7"/>
        <v>44527</v>
      </c>
    </row>
    <row r="11" spans="2:14" s="159" customFormat="1" ht="17.25" hidden="1" customHeight="1">
      <c r="B11" s="458" t="s">
        <v>413</v>
      </c>
      <c r="C11" s="358" t="s">
        <v>4465</v>
      </c>
      <c r="D11" s="457">
        <v>44504</v>
      </c>
      <c r="E11" s="408">
        <f t="shared" si="0"/>
        <v>44509</v>
      </c>
      <c r="F11" s="457">
        <f t="shared" ref="F11:F14" si="14">D11+9</f>
        <v>44513</v>
      </c>
      <c r="G11" s="457">
        <f t="shared" ref="G11:G14" si="15">D11+11</f>
        <v>44515</v>
      </c>
      <c r="H11" s="457">
        <f t="shared" ref="H11:H14" si="16">D11+13</f>
        <v>44517</v>
      </c>
      <c r="I11" s="466">
        <f t="shared" si="8"/>
        <v>44506</v>
      </c>
      <c r="J11" s="465"/>
      <c r="K11" s="467">
        <f t="shared" ref="K11:K14" si="17">D11+10</f>
        <v>44514</v>
      </c>
      <c r="L11" s="467">
        <f t="shared" si="5"/>
        <v>44523</v>
      </c>
      <c r="M11" s="467">
        <f t="shared" ref="M11:M14" si="18">F11+10</f>
        <v>44523</v>
      </c>
      <c r="N11" s="467">
        <f t="shared" ref="N11:N14" si="19">D11+20</f>
        <v>44524</v>
      </c>
    </row>
    <row r="12" spans="2:14" s="159" customFormat="1" ht="17.25" hidden="1" customHeight="1">
      <c r="B12" s="453" t="s">
        <v>4466</v>
      </c>
      <c r="C12" s="454" t="s">
        <v>4467</v>
      </c>
      <c r="D12" s="455">
        <v>44518</v>
      </c>
      <c r="E12" s="408">
        <f t="shared" si="0"/>
        <v>44523</v>
      </c>
      <c r="F12" s="455">
        <f t="shared" si="14"/>
        <v>44527</v>
      </c>
      <c r="G12" s="455">
        <f t="shared" si="15"/>
        <v>44529</v>
      </c>
      <c r="H12" s="455">
        <f t="shared" si="16"/>
        <v>44531</v>
      </c>
      <c r="I12" s="421">
        <f t="shared" ref="I12:I20" si="20">I11+7</f>
        <v>44513</v>
      </c>
      <c r="J12" s="469"/>
      <c r="K12" s="406">
        <f t="shared" si="17"/>
        <v>44528</v>
      </c>
      <c r="L12" s="406">
        <f t="shared" si="5"/>
        <v>44537</v>
      </c>
      <c r="M12" s="406">
        <f t="shared" si="18"/>
        <v>44537</v>
      </c>
      <c r="N12" s="155">
        <f t="shared" si="19"/>
        <v>44538</v>
      </c>
    </row>
    <row r="13" spans="2:14" s="159" customFormat="1" ht="17.25" hidden="1" customHeight="1">
      <c r="B13" s="357" t="s">
        <v>4468</v>
      </c>
      <c r="C13" s="358" t="s">
        <v>4469</v>
      </c>
      <c r="D13" s="353">
        <v>44520</v>
      </c>
      <c r="E13" s="408">
        <f t="shared" si="0"/>
        <v>44525</v>
      </c>
      <c r="F13" s="353">
        <f t="shared" si="14"/>
        <v>44529</v>
      </c>
      <c r="G13" s="353">
        <f t="shared" si="15"/>
        <v>44531</v>
      </c>
      <c r="H13" s="353">
        <f t="shared" si="16"/>
        <v>44533</v>
      </c>
      <c r="I13" s="421">
        <f t="shared" si="20"/>
        <v>44520</v>
      </c>
      <c r="J13" s="469"/>
      <c r="K13" s="406">
        <f t="shared" si="17"/>
        <v>44530</v>
      </c>
      <c r="L13" s="406">
        <f t="shared" si="5"/>
        <v>44539</v>
      </c>
      <c r="M13" s="406">
        <f t="shared" si="18"/>
        <v>44539</v>
      </c>
      <c r="N13" s="155">
        <f t="shared" si="19"/>
        <v>44540</v>
      </c>
    </row>
    <row r="14" spans="2:14" s="159" customFormat="1" ht="17.25" hidden="1" customHeight="1">
      <c r="B14" s="357" t="s">
        <v>4470</v>
      </c>
      <c r="C14" s="358" t="s">
        <v>4471</v>
      </c>
      <c r="D14" s="353">
        <v>44525</v>
      </c>
      <c r="E14" s="408">
        <f t="shared" si="0"/>
        <v>44530</v>
      </c>
      <c r="F14" s="353">
        <f t="shared" si="14"/>
        <v>44534</v>
      </c>
      <c r="G14" s="353">
        <f t="shared" si="15"/>
        <v>44536</v>
      </c>
      <c r="H14" s="353">
        <f t="shared" si="16"/>
        <v>44538</v>
      </c>
      <c r="I14" s="421">
        <f t="shared" si="20"/>
        <v>44527</v>
      </c>
      <c r="J14" s="469"/>
      <c r="K14" s="406">
        <f t="shared" si="17"/>
        <v>44535</v>
      </c>
      <c r="L14" s="406">
        <f t="shared" si="5"/>
        <v>44544</v>
      </c>
      <c r="M14" s="406">
        <f t="shared" si="18"/>
        <v>44544</v>
      </c>
      <c r="N14" s="155">
        <f t="shared" si="19"/>
        <v>44545</v>
      </c>
    </row>
    <row r="15" spans="2:14" s="159" customFormat="1" ht="17.25" hidden="1" customHeight="1">
      <c r="B15" s="357" t="s">
        <v>4472</v>
      </c>
      <c r="C15" s="358" t="s">
        <v>4473</v>
      </c>
      <c r="D15" s="353">
        <v>44548</v>
      </c>
      <c r="E15" s="408">
        <f t="shared" ref="E15" si="21">D15+5</f>
        <v>44553</v>
      </c>
      <c r="F15" s="353">
        <f>D15+7</f>
        <v>44555</v>
      </c>
      <c r="G15" s="353">
        <f t="shared" ref="G15" si="22">D15+11</f>
        <v>44559</v>
      </c>
      <c r="H15" s="353">
        <f t="shared" ref="H15" si="23">D15+13</f>
        <v>44561</v>
      </c>
      <c r="I15" s="421">
        <f t="shared" si="20"/>
        <v>44534</v>
      </c>
      <c r="J15" s="469"/>
      <c r="K15" s="406">
        <f t="shared" ref="K15" si="24">D15+10</f>
        <v>44558</v>
      </c>
      <c r="L15" s="406">
        <f t="shared" ref="L15" si="25">F15+10</f>
        <v>44565</v>
      </c>
      <c r="M15" s="406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>
      <c r="B16" s="357" t="s">
        <v>4474</v>
      </c>
      <c r="C16" s="358" t="s">
        <v>4475</v>
      </c>
      <c r="D16" s="353">
        <v>44553</v>
      </c>
      <c r="E16" s="408">
        <f t="shared" ref="E16" si="28">D16+5</f>
        <v>44558</v>
      </c>
      <c r="F16" s="353">
        <f t="shared" ref="F16:F19" si="29">D16+7</f>
        <v>44560</v>
      </c>
      <c r="G16" s="353">
        <f t="shared" ref="G16" si="30">D16+11</f>
        <v>44564</v>
      </c>
      <c r="H16" s="353">
        <f t="shared" ref="H16" si="31">D16+13</f>
        <v>44566</v>
      </c>
      <c r="I16" s="421">
        <f t="shared" si="20"/>
        <v>44541</v>
      </c>
      <c r="J16" s="469"/>
      <c r="K16" s="406">
        <f t="shared" ref="K16" si="32">D16+10</f>
        <v>44563</v>
      </c>
      <c r="L16" s="406">
        <f t="shared" ref="L16" si="33">F16+10</f>
        <v>44570</v>
      </c>
      <c r="M16" s="406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>
      <c r="B17" s="357" t="s">
        <v>4476</v>
      </c>
      <c r="C17" s="358" t="s">
        <v>4477</v>
      </c>
      <c r="D17" s="353">
        <v>44557</v>
      </c>
      <c r="E17" s="408">
        <f t="shared" ref="E17:E18" si="36">D17+5</f>
        <v>44562</v>
      </c>
      <c r="F17" s="479">
        <f t="shared" si="29"/>
        <v>44564</v>
      </c>
      <c r="G17" s="353">
        <f t="shared" ref="G17:G18" si="37">D17+11</f>
        <v>44568</v>
      </c>
      <c r="H17" s="353">
        <f t="shared" ref="H17:H18" si="38">D17+13</f>
        <v>44570</v>
      </c>
      <c r="I17" s="421">
        <f t="shared" si="20"/>
        <v>44548</v>
      </c>
      <c r="J17" s="469"/>
      <c r="K17" s="406">
        <f t="shared" ref="K17:K18" si="39">D17+10</f>
        <v>44567</v>
      </c>
      <c r="L17" s="406">
        <f t="shared" ref="L17:L18" si="40">F17+10</f>
        <v>44574</v>
      </c>
      <c r="M17" s="406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>
      <c r="B18" s="357" t="s">
        <v>4478</v>
      </c>
      <c r="C18" s="358" t="s">
        <v>4479</v>
      </c>
      <c r="D18" s="353">
        <v>44559</v>
      </c>
      <c r="E18" s="408">
        <f t="shared" si="36"/>
        <v>44564</v>
      </c>
      <c r="F18" s="353">
        <f t="shared" si="29"/>
        <v>44566</v>
      </c>
      <c r="G18" s="353">
        <f t="shared" si="37"/>
        <v>44570</v>
      </c>
      <c r="H18" s="353">
        <f t="shared" si="38"/>
        <v>44572</v>
      </c>
      <c r="I18" s="421">
        <f t="shared" si="20"/>
        <v>44555</v>
      </c>
      <c r="J18" s="469"/>
      <c r="K18" s="406">
        <f t="shared" si="39"/>
        <v>44569</v>
      </c>
      <c r="L18" s="406">
        <f t="shared" si="40"/>
        <v>44576</v>
      </c>
      <c r="M18" s="406">
        <f t="shared" si="41"/>
        <v>44576</v>
      </c>
      <c r="N18" s="155">
        <f t="shared" si="42"/>
        <v>44579</v>
      </c>
    </row>
    <row r="19" spans="2:14" s="159" customFormat="1" ht="17.25" hidden="1" customHeight="1">
      <c r="B19" s="357" t="s">
        <v>4480</v>
      </c>
      <c r="C19" s="358" t="s">
        <v>4481</v>
      </c>
      <c r="D19" s="353">
        <v>44563</v>
      </c>
      <c r="E19" s="408">
        <f t="shared" ref="E19" si="43">D19+5</f>
        <v>44568</v>
      </c>
      <c r="F19" s="353">
        <f t="shared" si="29"/>
        <v>44570</v>
      </c>
      <c r="G19" s="353">
        <f t="shared" ref="G19" si="44">D19+11</f>
        <v>44574</v>
      </c>
      <c r="H19" s="353">
        <f t="shared" ref="H19" si="45">D19+13</f>
        <v>44576</v>
      </c>
      <c r="I19" s="421">
        <f t="shared" si="20"/>
        <v>44562</v>
      </c>
      <c r="J19" s="469"/>
      <c r="K19" s="406">
        <f t="shared" ref="K19" si="46">D19+10</f>
        <v>44573</v>
      </c>
      <c r="L19" s="406">
        <f t="shared" ref="L19" si="47">F19+10</f>
        <v>44580</v>
      </c>
      <c r="M19" s="406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>
      <c r="B20" s="357" t="s">
        <v>4482</v>
      </c>
      <c r="C20" s="358" t="s">
        <v>4483</v>
      </c>
      <c r="D20" s="393">
        <v>44568</v>
      </c>
      <c r="E20" s="408">
        <f t="shared" ref="E20" si="50">D20+5</f>
        <v>44573</v>
      </c>
      <c r="F20" s="353">
        <f t="shared" ref="F20" si="51">D20+7</f>
        <v>44575</v>
      </c>
      <c r="G20" s="353">
        <f t="shared" ref="G20" si="52">D20+11</f>
        <v>44579</v>
      </c>
      <c r="H20" s="353">
        <f t="shared" ref="H20" si="53">D20+13</f>
        <v>44581</v>
      </c>
      <c r="I20" s="421">
        <f t="shared" si="20"/>
        <v>44569</v>
      </c>
      <c r="J20" s="469"/>
      <c r="K20" s="406">
        <f t="shared" ref="K20" si="54">D20+10</f>
        <v>44578</v>
      </c>
      <c r="L20" s="406">
        <f t="shared" ref="L20" si="55">F20+10</f>
        <v>44585</v>
      </c>
      <c r="M20" s="406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>
      <c r="B21" s="357" t="s">
        <v>4484</v>
      </c>
      <c r="C21" s="358" t="s">
        <v>4485</v>
      </c>
      <c r="D21" s="353">
        <v>44576</v>
      </c>
      <c r="E21" s="467"/>
      <c r="F21" s="353">
        <f t="shared" ref="F21:F23" si="58">D21+7</f>
        <v>44583</v>
      </c>
      <c r="G21" s="353">
        <f t="shared" ref="G21:G26" si="59">D21+11</f>
        <v>44587</v>
      </c>
      <c r="H21" s="353">
        <f t="shared" ref="H21:H26" si="60">D21+13</f>
        <v>44589</v>
      </c>
      <c r="I21" s="421">
        <f>I20+7</f>
        <v>44576</v>
      </c>
      <c r="J21" s="469"/>
      <c r="K21" s="406">
        <f t="shared" ref="K21:K26" si="61">D21+10</f>
        <v>44586</v>
      </c>
      <c r="L21" s="406">
        <f t="shared" ref="L21:L26" si="62">F21+10</f>
        <v>44593</v>
      </c>
      <c r="M21" s="406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>
      <c r="B22" s="357" t="s">
        <v>4459</v>
      </c>
      <c r="C22" s="358" t="s">
        <v>4486</v>
      </c>
      <c r="D22" s="353">
        <v>44587</v>
      </c>
      <c r="E22" s="467"/>
      <c r="F22" s="353">
        <f t="shared" si="58"/>
        <v>44594</v>
      </c>
      <c r="G22" s="353">
        <f t="shared" si="59"/>
        <v>44598</v>
      </c>
      <c r="H22" s="353">
        <f t="shared" si="60"/>
        <v>44600</v>
      </c>
      <c r="I22" s="421">
        <f t="shared" ref="I22:I26" si="65">I21+7</f>
        <v>44583</v>
      </c>
      <c r="J22" s="469"/>
      <c r="K22" s="406">
        <f t="shared" si="61"/>
        <v>44597</v>
      </c>
      <c r="L22" s="406">
        <f t="shared" si="62"/>
        <v>44604</v>
      </c>
      <c r="M22" s="406">
        <f t="shared" si="63"/>
        <v>44604</v>
      </c>
      <c r="N22" s="155">
        <f t="shared" si="64"/>
        <v>44607</v>
      </c>
    </row>
    <row r="23" spans="2:14" s="159" customFormat="1" ht="17.25" hidden="1" customHeight="1">
      <c r="B23" s="453" t="s">
        <v>4461</v>
      </c>
      <c r="C23" s="454" t="s">
        <v>4487</v>
      </c>
      <c r="D23" s="455">
        <v>44588</v>
      </c>
      <c r="E23" s="467"/>
      <c r="F23" s="455">
        <f t="shared" si="58"/>
        <v>44595</v>
      </c>
      <c r="G23" s="455">
        <f t="shared" si="59"/>
        <v>44599</v>
      </c>
      <c r="H23" s="455">
        <f t="shared" si="60"/>
        <v>44601</v>
      </c>
      <c r="I23" s="421">
        <f t="shared" si="65"/>
        <v>44590</v>
      </c>
      <c r="J23" s="469"/>
      <c r="K23" s="406">
        <f t="shared" si="61"/>
        <v>44598</v>
      </c>
      <c r="L23" s="406">
        <f t="shared" si="62"/>
        <v>44605</v>
      </c>
      <c r="M23" s="406">
        <f t="shared" si="63"/>
        <v>44605</v>
      </c>
      <c r="N23" s="155">
        <f t="shared" si="64"/>
        <v>44608</v>
      </c>
    </row>
    <row r="24" spans="2:14" s="159" customFormat="1" ht="17.25" hidden="1" customHeight="1">
      <c r="B24" s="357" t="s">
        <v>4463</v>
      </c>
      <c r="C24" s="358" t="s">
        <v>4488</v>
      </c>
      <c r="D24" s="353">
        <v>44597</v>
      </c>
      <c r="E24" s="408"/>
      <c r="F24" s="353">
        <f>D24+9</f>
        <v>44606</v>
      </c>
      <c r="G24" s="353">
        <f t="shared" si="59"/>
        <v>44608</v>
      </c>
      <c r="H24" s="353">
        <f t="shared" si="60"/>
        <v>44610</v>
      </c>
      <c r="I24" s="421">
        <f t="shared" si="65"/>
        <v>44597</v>
      </c>
      <c r="J24" s="469"/>
      <c r="K24" s="406">
        <f t="shared" si="61"/>
        <v>44607</v>
      </c>
      <c r="L24" s="406">
        <f t="shared" si="62"/>
        <v>44616</v>
      </c>
      <c r="M24" s="406">
        <f t="shared" si="63"/>
        <v>44616</v>
      </c>
      <c r="N24" s="155">
        <f t="shared" si="64"/>
        <v>44617</v>
      </c>
    </row>
    <row r="25" spans="2:14" s="159" customFormat="1" ht="17.25" hidden="1" customHeight="1">
      <c r="B25" s="357" t="s">
        <v>4466</v>
      </c>
      <c r="C25" s="358" t="s">
        <v>4489</v>
      </c>
      <c r="D25" s="353">
        <v>44607</v>
      </c>
      <c r="E25" s="408"/>
      <c r="F25" s="353">
        <f t="shared" ref="F25:F31" si="66">D25+9</f>
        <v>44616</v>
      </c>
      <c r="G25" s="353">
        <f t="shared" si="59"/>
        <v>44618</v>
      </c>
      <c r="H25" s="353">
        <f t="shared" si="60"/>
        <v>44620</v>
      </c>
      <c r="I25" s="421">
        <f t="shared" si="65"/>
        <v>44604</v>
      </c>
      <c r="J25" s="469"/>
      <c r="K25" s="406">
        <f t="shared" si="61"/>
        <v>44617</v>
      </c>
      <c r="L25" s="406">
        <f t="shared" si="62"/>
        <v>44626</v>
      </c>
      <c r="M25" s="406">
        <f t="shared" si="63"/>
        <v>44626</v>
      </c>
      <c r="N25" s="155">
        <f t="shared" si="64"/>
        <v>44627</v>
      </c>
    </row>
    <row r="26" spans="2:14" s="159" customFormat="1" ht="17.25" hidden="1" customHeight="1">
      <c r="B26" s="357" t="s">
        <v>4468</v>
      </c>
      <c r="C26" s="358" t="s">
        <v>4490</v>
      </c>
      <c r="D26" s="353">
        <v>44609</v>
      </c>
      <c r="E26" s="408"/>
      <c r="F26" s="353">
        <f t="shared" si="66"/>
        <v>44618</v>
      </c>
      <c r="G26" s="353">
        <f t="shared" si="59"/>
        <v>44620</v>
      </c>
      <c r="H26" s="353">
        <f t="shared" si="60"/>
        <v>44622</v>
      </c>
      <c r="I26" s="421">
        <f t="shared" si="65"/>
        <v>44611</v>
      </c>
      <c r="J26" s="469"/>
      <c r="K26" s="406">
        <f t="shared" si="61"/>
        <v>44619</v>
      </c>
      <c r="L26" s="406">
        <f t="shared" si="62"/>
        <v>44628</v>
      </c>
      <c r="M26" s="406">
        <f t="shared" si="63"/>
        <v>44628</v>
      </c>
      <c r="N26" s="155">
        <f t="shared" si="64"/>
        <v>44629</v>
      </c>
    </row>
    <row r="27" spans="2:14" s="159" customFormat="1" ht="17.25" hidden="1" customHeight="1">
      <c r="B27" s="357" t="s">
        <v>4470</v>
      </c>
      <c r="C27" s="358" t="s">
        <v>4491</v>
      </c>
      <c r="D27" s="353">
        <v>44617</v>
      </c>
      <c r="E27" s="408"/>
      <c r="F27" s="353">
        <f t="shared" si="66"/>
        <v>44626</v>
      </c>
      <c r="G27" s="353">
        <f t="shared" ref="G27:G31" si="67">D27+11</f>
        <v>44628</v>
      </c>
      <c r="H27" s="353">
        <f t="shared" ref="H27:H31" si="68">D27+13</f>
        <v>44630</v>
      </c>
      <c r="I27" s="514">
        <f t="shared" ref="I27" si="69">I26+7</f>
        <v>44618</v>
      </c>
      <c r="J27" s="515"/>
      <c r="K27" s="516">
        <f t="shared" ref="K27:K29" si="70">D27+10</f>
        <v>44627</v>
      </c>
      <c r="L27" s="516">
        <f t="shared" ref="L27:L29" si="71">F27+10</f>
        <v>44636</v>
      </c>
      <c r="M27" s="516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>
      <c r="B28" s="357" t="s">
        <v>4472</v>
      </c>
      <c r="C28" s="358" t="s">
        <v>4492</v>
      </c>
      <c r="D28" s="353">
        <v>44630</v>
      </c>
      <c r="E28" s="408"/>
      <c r="F28" s="353">
        <f t="shared" si="66"/>
        <v>44639</v>
      </c>
      <c r="G28" s="353">
        <f t="shared" si="67"/>
        <v>44641</v>
      </c>
      <c r="H28" s="353">
        <f t="shared" si="68"/>
        <v>44643</v>
      </c>
      <c r="I28" s="421">
        <v>44632</v>
      </c>
      <c r="J28" s="469"/>
      <c r="K28" s="406">
        <f t="shared" si="70"/>
        <v>44640</v>
      </c>
      <c r="L28" s="406">
        <f t="shared" si="71"/>
        <v>44649</v>
      </c>
      <c r="M28" s="406">
        <f t="shared" si="72"/>
        <v>44649</v>
      </c>
      <c r="N28" s="155">
        <f t="shared" si="73"/>
        <v>44650</v>
      </c>
    </row>
    <row r="29" spans="2:14" s="159" customFormat="1" ht="17.25" hidden="1" customHeight="1">
      <c r="B29" s="357" t="s">
        <v>4476</v>
      </c>
      <c r="C29" s="358" t="s">
        <v>4493</v>
      </c>
      <c r="D29" s="353">
        <v>44637</v>
      </c>
      <c r="E29" s="408"/>
      <c r="F29" s="353">
        <f t="shared" si="66"/>
        <v>44646</v>
      </c>
      <c r="G29" s="353">
        <f t="shared" si="67"/>
        <v>44648</v>
      </c>
      <c r="H29" s="353">
        <f t="shared" si="68"/>
        <v>44650</v>
      </c>
      <c r="I29" s="421">
        <v>44639</v>
      </c>
      <c r="J29" s="469"/>
      <c r="K29" s="406">
        <f t="shared" si="70"/>
        <v>44647</v>
      </c>
      <c r="L29" s="406">
        <f t="shared" si="71"/>
        <v>44656</v>
      </c>
      <c r="M29" s="406">
        <f t="shared" si="72"/>
        <v>44656</v>
      </c>
      <c r="N29" s="155">
        <f t="shared" si="73"/>
        <v>44657</v>
      </c>
    </row>
    <row r="30" spans="2:14" s="159" customFormat="1" ht="17.25" hidden="1" customHeight="1">
      <c r="B30" s="357" t="s">
        <v>4474</v>
      </c>
      <c r="C30" s="358" t="s">
        <v>4494</v>
      </c>
      <c r="D30" s="353">
        <v>44644</v>
      </c>
      <c r="E30" s="408"/>
      <c r="F30" s="353">
        <f t="shared" si="66"/>
        <v>44653</v>
      </c>
      <c r="G30" s="353">
        <f t="shared" si="67"/>
        <v>44655</v>
      </c>
      <c r="H30" s="353">
        <f t="shared" si="68"/>
        <v>44657</v>
      </c>
      <c r="I30" s="421">
        <v>44646</v>
      </c>
      <c r="J30" s="469"/>
      <c r="K30" s="406">
        <f t="shared" ref="K30:K31" si="74">D30+10</f>
        <v>44654</v>
      </c>
      <c r="L30" s="406">
        <f t="shared" ref="L30:L31" si="75">F30+10</f>
        <v>44663</v>
      </c>
      <c r="M30" s="406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>
      <c r="B31" s="357" t="s">
        <v>4478</v>
      </c>
      <c r="C31" s="358" t="s">
        <v>4495</v>
      </c>
      <c r="D31" s="353">
        <v>44651</v>
      </c>
      <c r="E31" s="408"/>
      <c r="F31" s="353">
        <f t="shared" si="66"/>
        <v>44660</v>
      </c>
      <c r="G31" s="353">
        <f t="shared" si="67"/>
        <v>44662</v>
      </c>
      <c r="H31" s="353">
        <f t="shared" si="68"/>
        <v>44664</v>
      </c>
      <c r="I31" s="421">
        <v>44653</v>
      </c>
      <c r="J31" s="469"/>
      <c r="K31" s="406">
        <f t="shared" si="74"/>
        <v>44661</v>
      </c>
      <c r="L31" s="406">
        <f t="shared" si="75"/>
        <v>44670</v>
      </c>
      <c r="M31" s="406">
        <f t="shared" si="76"/>
        <v>44670</v>
      </c>
      <c r="N31" s="155">
        <f t="shared" si="77"/>
        <v>44671</v>
      </c>
    </row>
    <row r="32" spans="2:14" s="159" customFormat="1" ht="17.25" hidden="1" customHeight="1">
      <c r="B32" s="183" t="s">
        <v>4480</v>
      </c>
      <c r="C32" s="189" t="s">
        <v>4496</v>
      </c>
      <c r="D32" s="320">
        <f>D31+7</f>
        <v>44658</v>
      </c>
      <c r="E32" s="429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1">
        <v>44660</v>
      </c>
      <c r="J32" s="528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>
      <c r="B33" s="183" t="s">
        <v>4482</v>
      </c>
      <c r="C33" s="189" t="s">
        <v>4497</v>
      </c>
      <c r="D33" s="320">
        <f>D32+7</f>
        <v>44665</v>
      </c>
      <c r="E33" s="429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1">
        <f t="shared" ref="I33:I62" si="88">I32+7</f>
        <v>44667</v>
      </c>
      <c r="J33" s="528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>
      <c r="B34" s="183" t="s">
        <v>4484</v>
      </c>
      <c r="C34" s="189" t="s">
        <v>4498</v>
      </c>
      <c r="D34" s="320">
        <f>D33+7</f>
        <v>44672</v>
      </c>
      <c r="E34" s="429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1">
        <f t="shared" si="88"/>
        <v>44674</v>
      </c>
      <c r="J34" s="528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>
      <c r="B35" s="183" t="s">
        <v>4459</v>
      </c>
      <c r="C35" s="189" t="s">
        <v>4499</v>
      </c>
      <c r="D35" s="320">
        <v>44682</v>
      </c>
      <c r="E35" s="429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1">
        <f t="shared" si="88"/>
        <v>44681</v>
      </c>
      <c r="J35" s="528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>
      <c r="B36" s="183" t="s">
        <v>4461</v>
      </c>
      <c r="C36" s="189" t="s">
        <v>4500</v>
      </c>
      <c r="D36" s="320">
        <v>44687</v>
      </c>
      <c r="E36" s="429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1">
        <f t="shared" si="88"/>
        <v>44688</v>
      </c>
      <c r="J36" s="528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>
      <c r="B37" s="559" t="s">
        <v>4463</v>
      </c>
      <c r="C37" s="189" t="s">
        <v>4501</v>
      </c>
      <c r="D37" s="320">
        <v>44694</v>
      </c>
      <c r="E37" s="429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1">
        <f t="shared" si="88"/>
        <v>44695</v>
      </c>
      <c r="J37" s="528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>
      <c r="B38" s="183" t="s">
        <v>4466</v>
      </c>
      <c r="C38" s="189" t="s">
        <v>4502</v>
      </c>
      <c r="D38" s="320">
        <v>44699</v>
      </c>
      <c r="E38" s="429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1">
        <f t="shared" si="88"/>
        <v>44702</v>
      </c>
      <c r="J38" s="528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>
      <c r="B39" s="578" t="s">
        <v>4468</v>
      </c>
      <c r="C39" s="189" t="s">
        <v>4503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1">
        <f t="shared" si="88"/>
        <v>44709</v>
      </c>
      <c r="J39" s="528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>
      <c r="B40" s="578" t="s">
        <v>4470</v>
      </c>
      <c r="C40" s="189" t="s">
        <v>4504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1">
        <f t="shared" si="88"/>
        <v>44716</v>
      </c>
      <c r="J40" s="528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>
      <c r="B41" s="578" t="s">
        <v>4472</v>
      </c>
      <c r="C41" s="189" t="s">
        <v>4505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1">
        <f t="shared" si="88"/>
        <v>44723</v>
      </c>
      <c r="J41" s="528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>
      <c r="B42" s="578" t="s">
        <v>4476</v>
      </c>
      <c r="C42" s="189" t="s">
        <v>4506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1">
        <f t="shared" si="88"/>
        <v>44730</v>
      </c>
      <c r="J42" s="528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>
      <c r="B43" s="579" t="s">
        <v>4474</v>
      </c>
      <c r="C43" s="189" t="s">
        <v>4507</v>
      </c>
      <c r="D43" s="320">
        <v>44740</v>
      </c>
      <c r="E43" s="320">
        <f t="shared" si="104"/>
        <v>44745</v>
      </c>
      <c r="F43" s="479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1">
        <f t="shared" si="88"/>
        <v>44737</v>
      </c>
      <c r="J43" s="528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>
      <c r="B44" s="580" t="s">
        <v>4508</v>
      </c>
      <c r="C44" s="189" t="s">
        <v>4509</v>
      </c>
      <c r="D44" s="320">
        <v>44743</v>
      </c>
      <c r="E44" s="479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1">
        <f t="shared" si="88"/>
        <v>44744</v>
      </c>
      <c r="J44" s="528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>
      <c r="B45" s="580" t="s">
        <v>4480</v>
      </c>
      <c r="C45" s="189" t="s">
        <v>4510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1">
        <f t="shared" si="88"/>
        <v>44751</v>
      </c>
      <c r="J45" s="528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>
      <c r="B46" s="580" t="s">
        <v>4482</v>
      </c>
      <c r="C46" s="189" t="s">
        <v>4511</v>
      </c>
      <c r="D46" s="320">
        <f>D45+7</f>
        <v>44760</v>
      </c>
      <c r="E46" s="479">
        <f t="shared" si="104"/>
        <v>44765</v>
      </c>
      <c r="F46" s="479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1">
        <f t="shared" si="88"/>
        <v>44758</v>
      </c>
      <c r="J46" s="528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>
      <c r="B47" s="581" t="s">
        <v>4512</v>
      </c>
      <c r="C47" s="189" t="s">
        <v>4513</v>
      </c>
      <c r="D47" s="479">
        <f>D46+7</f>
        <v>44767</v>
      </c>
      <c r="E47" s="320">
        <f t="shared" si="104"/>
        <v>44772</v>
      </c>
      <c r="F47" s="479">
        <f t="shared" si="130"/>
        <v>44776</v>
      </c>
      <c r="G47" s="479">
        <f t="shared" si="131"/>
        <v>44778</v>
      </c>
      <c r="H47" s="479">
        <f t="shared" si="132"/>
        <v>44780</v>
      </c>
      <c r="I47" s="421">
        <f t="shared" si="88"/>
        <v>44765</v>
      </c>
      <c r="J47" s="528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>
      <c r="B48" s="580" t="s">
        <v>4514</v>
      </c>
      <c r="C48" s="189" t="s">
        <v>4515</v>
      </c>
      <c r="D48" s="320">
        <v>44770</v>
      </c>
      <c r="E48" s="429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1">
        <f t="shared" si="88"/>
        <v>44772</v>
      </c>
      <c r="J48" s="528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>
      <c r="B49" s="580" t="s">
        <v>4459</v>
      </c>
      <c r="C49" s="189" t="s">
        <v>4516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1">
        <f t="shared" si="88"/>
        <v>44779</v>
      </c>
      <c r="J49" s="528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>
      <c r="B50" s="582" t="s">
        <v>4461</v>
      </c>
      <c r="C50" s="137" t="s">
        <v>4517</v>
      </c>
      <c r="D50" s="6">
        <v>44784</v>
      </c>
      <c r="E50" s="320">
        <f t="shared" ref="E50:E52" si="137">D50+5</f>
        <v>44789</v>
      </c>
      <c r="F50" s="479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1">
        <f t="shared" si="88"/>
        <v>44786</v>
      </c>
      <c r="J50" s="599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>
      <c r="B51" s="582" t="s">
        <v>4518</v>
      </c>
      <c r="C51" s="137" t="s">
        <v>4519</v>
      </c>
      <c r="D51" s="6">
        <v>44796</v>
      </c>
      <c r="E51" s="408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1">
        <f t="shared" si="88"/>
        <v>44793</v>
      </c>
      <c r="J51" s="528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>
      <c r="B52" s="582" t="s">
        <v>4466</v>
      </c>
      <c r="C52" s="137" t="s">
        <v>4520</v>
      </c>
      <c r="D52" s="6">
        <v>44800</v>
      </c>
      <c r="E52" s="320">
        <f t="shared" si="137"/>
        <v>44805</v>
      </c>
      <c r="F52" s="408">
        <f t="shared" si="138"/>
        <v>44809</v>
      </c>
      <c r="G52" s="320">
        <f t="shared" si="139"/>
        <v>44811</v>
      </c>
      <c r="H52" s="320">
        <f t="shared" si="140"/>
        <v>44813</v>
      </c>
      <c r="I52" s="421">
        <f t="shared" si="88"/>
        <v>44800</v>
      </c>
      <c r="J52" s="528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>
      <c r="B53" s="582" t="s">
        <v>4468</v>
      </c>
      <c r="C53" s="137" t="s">
        <v>4521</v>
      </c>
      <c r="D53" s="6">
        <v>44811</v>
      </c>
      <c r="E53" s="408">
        <f t="shared" ref="E53:E55" si="145">D53+5</f>
        <v>44816</v>
      </c>
      <c r="F53" s="408">
        <f t="shared" ref="F53:F55" si="146">D53+9</f>
        <v>44820</v>
      </c>
      <c r="G53" s="408">
        <f t="shared" ref="G53:G55" si="147">D53+11</f>
        <v>44822</v>
      </c>
      <c r="H53" s="408">
        <f t="shared" ref="H53:H55" si="148">D53+13</f>
        <v>44824</v>
      </c>
      <c r="I53" s="421">
        <f t="shared" si="88"/>
        <v>44807</v>
      </c>
      <c r="J53" s="528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>
      <c r="B54" s="582" t="s">
        <v>4470</v>
      </c>
      <c r="C54" s="137" t="s">
        <v>4522</v>
      </c>
      <c r="D54" s="6">
        <v>44814</v>
      </c>
      <c r="E54" s="408">
        <f t="shared" si="145"/>
        <v>44819</v>
      </c>
      <c r="F54" s="408">
        <f t="shared" si="146"/>
        <v>44823</v>
      </c>
      <c r="G54" s="320">
        <f t="shared" si="147"/>
        <v>44825</v>
      </c>
      <c r="H54" s="320">
        <f t="shared" si="148"/>
        <v>44827</v>
      </c>
      <c r="I54" s="421">
        <f t="shared" si="88"/>
        <v>44814</v>
      </c>
      <c r="J54" s="528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>
      <c r="B55" s="582" t="s">
        <v>4472</v>
      </c>
      <c r="C55" s="137" t="s">
        <v>4523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1">
        <f t="shared" si="88"/>
        <v>44821</v>
      </c>
      <c r="J55" s="528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>
      <c r="B56" s="582" t="s">
        <v>4476</v>
      </c>
      <c r="C56" s="137" t="s">
        <v>4511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1">
        <f t="shared" si="88"/>
        <v>44828</v>
      </c>
      <c r="J56" s="528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>
      <c r="B57" s="582" t="s">
        <v>4524</v>
      </c>
      <c r="C57" s="137" t="s">
        <v>4525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1">
        <f t="shared" si="88"/>
        <v>44835</v>
      </c>
      <c r="J57" s="528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>
      <c r="B58" s="582" t="s">
        <v>4478</v>
      </c>
      <c r="C58" s="137" t="s">
        <v>4526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1">
        <f t="shared" si="88"/>
        <v>44842</v>
      </c>
      <c r="J58" s="528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>
      <c r="B59" s="582" t="s">
        <v>4480</v>
      </c>
      <c r="C59" s="137" t="s">
        <v>4527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1">
        <f t="shared" si="88"/>
        <v>44849</v>
      </c>
      <c r="J59" s="528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>
      <c r="B60" s="582" t="s">
        <v>4528</v>
      </c>
      <c r="C60" s="137" t="s">
        <v>4529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1">
        <f t="shared" si="88"/>
        <v>44856</v>
      </c>
      <c r="J60" s="528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>
      <c r="B61" s="582" t="s">
        <v>4514</v>
      </c>
      <c r="C61" s="137" t="s">
        <v>4530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1">
        <f t="shared" si="88"/>
        <v>44863</v>
      </c>
      <c r="J61" s="528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>
      <c r="B62" s="582" t="s">
        <v>4459</v>
      </c>
      <c r="C62" s="137" t="s">
        <v>4531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1">
        <f t="shared" si="88"/>
        <v>44870</v>
      </c>
      <c r="J62" s="528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>
      <c r="B63" s="582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1">
        <f>I62+7</f>
        <v>44877</v>
      </c>
      <c r="J63" s="528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>
      <c r="B64" s="582" t="s">
        <v>4518</v>
      </c>
      <c r="C64" s="137" t="s">
        <v>4532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1">
        <v>44884</v>
      </c>
      <c r="J64" s="435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>
      <c r="B65" s="582" t="s">
        <v>4466</v>
      </c>
      <c r="C65" s="137" t="s">
        <v>4533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1">
        <f t="shared" ref="I65:I76" si="213">I64+7</f>
        <v>44891</v>
      </c>
      <c r="J65" s="435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>
      <c r="B66" s="636" t="s">
        <v>4534</v>
      </c>
      <c r="C66" s="137" t="s">
        <v>4535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1">
        <f t="shared" si="213"/>
        <v>44898</v>
      </c>
      <c r="J66" s="435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>
      <c r="B67" s="582" t="s">
        <v>4536</v>
      </c>
      <c r="C67" s="137" t="s">
        <v>4537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1">
        <f t="shared" si="213"/>
        <v>44905</v>
      </c>
      <c r="J67" s="435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>
      <c r="B68" s="582" t="s">
        <v>4472</v>
      </c>
      <c r="C68" s="137" t="s">
        <v>4538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1">
        <f t="shared" si="213"/>
        <v>44912</v>
      </c>
      <c r="J68" s="435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>
      <c r="B69" s="582" t="s">
        <v>4476</v>
      </c>
      <c r="C69" s="137" t="s">
        <v>4539</v>
      </c>
      <c r="D69" s="6">
        <v>44919</v>
      </c>
      <c r="E69" s="479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1">
        <f t="shared" si="213"/>
        <v>44919</v>
      </c>
      <c r="J69" s="435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>
      <c r="B70" s="582" t="s">
        <v>4524</v>
      </c>
      <c r="C70" s="137" t="s">
        <v>4540</v>
      </c>
      <c r="D70" s="485">
        <v>44924</v>
      </c>
      <c r="E70" s="479">
        <f t="shared" si="205"/>
        <v>44929</v>
      </c>
      <c r="F70" s="479">
        <f t="shared" si="206"/>
        <v>44933</v>
      </c>
      <c r="G70" s="479">
        <f t="shared" si="207"/>
        <v>44935</v>
      </c>
      <c r="H70" s="479">
        <f t="shared" si="208"/>
        <v>44937</v>
      </c>
      <c r="I70" s="421">
        <f t="shared" si="213"/>
        <v>44926</v>
      </c>
      <c r="J70" s="435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>
      <c r="B71" s="582" t="s">
        <v>4478</v>
      </c>
      <c r="C71" s="137" t="s">
        <v>4541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1">
        <f t="shared" si="213"/>
        <v>44933</v>
      </c>
      <c r="J71" s="435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>
      <c r="B72" s="582" t="s">
        <v>4480</v>
      </c>
      <c r="C72" s="137" t="s">
        <v>4542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1">
        <f t="shared" si="213"/>
        <v>44940</v>
      </c>
      <c r="J72" s="435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>
      <c r="B73" s="582" t="s">
        <v>4528</v>
      </c>
      <c r="C73" s="137" t="s">
        <v>4543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1">
        <f t="shared" si="213"/>
        <v>44947</v>
      </c>
      <c r="J73" s="435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>
      <c r="B74" s="582" t="s">
        <v>4514</v>
      </c>
      <c r="C74" s="137" t="s">
        <v>4544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1">
        <f t="shared" si="213"/>
        <v>44954</v>
      </c>
      <c r="J74" s="435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>
      <c r="B75" s="698" t="s">
        <v>4459</v>
      </c>
      <c r="C75" s="137" t="s">
        <v>4545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1">
        <f t="shared" si="213"/>
        <v>44961</v>
      </c>
      <c r="J75" s="435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>
      <c r="B76" s="698" t="s">
        <v>4461</v>
      </c>
      <c r="C76" s="137" t="s">
        <v>4546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1">
        <f t="shared" si="213"/>
        <v>44968</v>
      </c>
      <c r="J76" s="435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>
      <c r="B77" s="698" t="s">
        <v>4518</v>
      </c>
      <c r="C77" s="137" t="s">
        <v>4547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1">
        <v>44975</v>
      </c>
      <c r="J77" s="435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>
      <c r="B78" s="698" t="s">
        <v>4466</v>
      </c>
      <c r="C78" s="137" t="s">
        <v>4548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1">
        <v>44989</v>
      </c>
      <c r="J78" s="435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>
      <c r="B79" s="698" t="s">
        <v>4534</v>
      </c>
      <c r="C79" s="137" t="s">
        <v>4549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1">
        <f t="shared" ref="I79:I81" si="259">I78+7</f>
        <v>44996</v>
      </c>
      <c r="J79" s="435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>
      <c r="B80" s="699" t="s">
        <v>4536</v>
      </c>
      <c r="C80" s="690" t="s">
        <v>4550</v>
      </c>
      <c r="D80" s="691">
        <v>45001</v>
      </c>
      <c r="E80" s="692">
        <f t="shared" ref="E80" si="264">D80+5</f>
        <v>45006</v>
      </c>
      <c r="F80" s="692">
        <f t="shared" ref="F80" si="265">D80+9</f>
        <v>45010</v>
      </c>
      <c r="G80" s="692">
        <f t="shared" ref="G80" si="266">D80+11</f>
        <v>45012</v>
      </c>
      <c r="H80" s="692">
        <f t="shared" ref="H80" si="267">D80+13</f>
        <v>45014</v>
      </c>
      <c r="I80" s="421">
        <f t="shared" si="259"/>
        <v>45003</v>
      </c>
      <c r="J80" s="435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>
      <c r="B81" s="699" t="s">
        <v>4472</v>
      </c>
      <c r="C81" s="690" t="s">
        <v>4551</v>
      </c>
      <c r="D81" s="691">
        <v>45007</v>
      </c>
      <c r="E81" s="692">
        <f t="shared" ref="E81" si="272">D81+5</f>
        <v>45012</v>
      </c>
      <c r="F81" s="692">
        <f t="shared" ref="F81" si="273">D81+9</f>
        <v>45016</v>
      </c>
      <c r="G81" s="692">
        <f t="shared" ref="G81" si="274">D81+11</f>
        <v>45018</v>
      </c>
      <c r="H81" s="692">
        <f t="shared" ref="H81" si="275">D81+13</f>
        <v>45020</v>
      </c>
      <c r="I81" s="421">
        <f t="shared" si="259"/>
        <v>45010</v>
      </c>
      <c r="J81" s="435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>
      <c r="B82" s="699" t="s">
        <v>4476</v>
      </c>
      <c r="C82" s="690" t="s">
        <v>4552</v>
      </c>
      <c r="D82" s="691">
        <v>45018</v>
      </c>
      <c r="E82" s="692">
        <f t="shared" ref="E82" si="280">D82+5</f>
        <v>45023</v>
      </c>
      <c r="F82" s="692">
        <f t="shared" ref="F82" si="281">D82+9</f>
        <v>45027</v>
      </c>
      <c r="G82" s="692">
        <f t="shared" ref="G82" si="282">D82+11</f>
        <v>45029</v>
      </c>
      <c r="H82" s="692">
        <f t="shared" ref="H82" si="283">D82+13</f>
        <v>45031</v>
      </c>
      <c r="I82" s="421">
        <f t="shared" ref="I82:I104" si="284">I81+7</f>
        <v>45017</v>
      </c>
      <c r="J82" s="435"/>
      <c r="K82" s="155"/>
      <c r="L82" s="155"/>
      <c r="M82" s="155"/>
      <c r="N82" s="155"/>
    </row>
    <row r="83" spans="2:14" s="159" customFormat="1" ht="17.25" hidden="1" customHeight="1">
      <c r="B83" s="699" t="s">
        <v>4553</v>
      </c>
      <c r="C83" s="690" t="s">
        <v>4554</v>
      </c>
      <c r="D83" s="691">
        <v>45022</v>
      </c>
      <c r="E83" s="692">
        <f t="shared" ref="E83" si="285">D83+5</f>
        <v>45027</v>
      </c>
      <c r="F83" s="692">
        <f t="shared" ref="F83" si="286">D83+9</f>
        <v>45031</v>
      </c>
      <c r="G83" s="692">
        <f t="shared" ref="G83" si="287">D83+11</f>
        <v>45033</v>
      </c>
      <c r="H83" s="692">
        <f t="shared" ref="H83" si="288">D83+13</f>
        <v>45035</v>
      </c>
      <c r="I83" s="421">
        <f t="shared" si="284"/>
        <v>45024</v>
      </c>
      <c r="J83" s="435"/>
      <c r="K83" s="155"/>
      <c r="L83" s="155"/>
      <c r="M83" s="155"/>
      <c r="N83" s="155"/>
    </row>
    <row r="84" spans="2:14" s="159" customFormat="1" ht="17.25" hidden="1" customHeight="1">
      <c r="B84" s="699" t="s">
        <v>4478</v>
      </c>
      <c r="C84" s="690" t="s">
        <v>4555</v>
      </c>
      <c r="D84" s="691">
        <v>45027</v>
      </c>
      <c r="E84" s="692">
        <f t="shared" ref="E84" si="289">D84+5</f>
        <v>45032</v>
      </c>
      <c r="F84" s="692">
        <f t="shared" ref="F84" si="290">D84+9</f>
        <v>45036</v>
      </c>
      <c r="G84" s="692">
        <f t="shared" ref="G84" si="291">D84+11</f>
        <v>45038</v>
      </c>
      <c r="H84" s="692">
        <f t="shared" ref="H84" si="292">D84+13</f>
        <v>45040</v>
      </c>
      <c r="I84" s="421">
        <v>45028</v>
      </c>
      <c r="J84" s="435"/>
      <c r="K84" s="155"/>
      <c r="L84" s="155"/>
      <c r="M84" s="155"/>
      <c r="N84" s="155"/>
    </row>
    <row r="85" spans="2:14" s="159" customFormat="1" ht="17.25" hidden="1" customHeight="1">
      <c r="B85" s="699" t="s">
        <v>4468</v>
      </c>
      <c r="C85" s="690" t="s">
        <v>4556</v>
      </c>
      <c r="D85" s="691">
        <f>D84+7</f>
        <v>45034</v>
      </c>
      <c r="E85" s="692">
        <f t="shared" ref="E85:E87" si="293">D85+5</f>
        <v>45039</v>
      </c>
      <c r="F85" s="692">
        <f t="shared" ref="F85:F87" si="294">D85+9</f>
        <v>45043</v>
      </c>
      <c r="G85" s="692">
        <f t="shared" ref="G85:G87" si="295">D85+11</f>
        <v>45045</v>
      </c>
      <c r="H85" s="692">
        <f t="shared" ref="H85:H87" si="296">D85+13</f>
        <v>45047</v>
      </c>
      <c r="I85" s="421">
        <f t="shared" si="284"/>
        <v>45035</v>
      </c>
      <c r="J85" s="435"/>
      <c r="K85" s="155"/>
      <c r="L85" s="155"/>
      <c r="M85" s="155"/>
      <c r="N85" s="155"/>
    </row>
    <row r="86" spans="2:14" s="159" customFormat="1" ht="17.25" hidden="1" customHeight="1">
      <c r="B86" s="699" t="s">
        <v>4557</v>
      </c>
      <c r="C86" s="690" t="s">
        <v>4558</v>
      </c>
      <c r="D86" s="691">
        <f>D85+7</f>
        <v>45041</v>
      </c>
      <c r="E86" s="692">
        <f t="shared" si="293"/>
        <v>45046</v>
      </c>
      <c r="F86" s="692">
        <f t="shared" si="294"/>
        <v>45050</v>
      </c>
      <c r="G86" s="692">
        <f t="shared" si="295"/>
        <v>45052</v>
      </c>
      <c r="H86" s="692">
        <f t="shared" si="296"/>
        <v>45054</v>
      </c>
      <c r="I86" s="421">
        <f t="shared" si="284"/>
        <v>45042</v>
      </c>
      <c r="J86" s="435"/>
      <c r="K86" s="155"/>
      <c r="L86" s="155"/>
      <c r="M86" s="155"/>
      <c r="N86" s="155"/>
    </row>
    <row r="87" spans="2:14" s="159" customFormat="1" ht="17.25" hidden="1" customHeight="1">
      <c r="B87" s="717" t="s">
        <v>4514</v>
      </c>
      <c r="C87" s="690" t="s">
        <v>4559</v>
      </c>
      <c r="D87" s="691">
        <f>D86+7</f>
        <v>45048</v>
      </c>
      <c r="E87" s="692">
        <f t="shared" si="293"/>
        <v>45053</v>
      </c>
      <c r="F87" s="692">
        <f t="shared" si="294"/>
        <v>45057</v>
      </c>
      <c r="G87" s="692">
        <f t="shared" si="295"/>
        <v>45059</v>
      </c>
      <c r="H87" s="692">
        <f t="shared" si="296"/>
        <v>45061</v>
      </c>
      <c r="I87" s="421">
        <f t="shared" si="284"/>
        <v>45049</v>
      </c>
      <c r="J87" s="435"/>
      <c r="K87" s="155"/>
      <c r="L87" s="155"/>
      <c r="M87" s="155"/>
      <c r="N87" s="155"/>
    </row>
    <row r="88" spans="2:14" s="159" customFormat="1" ht="17.25" hidden="1" customHeight="1">
      <c r="B88" s="718" t="s">
        <v>4480</v>
      </c>
      <c r="C88" s="690" t="s">
        <v>4560</v>
      </c>
      <c r="D88" s="691">
        <f t="shared" ref="D88:D92" si="297">D87+7</f>
        <v>45055</v>
      </c>
      <c r="E88" s="692">
        <f t="shared" ref="E88:E94" si="298">D88+5</f>
        <v>45060</v>
      </c>
      <c r="F88" s="692">
        <f t="shared" ref="F88:F94" si="299">D88+9</f>
        <v>45064</v>
      </c>
      <c r="G88" s="692">
        <f t="shared" ref="G88:G94" si="300">D88+11</f>
        <v>45066</v>
      </c>
      <c r="H88" s="692">
        <f t="shared" ref="H88:H94" si="301">D88+13</f>
        <v>45068</v>
      </c>
      <c r="I88" s="421">
        <f t="shared" si="284"/>
        <v>45056</v>
      </c>
      <c r="J88" s="435"/>
      <c r="K88" s="155"/>
      <c r="L88" s="155"/>
      <c r="M88" s="155"/>
      <c r="N88" s="155"/>
    </row>
    <row r="89" spans="2:14" s="159" customFormat="1" ht="17.25" hidden="1" customHeight="1">
      <c r="B89" s="718" t="s">
        <v>4561</v>
      </c>
      <c r="C89" s="690" t="s">
        <v>4562</v>
      </c>
      <c r="D89" s="691">
        <f t="shared" si="297"/>
        <v>45062</v>
      </c>
      <c r="E89" s="692">
        <f t="shared" si="298"/>
        <v>45067</v>
      </c>
      <c r="F89" s="692">
        <f t="shared" si="299"/>
        <v>45071</v>
      </c>
      <c r="G89" s="692">
        <f t="shared" si="300"/>
        <v>45073</v>
      </c>
      <c r="H89" s="692">
        <f t="shared" si="301"/>
        <v>45075</v>
      </c>
      <c r="I89" s="421">
        <f t="shared" si="284"/>
        <v>45063</v>
      </c>
      <c r="J89" s="435"/>
      <c r="K89" s="155"/>
      <c r="L89" s="155"/>
      <c r="M89" s="155"/>
      <c r="N89" s="155"/>
    </row>
    <row r="90" spans="2:14" s="159" customFormat="1" ht="17.25" hidden="1" customHeight="1">
      <c r="B90" s="718" t="s">
        <v>4518</v>
      </c>
      <c r="C90" s="690" t="s">
        <v>4563</v>
      </c>
      <c r="D90" s="691">
        <f t="shared" si="297"/>
        <v>45069</v>
      </c>
      <c r="E90" s="692">
        <f t="shared" si="298"/>
        <v>45074</v>
      </c>
      <c r="F90" s="692">
        <f t="shared" si="299"/>
        <v>45078</v>
      </c>
      <c r="G90" s="692">
        <f t="shared" si="300"/>
        <v>45080</v>
      </c>
      <c r="H90" s="692">
        <f t="shared" si="301"/>
        <v>45082</v>
      </c>
      <c r="I90" s="421">
        <f t="shared" si="284"/>
        <v>45070</v>
      </c>
      <c r="J90" s="435"/>
      <c r="K90" s="155"/>
      <c r="L90" s="155"/>
      <c r="M90" s="155"/>
      <c r="N90" s="155"/>
    </row>
    <row r="91" spans="2:14" s="159" customFormat="1" ht="17.25" hidden="1" customHeight="1">
      <c r="B91" s="718" t="s">
        <v>4466</v>
      </c>
      <c r="C91" s="690" t="s">
        <v>4564</v>
      </c>
      <c r="D91" s="691">
        <f t="shared" si="297"/>
        <v>45076</v>
      </c>
      <c r="E91" s="692">
        <f t="shared" si="298"/>
        <v>45081</v>
      </c>
      <c r="F91" s="692">
        <f t="shared" si="299"/>
        <v>45085</v>
      </c>
      <c r="G91" s="692">
        <f t="shared" si="300"/>
        <v>45087</v>
      </c>
      <c r="H91" s="692">
        <f t="shared" si="301"/>
        <v>45089</v>
      </c>
      <c r="I91" s="421">
        <f t="shared" si="284"/>
        <v>45077</v>
      </c>
      <c r="J91" s="435"/>
      <c r="K91" s="155"/>
      <c r="L91" s="155"/>
      <c r="M91" s="155"/>
      <c r="N91" s="155"/>
    </row>
    <row r="92" spans="2:14" s="159" customFormat="1" ht="17.25" hidden="1" customHeight="1">
      <c r="B92" s="718" t="s">
        <v>4534</v>
      </c>
      <c r="C92" s="690" t="s">
        <v>4565</v>
      </c>
      <c r="D92" s="691">
        <f t="shared" si="297"/>
        <v>45083</v>
      </c>
      <c r="E92" s="692">
        <f t="shared" si="298"/>
        <v>45088</v>
      </c>
      <c r="F92" s="692">
        <f t="shared" si="299"/>
        <v>45092</v>
      </c>
      <c r="G92" s="692">
        <f t="shared" si="300"/>
        <v>45094</v>
      </c>
      <c r="H92" s="692">
        <f t="shared" si="301"/>
        <v>45096</v>
      </c>
      <c r="I92" s="421">
        <f t="shared" si="284"/>
        <v>45084</v>
      </c>
      <c r="J92" s="435"/>
      <c r="K92" s="155"/>
      <c r="L92" s="155"/>
      <c r="M92" s="155"/>
      <c r="N92" s="155"/>
    </row>
    <row r="93" spans="2:14" s="159" customFormat="1" ht="17.25" hidden="1" customHeight="1">
      <c r="B93" s="718" t="s">
        <v>4470</v>
      </c>
      <c r="C93" s="690" t="s">
        <v>4566</v>
      </c>
      <c r="D93" s="691">
        <v>45094</v>
      </c>
      <c r="E93" s="692">
        <f t="shared" si="298"/>
        <v>45099</v>
      </c>
      <c r="F93" s="692">
        <f t="shared" si="299"/>
        <v>45103</v>
      </c>
      <c r="G93" s="692">
        <f t="shared" si="300"/>
        <v>45105</v>
      </c>
      <c r="H93" s="692">
        <f t="shared" si="301"/>
        <v>45107</v>
      </c>
      <c r="I93" s="421">
        <f t="shared" si="284"/>
        <v>45091</v>
      </c>
      <c r="J93" s="435"/>
      <c r="K93" s="155"/>
      <c r="L93" s="155"/>
      <c r="M93" s="155"/>
      <c r="N93" s="155"/>
    </row>
    <row r="94" spans="2:14" s="159" customFormat="1" ht="17.25" hidden="1" customHeight="1">
      <c r="B94" s="718" t="s">
        <v>4567</v>
      </c>
      <c r="C94" s="690" t="s">
        <v>4568</v>
      </c>
      <c r="D94" s="691">
        <v>45097</v>
      </c>
      <c r="E94" s="692">
        <f t="shared" si="298"/>
        <v>45102</v>
      </c>
      <c r="F94" s="692">
        <f t="shared" si="299"/>
        <v>45106</v>
      </c>
      <c r="G94" s="692">
        <f t="shared" si="300"/>
        <v>45108</v>
      </c>
      <c r="H94" s="692">
        <f t="shared" si="301"/>
        <v>45110</v>
      </c>
      <c r="I94" s="421">
        <f t="shared" si="284"/>
        <v>45098</v>
      </c>
      <c r="J94" s="435"/>
      <c r="K94" s="155"/>
      <c r="L94" s="155"/>
      <c r="M94" s="155"/>
      <c r="N94" s="155"/>
    </row>
    <row r="95" spans="2:14" s="159" customFormat="1" ht="17.25" hidden="1" customHeight="1">
      <c r="B95" s="718" t="s">
        <v>4569</v>
      </c>
      <c r="C95" s="716" t="s">
        <v>4570</v>
      </c>
      <c r="D95" s="691">
        <f t="shared" ref="D95:D96" si="302">D94+7</f>
        <v>45104</v>
      </c>
      <c r="E95" s="692">
        <f t="shared" ref="E95" si="303">D95+5</f>
        <v>45109</v>
      </c>
      <c r="F95" s="692">
        <f t="shared" ref="F95" si="304">D95+9</f>
        <v>45113</v>
      </c>
      <c r="G95" s="692">
        <f t="shared" ref="G95" si="305">D95+11</f>
        <v>45115</v>
      </c>
      <c r="H95" s="692">
        <f t="shared" ref="H95" si="306">D95+13</f>
        <v>45117</v>
      </c>
      <c r="I95" s="421">
        <f t="shared" si="284"/>
        <v>45105</v>
      </c>
      <c r="J95" s="435"/>
      <c r="K95" s="155"/>
      <c r="L95" s="155"/>
      <c r="M95" s="155"/>
      <c r="N95" s="155"/>
    </row>
    <row r="96" spans="2:14" s="159" customFormat="1" ht="17.25" hidden="1" customHeight="1">
      <c r="B96" s="719" t="s">
        <v>4553</v>
      </c>
      <c r="C96" s="137" t="s">
        <v>4571</v>
      </c>
      <c r="D96" s="691">
        <f t="shared" si="302"/>
        <v>45111</v>
      </c>
      <c r="E96" s="692">
        <f t="shared" ref="E96" si="307">D96+5</f>
        <v>45116</v>
      </c>
      <c r="F96" s="692">
        <f t="shared" ref="F96" si="308">D96+9</f>
        <v>45120</v>
      </c>
      <c r="G96" s="692">
        <f t="shared" ref="G96" si="309">D96+11</f>
        <v>45122</v>
      </c>
      <c r="H96" s="692">
        <f t="shared" ref="H96" si="310">D96+13</f>
        <v>45124</v>
      </c>
      <c r="I96" s="421">
        <f t="shared" si="284"/>
        <v>45112</v>
      </c>
      <c r="J96" s="435"/>
      <c r="K96" s="155"/>
      <c r="L96" s="155"/>
      <c r="M96" s="155"/>
      <c r="N96" s="155"/>
    </row>
    <row r="97" spans="2:14" s="159" customFormat="1" ht="17.25" hidden="1" customHeight="1">
      <c r="B97" s="719" t="s">
        <v>4478</v>
      </c>
      <c r="C97" s="137" t="s">
        <v>4572</v>
      </c>
      <c r="D97" s="691">
        <v>45119</v>
      </c>
      <c r="E97" s="692">
        <f t="shared" ref="E97" si="311">D97+5</f>
        <v>45124</v>
      </c>
      <c r="F97" s="692">
        <f t="shared" ref="F97" si="312">D97+9</f>
        <v>45128</v>
      </c>
      <c r="G97" s="692">
        <f t="shared" ref="G97" si="313">D97+11</f>
        <v>45130</v>
      </c>
      <c r="H97" s="692">
        <f t="shared" ref="H97" si="314">D97+13</f>
        <v>45132</v>
      </c>
      <c r="I97" s="421">
        <f t="shared" si="284"/>
        <v>45119</v>
      </c>
      <c r="J97" s="435"/>
      <c r="K97" s="155"/>
      <c r="L97" s="155"/>
      <c r="M97" s="155"/>
      <c r="N97" s="155"/>
    </row>
    <row r="98" spans="2:14" s="159" customFormat="1" ht="17.25" hidden="1" customHeight="1">
      <c r="B98" s="719" t="s">
        <v>4472</v>
      </c>
      <c r="C98" s="137" t="s">
        <v>4573</v>
      </c>
      <c r="D98" s="691">
        <v>45125</v>
      </c>
      <c r="E98" s="692">
        <f t="shared" ref="E98:E100" si="315">D98+5</f>
        <v>45130</v>
      </c>
      <c r="F98" s="692">
        <f t="shared" ref="F98:F100" si="316">D98+9</f>
        <v>45134</v>
      </c>
      <c r="G98" s="692">
        <f t="shared" ref="G98:G100" si="317">D98+11</f>
        <v>45136</v>
      </c>
      <c r="H98" s="692">
        <f t="shared" ref="H98:H100" si="318">D98+13</f>
        <v>45138</v>
      </c>
      <c r="I98" s="421">
        <f t="shared" si="284"/>
        <v>45126</v>
      </c>
      <c r="J98" s="435"/>
      <c r="K98" s="155"/>
      <c r="L98" s="155"/>
      <c r="M98" s="155"/>
      <c r="N98" s="155"/>
    </row>
    <row r="99" spans="2:14" s="159" customFormat="1" ht="17.25" hidden="1" customHeight="1">
      <c r="B99" s="719" t="s">
        <v>4468</v>
      </c>
      <c r="C99" s="137" t="s">
        <v>4574</v>
      </c>
      <c r="D99" s="691">
        <v>45137</v>
      </c>
      <c r="E99" s="692">
        <f t="shared" si="315"/>
        <v>45142</v>
      </c>
      <c r="F99" s="692">
        <f t="shared" si="316"/>
        <v>45146</v>
      </c>
      <c r="G99" s="692">
        <f t="shared" si="317"/>
        <v>45148</v>
      </c>
      <c r="H99" s="692">
        <f t="shared" si="318"/>
        <v>45150</v>
      </c>
      <c r="I99" s="421">
        <f t="shared" si="284"/>
        <v>45133</v>
      </c>
      <c r="J99" s="435"/>
      <c r="K99" s="155"/>
      <c r="L99" s="155"/>
      <c r="M99" s="155"/>
      <c r="N99" s="155"/>
    </row>
    <row r="100" spans="2:14" s="159" customFormat="1" ht="17.25" hidden="1" customHeight="1">
      <c r="B100" s="719" t="s">
        <v>4575</v>
      </c>
      <c r="C100" s="137" t="s">
        <v>4576</v>
      </c>
      <c r="D100" s="691">
        <v>45139</v>
      </c>
      <c r="E100" s="692">
        <f t="shared" si="315"/>
        <v>45144</v>
      </c>
      <c r="F100" s="692">
        <f t="shared" si="316"/>
        <v>45148</v>
      </c>
      <c r="G100" s="692">
        <f t="shared" si="317"/>
        <v>45150</v>
      </c>
      <c r="H100" s="692">
        <f t="shared" si="318"/>
        <v>45152</v>
      </c>
      <c r="I100" s="421">
        <f t="shared" si="284"/>
        <v>45140</v>
      </c>
      <c r="J100" s="435"/>
      <c r="K100" s="155"/>
      <c r="L100" s="155"/>
      <c r="M100" s="155"/>
      <c r="N100" s="155"/>
    </row>
    <row r="101" spans="2:14" s="159" customFormat="1" ht="17.25" hidden="1" customHeight="1">
      <c r="B101" s="719" t="s">
        <v>4514</v>
      </c>
      <c r="C101" s="137" t="s">
        <v>4577</v>
      </c>
      <c r="D101" s="691">
        <v>45146</v>
      </c>
      <c r="E101" s="726">
        <f t="shared" ref="E101" si="319">D101+5</f>
        <v>45151</v>
      </c>
      <c r="F101" s="726">
        <f t="shared" ref="F101" si="320">D101+9</f>
        <v>45155</v>
      </c>
      <c r="G101" s="692">
        <f t="shared" ref="G101" si="321">D101+11</f>
        <v>45157</v>
      </c>
      <c r="H101" s="692">
        <f t="shared" ref="H101" si="322">D101+13</f>
        <v>45159</v>
      </c>
      <c r="I101" s="421">
        <f t="shared" si="284"/>
        <v>45147</v>
      </c>
      <c r="J101" s="435"/>
      <c r="K101" s="155"/>
      <c r="L101" s="155"/>
      <c r="M101" s="155"/>
      <c r="N101" s="155"/>
    </row>
    <row r="102" spans="2:14" s="159" customFormat="1" ht="17.25" hidden="1" customHeight="1">
      <c r="B102" s="719" t="s">
        <v>4561</v>
      </c>
      <c r="C102" s="137" t="s">
        <v>4578</v>
      </c>
      <c r="D102" s="691">
        <v>45153</v>
      </c>
      <c r="E102" s="726">
        <f t="shared" ref="E102:E103" si="323">D102+5</f>
        <v>45158</v>
      </c>
      <c r="F102" s="692">
        <f t="shared" ref="F102:F103" si="324">D102+9</f>
        <v>45162</v>
      </c>
      <c r="G102" s="692">
        <f t="shared" ref="G102:G103" si="325">D102+11</f>
        <v>45164</v>
      </c>
      <c r="H102" s="692">
        <f t="shared" ref="H102:H103" si="326">D102+13</f>
        <v>45166</v>
      </c>
      <c r="I102" s="421">
        <f t="shared" si="284"/>
        <v>45154</v>
      </c>
      <c r="J102" s="435"/>
      <c r="K102" s="155"/>
      <c r="L102" s="155"/>
      <c r="M102" s="155"/>
      <c r="N102" s="155"/>
    </row>
    <row r="103" spans="2:14" s="159" customFormat="1" ht="17.25" hidden="1" customHeight="1">
      <c r="B103" s="719" t="s">
        <v>4518</v>
      </c>
      <c r="C103" s="137" t="s">
        <v>4579</v>
      </c>
      <c r="D103" s="691">
        <v>45160</v>
      </c>
      <c r="E103" s="692">
        <f t="shared" si="323"/>
        <v>45165</v>
      </c>
      <c r="F103" s="692">
        <f t="shared" si="324"/>
        <v>45169</v>
      </c>
      <c r="G103" s="692">
        <f t="shared" si="325"/>
        <v>45171</v>
      </c>
      <c r="H103" s="692">
        <f t="shared" si="326"/>
        <v>45173</v>
      </c>
      <c r="I103" s="421">
        <f t="shared" si="284"/>
        <v>45161</v>
      </c>
      <c r="J103" s="435"/>
      <c r="K103" s="155"/>
      <c r="L103" s="155"/>
      <c r="M103" s="155"/>
      <c r="N103" s="155"/>
    </row>
    <row r="104" spans="2:14" s="159" customFormat="1" ht="17.25" hidden="1" customHeight="1">
      <c r="B104" s="719" t="s">
        <v>4580</v>
      </c>
      <c r="C104" s="137" t="s">
        <v>4581</v>
      </c>
      <c r="D104" s="691">
        <v>45167</v>
      </c>
      <c r="E104" s="726">
        <f t="shared" ref="E104" si="327">D104+5</f>
        <v>45172</v>
      </c>
      <c r="F104" s="692">
        <f t="shared" ref="F104" si="328">D104+9</f>
        <v>45176</v>
      </c>
      <c r="G104" s="692">
        <f t="shared" ref="G104" si="329">D104+11</f>
        <v>45178</v>
      </c>
      <c r="H104" s="692">
        <f t="shared" ref="H104" si="330">D104+13</f>
        <v>45180</v>
      </c>
      <c r="I104" s="421">
        <f t="shared" si="284"/>
        <v>45168</v>
      </c>
      <c r="J104" s="435"/>
      <c r="K104" s="155"/>
      <c r="L104" s="155"/>
      <c r="M104" s="155"/>
      <c r="N104" s="155"/>
    </row>
    <row r="105" spans="2:14" s="159" customFormat="1" ht="17.25" hidden="1" customHeight="1">
      <c r="B105" s="719" t="s">
        <v>4534</v>
      </c>
      <c r="C105" s="137" t="s">
        <v>4582</v>
      </c>
      <c r="D105" s="691">
        <f t="shared" ref="D105:D109" si="331">D104+7</f>
        <v>45174</v>
      </c>
      <c r="E105" s="726">
        <f t="shared" ref="E105:E113" si="332">D105+5</f>
        <v>45179</v>
      </c>
      <c r="F105" s="692">
        <f t="shared" ref="F105:F113" si="333">D105+9</f>
        <v>45183</v>
      </c>
      <c r="G105" s="692">
        <f t="shared" ref="G105:G113" si="334">D105+11</f>
        <v>45185</v>
      </c>
      <c r="H105" s="692">
        <f t="shared" ref="H105:H113" si="335">D105+13</f>
        <v>45187</v>
      </c>
      <c r="I105" s="421">
        <f t="shared" ref="I105:I130" si="336">I104+7</f>
        <v>45175</v>
      </c>
      <c r="J105" s="435"/>
      <c r="K105" s="155"/>
      <c r="L105" s="155"/>
      <c r="M105" s="155"/>
      <c r="N105" s="155"/>
    </row>
    <row r="106" spans="2:14" s="159" customFormat="1" ht="17.25" hidden="1" customHeight="1">
      <c r="B106" s="719" t="s">
        <v>4470</v>
      </c>
      <c r="C106" s="137" t="s">
        <v>4583</v>
      </c>
      <c r="D106" s="691">
        <f t="shared" si="331"/>
        <v>45181</v>
      </c>
      <c r="E106" s="726">
        <f t="shared" si="332"/>
        <v>45186</v>
      </c>
      <c r="F106" s="692">
        <f t="shared" si="333"/>
        <v>45190</v>
      </c>
      <c r="G106" s="692">
        <f t="shared" si="334"/>
        <v>45192</v>
      </c>
      <c r="H106" s="692">
        <f t="shared" si="335"/>
        <v>45194</v>
      </c>
      <c r="I106" s="421">
        <f t="shared" si="336"/>
        <v>45182</v>
      </c>
      <c r="J106" s="435"/>
      <c r="K106" s="155"/>
      <c r="L106" s="155"/>
      <c r="M106" s="155"/>
      <c r="N106" s="155"/>
    </row>
    <row r="107" spans="2:14" s="159" customFormat="1" ht="17.25" hidden="1" customHeight="1">
      <c r="B107" s="719" t="s">
        <v>4567</v>
      </c>
      <c r="C107" s="137" t="s">
        <v>4584</v>
      </c>
      <c r="D107" s="691">
        <f t="shared" si="331"/>
        <v>45188</v>
      </c>
      <c r="E107" s="692">
        <f t="shared" si="332"/>
        <v>45193</v>
      </c>
      <c r="F107" s="692">
        <f t="shared" si="333"/>
        <v>45197</v>
      </c>
      <c r="G107" s="692">
        <f t="shared" si="334"/>
        <v>45199</v>
      </c>
      <c r="H107" s="692">
        <f t="shared" si="335"/>
        <v>45201</v>
      </c>
      <c r="I107" s="421">
        <f t="shared" si="336"/>
        <v>45189</v>
      </c>
      <c r="J107" s="435"/>
      <c r="K107" s="155"/>
      <c r="L107" s="155"/>
      <c r="M107" s="155"/>
      <c r="N107" s="155"/>
    </row>
    <row r="108" spans="2:14" s="159" customFormat="1" ht="17.25" hidden="1" customHeight="1">
      <c r="B108" s="719" t="s">
        <v>4569</v>
      </c>
      <c r="C108" s="137" t="s">
        <v>4585</v>
      </c>
      <c r="D108" s="691">
        <f t="shared" si="331"/>
        <v>45195</v>
      </c>
      <c r="E108" s="692">
        <f t="shared" si="332"/>
        <v>45200</v>
      </c>
      <c r="F108" s="692">
        <f t="shared" si="333"/>
        <v>45204</v>
      </c>
      <c r="G108" s="692">
        <f t="shared" si="334"/>
        <v>45206</v>
      </c>
      <c r="H108" s="692">
        <f t="shared" si="335"/>
        <v>45208</v>
      </c>
      <c r="I108" s="421">
        <f t="shared" si="336"/>
        <v>45196</v>
      </c>
      <c r="J108" s="435"/>
      <c r="K108" s="155"/>
      <c r="L108" s="155"/>
      <c r="M108" s="155"/>
      <c r="N108" s="155"/>
    </row>
    <row r="109" spans="2:14" s="159" customFormat="1" ht="17.25" hidden="1" customHeight="1">
      <c r="B109" s="719" t="s">
        <v>4553</v>
      </c>
      <c r="C109" s="137" t="s">
        <v>4586</v>
      </c>
      <c r="D109" s="691">
        <f t="shared" si="331"/>
        <v>45202</v>
      </c>
      <c r="E109" s="692">
        <f t="shared" si="332"/>
        <v>45207</v>
      </c>
      <c r="F109" s="692">
        <f t="shared" si="333"/>
        <v>45211</v>
      </c>
      <c r="G109" s="692">
        <f t="shared" si="334"/>
        <v>45213</v>
      </c>
      <c r="H109" s="692">
        <f t="shared" si="335"/>
        <v>45215</v>
      </c>
      <c r="I109" s="421">
        <f t="shared" si="336"/>
        <v>45203</v>
      </c>
      <c r="J109" s="435"/>
      <c r="K109" s="155"/>
      <c r="L109" s="155"/>
      <c r="M109" s="155"/>
      <c r="N109" s="155"/>
    </row>
    <row r="110" spans="2:14" s="159" customFormat="1" ht="17.25" hidden="1" customHeight="1">
      <c r="B110" s="719" t="s">
        <v>4478</v>
      </c>
      <c r="C110" s="137" t="s">
        <v>4587</v>
      </c>
      <c r="D110" s="691">
        <v>45211</v>
      </c>
      <c r="E110" s="692">
        <f t="shared" si="332"/>
        <v>45216</v>
      </c>
      <c r="F110" s="692">
        <f t="shared" si="333"/>
        <v>45220</v>
      </c>
      <c r="G110" s="692">
        <f t="shared" si="334"/>
        <v>45222</v>
      </c>
      <c r="H110" s="692">
        <f t="shared" si="335"/>
        <v>45224</v>
      </c>
      <c r="I110" s="421">
        <f t="shared" si="336"/>
        <v>45210</v>
      </c>
      <c r="J110" s="435"/>
      <c r="K110" s="155"/>
      <c r="L110" s="155"/>
      <c r="M110" s="155"/>
      <c r="N110" s="155"/>
    </row>
    <row r="111" spans="2:14" s="159" customFormat="1" ht="17.25" hidden="1" customHeight="1">
      <c r="B111" s="719" t="s">
        <v>4472</v>
      </c>
      <c r="C111" s="137" t="s">
        <v>4588</v>
      </c>
      <c r="D111" s="691">
        <v>45230</v>
      </c>
      <c r="E111" s="692">
        <f t="shared" si="332"/>
        <v>45235</v>
      </c>
      <c r="F111" s="692">
        <f t="shared" si="333"/>
        <v>45239</v>
      </c>
      <c r="G111" s="692">
        <f t="shared" si="334"/>
        <v>45241</v>
      </c>
      <c r="H111" s="692">
        <f t="shared" si="335"/>
        <v>45243</v>
      </c>
      <c r="I111" s="421">
        <f t="shared" si="336"/>
        <v>45217</v>
      </c>
      <c r="J111" s="435"/>
      <c r="K111" s="155"/>
      <c r="L111" s="155"/>
      <c r="M111" s="155"/>
      <c r="N111" s="155"/>
    </row>
    <row r="112" spans="2:14" s="159" customFormat="1" ht="17.25" hidden="1" customHeight="1">
      <c r="B112" s="719" t="s">
        <v>4468</v>
      </c>
      <c r="C112" s="137" t="s">
        <v>4589</v>
      </c>
      <c r="D112" s="691">
        <v>45236</v>
      </c>
      <c r="E112" s="692">
        <f t="shared" si="332"/>
        <v>45241</v>
      </c>
      <c r="F112" s="692">
        <f t="shared" si="333"/>
        <v>45245</v>
      </c>
      <c r="G112" s="692">
        <f t="shared" si="334"/>
        <v>45247</v>
      </c>
      <c r="H112" s="692">
        <f t="shared" si="335"/>
        <v>45249</v>
      </c>
      <c r="I112" s="421">
        <f t="shared" si="336"/>
        <v>45224</v>
      </c>
      <c r="J112" s="435"/>
      <c r="K112" s="155"/>
      <c r="L112" s="155"/>
      <c r="M112" s="155"/>
      <c r="N112" s="155"/>
    </row>
    <row r="113" spans="2:14" s="159" customFormat="1" ht="17.25" hidden="1" customHeight="1">
      <c r="B113" s="731" t="s">
        <v>4575</v>
      </c>
      <c r="C113" s="716" t="s">
        <v>4590</v>
      </c>
      <c r="D113" s="525">
        <v>45230</v>
      </c>
      <c r="E113" s="590">
        <f t="shared" si="332"/>
        <v>45235</v>
      </c>
      <c r="F113" s="590">
        <f t="shared" si="333"/>
        <v>45239</v>
      </c>
      <c r="G113" s="590">
        <f t="shared" si="334"/>
        <v>45241</v>
      </c>
      <c r="H113" s="590">
        <f t="shared" si="335"/>
        <v>45243</v>
      </c>
      <c r="I113" s="421">
        <f t="shared" si="336"/>
        <v>45231</v>
      </c>
      <c r="J113" s="435"/>
      <c r="K113" s="155"/>
      <c r="L113" s="155"/>
      <c r="M113" s="155"/>
      <c r="N113" s="155"/>
    </row>
    <row r="114" spans="2:14" s="159" customFormat="1" ht="17.25" hidden="1" customHeight="1">
      <c r="B114" s="719" t="s">
        <v>4514</v>
      </c>
      <c r="C114" s="137" t="s">
        <v>4591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1">
        <f t="shared" si="336"/>
        <v>45238</v>
      </c>
      <c r="J114" s="435"/>
      <c r="K114" s="155"/>
      <c r="L114" s="155"/>
      <c r="M114" s="155"/>
      <c r="N114" s="155"/>
    </row>
    <row r="115" spans="2:14" s="159" customFormat="1" ht="17.25" hidden="1" customHeight="1">
      <c r="B115" s="719" t="s">
        <v>4561</v>
      </c>
      <c r="C115" s="137" t="s">
        <v>4592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1">
        <f t="shared" si="336"/>
        <v>45245</v>
      </c>
      <c r="J115" s="435"/>
      <c r="K115" s="155"/>
      <c r="L115" s="155"/>
      <c r="M115" s="155"/>
      <c r="N115" s="155"/>
    </row>
    <row r="116" spans="2:14" s="159" customFormat="1" ht="17.25" hidden="1" customHeight="1">
      <c r="B116" s="719" t="s">
        <v>4593</v>
      </c>
      <c r="C116" s="137" t="s">
        <v>4594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1">
        <f t="shared" si="336"/>
        <v>45252</v>
      </c>
      <c r="J116" s="435"/>
      <c r="K116" s="155"/>
      <c r="L116" s="155"/>
      <c r="M116" s="155"/>
      <c r="N116" s="155"/>
    </row>
    <row r="117" spans="2:14" s="159" customFormat="1" ht="17.25" customHeight="1">
      <c r="B117" s="719" t="s">
        <v>4595</v>
      </c>
      <c r="C117" s="137" t="s">
        <v>4596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1">
        <f t="shared" si="336"/>
        <v>45259</v>
      </c>
      <c r="J117" s="435"/>
      <c r="K117" s="155"/>
      <c r="L117" s="155"/>
      <c r="M117" s="155"/>
      <c r="N117" s="155"/>
    </row>
    <row r="118" spans="2:14" s="159" customFormat="1" ht="17.25" customHeight="1">
      <c r="B118" s="719" t="s">
        <v>4534</v>
      </c>
      <c r="C118" s="137" t="s">
        <v>4597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1">
        <f t="shared" si="336"/>
        <v>45266</v>
      </c>
      <c r="J118" s="435"/>
      <c r="K118" s="155"/>
      <c r="L118" s="155"/>
      <c r="M118" s="155"/>
      <c r="N118" s="155"/>
    </row>
    <row r="119" spans="2:14" s="159" customFormat="1" ht="17.25" customHeight="1">
      <c r="B119" s="719" t="s">
        <v>4470</v>
      </c>
      <c r="C119" s="137" t="s">
        <v>4598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1">
        <f t="shared" si="336"/>
        <v>45273</v>
      </c>
      <c r="J119" s="435"/>
      <c r="K119" s="155"/>
      <c r="L119" s="155"/>
      <c r="M119" s="155"/>
      <c r="N119" s="155"/>
    </row>
    <row r="120" spans="2:14" s="159" customFormat="1" ht="17.25" customHeight="1">
      <c r="B120" s="719" t="s">
        <v>4567</v>
      </c>
      <c r="C120" s="137" t="s">
        <v>4599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1">
        <f t="shared" si="336"/>
        <v>45280</v>
      </c>
      <c r="J120" s="435"/>
      <c r="K120" s="155"/>
      <c r="L120" s="155"/>
      <c r="M120" s="155"/>
      <c r="N120" s="155"/>
    </row>
    <row r="121" spans="2:14" s="159" customFormat="1" ht="17.25" customHeight="1">
      <c r="B121" s="719" t="s">
        <v>4557</v>
      </c>
      <c r="C121" s="137" t="s">
        <v>4600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1">
        <f t="shared" si="336"/>
        <v>45287</v>
      </c>
      <c r="J121" s="435"/>
      <c r="K121" s="155"/>
      <c r="L121" s="155"/>
      <c r="M121" s="155"/>
      <c r="N121" s="155"/>
    </row>
    <row r="122" spans="2:14" s="159" customFormat="1" ht="25.5" customHeight="1">
      <c r="B122" s="735" t="s">
        <v>413</v>
      </c>
      <c r="C122" s="633"/>
      <c r="D122" s="485">
        <f t="shared" si="337"/>
        <v>45293</v>
      </c>
      <c r="E122" s="479">
        <f t="shared" si="350"/>
        <v>45298</v>
      </c>
      <c r="F122" s="479">
        <f t="shared" si="351"/>
        <v>45302</v>
      </c>
      <c r="G122" s="479">
        <f t="shared" si="352"/>
        <v>45304</v>
      </c>
      <c r="H122" s="479">
        <f t="shared" si="353"/>
        <v>45306</v>
      </c>
      <c r="I122" s="736">
        <f t="shared" si="336"/>
        <v>45294</v>
      </c>
      <c r="J122" s="435"/>
      <c r="K122" s="155"/>
      <c r="L122" s="155"/>
      <c r="M122" s="155"/>
      <c r="N122" s="155"/>
    </row>
    <row r="123" spans="2:14" s="159" customFormat="1" ht="17.25" customHeight="1">
      <c r="B123" s="719" t="s">
        <v>4518</v>
      </c>
      <c r="C123" s="137" t="s">
        <v>4601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1">
        <f t="shared" si="336"/>
        <v>45301</v>
      </c>
      <c r="J123" s="435"/>
      <c r="K123" s="155"/>
      <c r="L123" s="155"/>
      <c r="M123" s="155"/>
      <c r="N123" s="155"/>
    </row>
    <row r="124" spans="2:14" s="159" customFormat="1" ht="17.25" customHeight="1">
      <c r="B124" s="719" t="s">
        <v>4553</v>
      </c>
      <c r="C124" s="137" t="s">
        <v>4602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1">
        <f t="shared" si="336"/>
        <v>45308</v>
      </c>
      <c r="J124" s="435"/>
      <c r="K124" s="155"/>
      <c r="L124" s="155"/>
      <c r="M124" s="155"/>
      <c r="N124" s="155"/>
    </row>
    <row r="125" spans="2:14" s="159" customFormat="1" ht="17.25" customHeight="1">
      <c r="B125" s="636" t="s">
        <v>4478</v>
      </c>
      <c r="C125" s="137" t="s">
        <v>4603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1">
        <f t="shared" si="336"/>
        <v>45315</v>
      </c>
      <c r="J125" s="435"/>
      <c r="K125" s="155"/>
      <c r="L125" s="155"/>
      <c r="M125" s="155"/>
      <c r="N125" s="155"/>
    </row>
    <row r="126" spans="2:14" s="159" customFormat="1" ht="25.5" customHeight="1">
      <c r="B126" s="719" t="s">
        <v>4472</v>
      </c>
      <c r="C126" s="137" t="s">
        <v>4604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1">
        <f t="shared" si="336"/>
        <v>45322</v>
      </c>
      <c r="J126" s="435"/>
      <c r="K126" s="155"/>
      <c r="L126" s="155"/>
      <c r="M126" s="155"/>
      <c r="N126" s="155"/>
    </row>
    <row r="127" spans="2:14" s="159" customFormat="1" ht="20.25" customHeight="1">
      <c r="B127" s="719" t="s">
        <v>4468</v>
      </c>
      <c r="C127" s="137" t="s">
        <v>4605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1">
        <f t="shared" si="336"/>
        <v>45329</v>
      </c>
      <c r="J127" s="435"/>
      <c r="K127" s="155"/>
      <c r="L127" s="155"/>
      <c r="M127" s="155"/>
      <c r="N127" s="155"/>
    </row>
    <row r="128" spans="2:14" s="159" customFormat="1" ht="20.25" customHeight="1">
      <c r="B128" s="719" t="s">
        <v>4575</v>
      </c>
      <c r="C128" s="137" t="s">
        <v>4606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1">
        <f t="shared" si="336"/>
        <v>45336</v>
      </c>
      <c r="J128" s="435"/>
      <c r="K128" s="155"/>
      <c r="L128" s="155"/>
      <c r="M128" s="155"/>
      <c r="N128" s="155"/>
    </row>
    <row r="129" spans="2:14" s="159" customFormat="1" ht="20.25" customHeight="1">
      <c r="B129" s="719" t="s">
        <v>4514</v>
      </c>
      <c r="C129" s="137" t="s">
        <v>4607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1">
        <f t="shared" si="336"/>
        <v>45343</v>
      </c>
      <c r="J129" s="435">
        <v>45355</v>
      </c>
      <c r="K129" s="155"/>
      <c r="L129" s="155"/>
      <c r="M129" s="155"/>
      <c r="N129" s="155"/>
    </row>
    <row r="130" spans="2:14" s="159" customFormat="1" ht="20.25" customHeight="1">
      <c r="B130" s="719" t="s">
        <v>4608</v>
      </c>
      <c r="C130" s="137" t="s">
        <v>4609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1">
        <f t="shared" si="336"/>
        <v>45350</v>
      </c>
      <c r="J130" s="435">
        <v>45357</v>
      </c>
      <c r="K130" s="155"/>
      <c r="L130" s="155"/>
      <c r="M130" s="155"/>
      <c r="N130" s="155"/>
    </row>
    <row r="131" spans="2:14" s="159" customFormat="1" ht="15" customHeight="1">
      <c r="B131" s="558"/>
      <c r="C131" s="488"/>
      <c r="D131" s="155"/>
      <c r="E131" s="155"/>
      <c r="F131" s="155"/>
      <c r="G131" s="155"/>
      <c r="H131" s="155"/>
      <c r="I131" s="421"/>
      <c r="J131" s="528"/>
      <c r="K131" s="155"/>
      <c r="L131" s="155"/>
      <c r="M131" s="155"/>
      <c r="N131" s="155"/>
    </row>
    <row r="132" spans="2:14" s="159" customFormat="1" ht="17.25" customHeight="1">
      <c r="B132" s="422" t="s">
        <v>545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>
      <c r="B133" s="422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>
      <c r="B134" s="192" t="s">
        <v>546</v>
      </c>
      <c r="C134" s="193"/>
      <c r="D134" s="193"/>
      <c r="E134" s="194"/>
      <c r="F134" s="195" t="s">
        <v>1565</v>
      </c>
      <c r="G134" s="195"/>
      <c r="H134" s="193"/>
      <c r="I134" s="193"/>
      <c r="J134" s="195" t="s">
        <v>548</v>
      </c>
      <c r="K134" s="195"/>
      <c r="L134" s="195"/>
      <c r="M134" s="193"/>
      <c r="N134" s="196"/>
    </row>
    <row r="135" spans="2:14" s="159" customFormat="1" ht="17.25" customHeight="1">
      <c r="B135" s="197" t="s">
        <v>549</v>
      </c>
      <c r="C135" s="193"/>
      <c r="D135" s="198" t="s">
        <v>550</v>
      </c>
      <c r="E135" s="199"/>
      <c r="F135" s="197" t="s">
        <v>551</v>
      </c>
      <c r="G135" s="193"/>
      <c r="H135" s="198" t="s">
        <v>552</v>
      </c>
      <c r="I135" s="193"/>
      <c r="J135" s="197" t="s">
        <v>553</v>
      </c>
      <c r="K135" s="193"/>
      <c r="L135" s="198" t="s">
        <v>554</v>
      </c>
      <c r="M135" s="193"/>
      <c r="N135" s="196"/>
    </row>
    <row r="136" spans="2:14" s="159" customFormat="1" ht="17.25" customHeight="1">
      <c r="B136" s="414" t="s">
        <v>555</v>
      </c>
      <c r="C136" s="202"/>
      <c r="D136" s="570" t="s">
        <v>556</v>
      </c>
      <c r="E136" s="197"/>
      <c r="F136" s="707" t="s">
        <v>557</v>
      </c>
      <c r="G136" s="730" t="s">
        <v>558</v>
      </c>
      <c r="H136" s="252" t="s">
        <v>559</v>
      </c>
      <c r="I136" s="201"/>
      <c r="J136" s="201" t="s">
        <v>560</v>
      </c>
      <c r="K136" s="203" t="s">
        <v>561</v>
      </c>
      <c r="L136" s="203"/>
      <c r="M136" s="193"/>
      <c r="N136" s="196"/>
    </row>
    <row r="137" spans="2:14" s="159" customFormat="1" ht="17.25" customHeight="1">
      <c r="B137" s="414" t="s">
        <v>569</v>
      </c>
      <c r="C137" s="202"/>
      <c r="D137" s="570" t="s">
        <v>570</v>
      </c>
      <c r="E137" s="197"/>
      <c r="F137" s="707" t="s">
        <v>564</v>
      </c>
      <c r="G137" s="730" t="s">
        <v>565</v>
      </c>
      <c r="H137" s="252" t="s">
        <v>566</v>
      </c>
      <c r="I137" s="201"/>
      <c r="J137" s="201" t="s">
        <v>567</v>
      </c>
      <c r="K137" s="203" t="s">
        <v>568</v>
      </c>
      <c r="L137" s="203"/>
      <c r="M137" s="193"/>
      <c r="N137" s="196"/>
    </row>
    <row r="138" spans="2:14" s="159" customFormat="1" ht="17.25" customHeight="1">
      <c r="B138" s="201" t="s">
        <v>3316</v>
      </c>
      <c r="C138" s="202"/>
      <c r="D138" s="203" t="s">
        <v>1729</v>
      </c>
      <c r="E138" s="197"/>
      <c r="F138" s="707" t="s">
        <v>571</v>
      </c>
      <c r="G138" s="730" t="s">
        <v>572</v>
      </c>
      <c r="H138" s="252" t="s">
        <v>573</v>
      </c>
      <c r="I138" s="414"/>
      <c r="J138" s="414" t="s">
        <v>574</v>
      </c>
      <c r="K138" s="570" t="s">
        <v>575</v>
      </c>
      <c r="L138" s="203"/>
      <c r="M138" s="193"/>
      <c r="N138" s="196"/>
    </row>
    <row r="139" spans="2:14" s="159" customFormat="1" ht="17.25" customHeight="1">
      <c r="B139" s="201" t="s">
        <v>562</v>
      </c>
      <c r="C139" s="202"/>
      <c r="D139" s="203" t="s">
        <v>563</v>
      </c>
      <c r="E139" s="197"/>
      <c r="F139" s="707" t="s">
        <v>578</v>
      </c>
      <c r="G139" s="730" t="s">
        <v>579</v>
      </c>
      <c r="H139" s="252" t="s">
        <v>580</v>
      </c>
      <c r="I139" s="201"/>
      <c r="J139" s="201" t="s">
        <v>581</v>
      </c>
      <c r="K139" s="203" t="s">
        <v>582</v>
      </c>
      <c r="L139" s="203"/>
      <c r="M139" s="193"/>
      <c r="N139" s="196"/>
    </row>
    <row r="140" spans="2:14" s="159" customFormat="1" ht="17.25" customHeight="1">
      <c r="B140" s="414" t="s">
        <v>815</v>
      </c>
      <c r="C140" s="202"/>
      <c r="D140" s="570" t="s">
        <v>577</v>
      </c>
      <c r="E140" s="197"/>
      <c r="F140" s="707" t="s">
        <v>3317</v>
      </c>
      <c r="G140" s="730" t="s">
        <v>586</v>
      </c>
      <c r="H140" s="252" t="s">
        <v>3318</v>
      </c>
      <c r="I140" s="201"/>
      <c r="J140" s="201" t="s">
        <v>588</v>
      </c>
      <c r="K140" s="203" t="s">
        <v>589</v>
      </c>
      <c r="L140" s="203"/>
      <c r="M140" s="193"/>
      <c r="N140" s="196"/>
    </row>
    <row r="141" spans="2:14" s="159" customFormat="1" ht="17.25" customHeight="1">
      <c r="B141" s="414" t="s">
        <v>1575</v>
      </c>
      <c r="C141" s="202"/>
      <c r="D141" s="570" t="s">
        <v>1576</v>
      </c>
      <c r="E141" s="197"/>
      <c r="F141" s="707"/>
      <c r="G141" s="730"/>
      <c r="H141" s="252"/>
      <c r="I141" s="201"/>
      <c r="J141" s="201" t="s">
        <v>1577</v>
      </c>
      <c r="K141" s="203" t="s">
        <v>1579</v>
      </c>
      <c r="L141" s="203"/>
      <c r="M141" s="193"/>
      <c r="N141" s="196"/>
    </row>
    <row r="142" spans="2:14" s="159" customFormat="1" ht="17.25" customHeight="1">
      <c r="B142" s="414" t="s">
        <v>1730</v>
      </c>
      <c r="C142" s="202"/>
      <c r="D142" s="570" t="s">
        <v>1731</v>
      </c>
      <c r="E142" s="197"/>
      <c r="F142" s="505"/>
      <c r="G142"/>
      <c r="H142"/>
      <c r="I142" s="414"/>
      <c r="J142" s="414" t="s">
        <v>595</v>
      </c>
      <c r="K142" s="415" t="s">
        <v>596</v>
      </c>
      <c r="L142" s="203"/>
      <c r="M142" s="193"/>
      <c r="N142" s="196"/>
    </row>
    <row r="143" spans="2:14" s="159" customFormat="1" ht="17.25" customHeight="1">
      <c r="B143" s="414" t="s">
        <v>583</v>
      </c>
      <c r="C143" s="202"/>
      <c r="D143" s="570" t="s">
        <v>584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>
      <c r="B145" s="193" t="s">
        <v>1582</v>
      </c>
      <c r="C145" s="193" t="s">
        <v>1583</v>
      </c>
      <c r="D145" s="205"/>
      <c r="E145" s="193"/>
      <c r="F145" s="193" t="s">
        <v>1584</v>
      </c>
      <c r="G145" s="206" t="s">
        <v>1585</v>
      </c>
      <c r="H145" s="196" t="s">
        <v>4610</v>
      </c>
      <c r="I145" s="193"/>
      <c r="J145" s="193" t="s">
        <v>1584</v>
      </c>
      <c r="K145" s="193" t="s">
        <v>1586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/>
  <cols>
    <col min="1" max="1" width="27.42578125" style="341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>
      <c r="A2" s="340"/>
      <c r="B2" s="8" t="s">
        <v>4310</v>
      </c>
      <c r="C2" s="11"/>
      <c r="D2" s="11"/>
      <c r="E2" s="11"/>
      <c r="F2" s="11"/>
      <c r="G2" s="604" t="s">
        <v>350</v>
      </c>
    </row>
    <row r="3" spans="1:8" ht="17.25" customHeight="1">
      <c r="B3" s="165"/>
    </row>
    <row r="4" spans="1:8" ht="17.25" customHeight="1">
      <c r="A4" s="1258" t="s">
        <v>4611</v>
      </c>
      <c r="B4" s="1258"/>
      <c r="C4" s="1258"/>
      <c r="D4" s="1258"/>
      <c r="E4" s="1258"/>
      <c r="F4" s="1258"/>
    </row>
    <row r="5" spans="1:8" ht="17.25" customHeight="1">
      <c r="B5" s="350"/>
      <c r="C5" s="148"/>
      <c r="D5" s="148"/>
      <c r="E5" s="148"/>
      <c r="F5" s="148"/>
    </row>
    <row r="6" spans="1:8" ht="56.25" customHeight="1">
      <c r="A6" s="342"/>
      <c r="B6" s="386" t="s">
        <v>4612</v>
      </c>
      <c r="C6" s="169"/>
      <c r="D6" s="332" t="s">
        <v>1656</v>
      </c>
      <c r="E6" s="163" t="s">
        <v>144</v>
      </c>
      <c r="F6" s="163" t="s">
        <v>329</v>
      </c>
      <c r="G6" s="416" t="s">
        <v>4452</v>
      </c>
      <c r="H6" s="459" t="s">
        <v>4613</v>
      </c>
    </row>
    <row r="7" spans="1:8" ht="17.25" customHeight="1">
      <c r="A7" s="342"/>
      <c r="B7" s="152" t="s">
        <v>355</v>
      </c>
      <c r="C7" s="152" t="s">
        <v>356</v>
      </c>
      <c r="D7" s="332" t="s">
        <v>1661</v>
      </c>
      <c r="E7" s="332" t="s">
        <v>223</v>
      </c>
      <c r="F7" s="332" t="s">
        <v>4614</v>
      </c>
      <c r="G7" s="379"/>
      <c r="H7" s="379"/>
    </row>
    <row r="8" spans="1:8" ht="17.25" hidden="1" customHeight="1">
      <c r="B8" s="173" t="s">
        <v>4615</v>
      </c>
      <c r="C8" s="173" t="s">
        <v>4616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49">
        <v>44478</v>
      </c>
      <c r="H8" s="432"/>
    </row>
    <row r="9" spans="1:8" ht="17.25" hidden="1" customHeight="1">
      <c r="B9" s="173" t="s">
        <v>4617</v>
      </c>
      <c r="C9" s="173" t="s">
        <v>4618</v>
      </c>
      <c r="D9" s="320">
        <v>44488</v>
      </c>
      <c r="E9" s="320">
        <f t="shared" si="0"/>
        <v>44492</v>
      </c>
      <c r="F9" s="320">
        <f t="shared" si="1"/>
        <v>44495</v>
      </c>
      <c r="G9" s="449">
        <v>44485</v>
      </c>
      <c r="H9" s="432"/>
    </row>
    <row r="10" spans="1:8" ht="17.25" hidden="1" customHeight="1">
      <c r="B10" s="173" t="s">
        <v>3961</v>
      </c>
      <c r="C10" s="173" t="s">
        <v>4619</v>
      </c>
      <c r="D10" s="320">
        <v>44491</v>
      </c>
      <c r="E10" s="320">
        <f t="shared" si="0"/>
        <v>44495</v>
      </c>
      <c r="F10" s="320">
        <f t="shared" si="1"/>
        <v>44498</v>
      </c>
      <c r="G10" s="449">
        <v>44492</v>
      </c>
      <c r="H10" s="432"/>
    </row>
    <row r="11" spans="1:8" ht="17.25" hidden="1" customHeight="1">
      <c r="B11" s="173" t="s">
        <v>4620</v>
      </c>
      <c r="C11" s="173" t="s">
        <v>4621</v>
      </c>
      <c r="D11" s="320">
        <v>44498</v>
      </c>
      <c r="E11" s="320">
        <f t="shared" si="0"/>
        <v>44502</v>
      </c>
      <c r="F11" s="320">
        <f t="shared" si="1"/>
        <v>44505</v>
      </c>
      <c r="G11" s="449">
        <v>44499</v>
      </c>
      <c r="H11" s="432"/>
    </row>
    <row r="12" spans="1:8" ht="17.25" hidden="1" customHeight="1">
      <c r="B12" s="173" t="s">
        <v>4622</v>
      </c>
      <c r="C12" s="173" t="s">
        <v>4623</v>
      </c>
      <c r="D12" s="320">
        <v>44505</v>
      </c>
      <c r="E12" s="320">
        <f t="shared" si="0"/>
        <v>44509</v>
      </c>
      <c r="F12" s="320">
        <f t="shared" si="1"/>
        <v>44512</v>
      </c>
      <c r="G12" s="449">
        <v>44506</v>
      </c>
      <c r="H12" s="432"/>
    </row>
    <row r="13" spans="1:8" ht="17.25" hidden="1" customHeight="1">
      <c r="B13" s="173" t="s">
        <v>4622</v>
      </c>
      <c r="C13" s="173" t="s">
        <v>4624</v>
      </c>
      <c r="D13" s="320">
        <v>44512</v>
      </c>
      <c r="E13" s="320">
        <f t="shared" si="0"/>
        <v>44516</v>
      </c>
      <c r="F13" s="320">
        <f t="shared" si="1"/>
        <v>44519</v>
      </c>
      <c r="G13" s="449">
        <v>44513</v>
      </c>
      <c r="H13" s="432"/>
    </row>
    <row r="14" spans="1:8" ht="17.25" hidden="1" customHeight="1">
      <c r="B14" s="173" t="s">
        <v>722</v>
      </c>
      <c r="C14" s="173" t="s">
        <v>4625</v>
      </c>
      <c r="D14" s="320">
        <v>44519</v>
      </c>
      <c r="E14" s="320">
        <f t="shared" si="0"/>
        <v>44523</v>
      </c>
      <c r="F14" s="320">
        <f t="shared" si="1"/>
        <v>44526</v>
      </c>
      <c r="G14" s="449">
        <v>44520</v>
      </c>
      <c r="H14" s="432"/>
    </row>
    <row r="15" spans="1:8" ht="17.25" hidden="1" customHeight="1">
      <c r="B15" s="173" t="s">
        <v>4626</v>
      </c>
      <c r="C15" s="173" t="s">
        <v>4627</v>
      </c>
      <c r="D15" s="320">
        <v>44526</v>
      </c>
      <c r="E15" s="320">
        <f t="shared" si="0"/>
        <v>44530</v>
      </c>
      <c r="F15" s="320">
        <f t="shared" si="1"/>
        <v>44533</v>
      </c>
      <c r="G15" s="449">
        <v>44527</v>
      </c>
      <c r="H15" s="432"/>
    </row>
    <row r="16" spans="1:8" ht="17.25" hidden="1" customHeight="1">
      <c r="B16" s="173" t="s">
        <v>4628</v>
      </c>
      <c r="C16" s="173" t="s">
        <v>4629</v>
      </c>
      <c r="D16" s="320">
        <v>44537</v>
      </c>
      <c r="E16" s="320">
        <f t="shared" si="0"/>
        <v>44541</v>
      </c>
      <c r="F16" s="320">
        <f t="shared" si="1"/>
        <v>44544</v>
      </c>
      <c r="G16" s="449">
        <v>44534</v>
      </c>
      <c r="H16" s="432"/>
    </row>
    <row r="17" spans="1:8" ht="17.25" hidden="1" customHeight="1">
      <c r="B17" s="173" t="s">
        <v>4630</v>
      </c>
      <c r="C17" s="173" t="s">
        <v>4631</v>
      </c>
      <c r="D17" s="320">
        <v>44545</v>
      </c>
      <c r="E17" s="320">
        <f t="shared" si="0"/>
        <v>44549</v>
      </c>
      <c r="F17" s="320">
        <f t="shared" si="1"/>
        <v>44552</v>
      </c>
      <c r="G17" s="449">
        <f>G16+7</f>
        <v>44541</v>
      </c>
      <c r="H17" s="432"/>
    </row>
    <row r="18" spans="1:8" ht="17.25" hidden="1" customHeight="1">
      <c r="B18" s="173" t="s">
        <v>4632</v>
      </c>
      <c r="C18" s="173" t="s">
        <v>4633</v>
      </c>
      <c r="D18" s="320">
        <v>44555</v>
      </c>
      <c r="E18" s="320">
        <f t="shared" si="0"/>
        <v>44559</v>
      </c>
      <c r="F18" s="320">
        <f t="shared" si="1"/>
        <v>44562</v>
      </c>
      <c r="G18" s="449">
        <f t="shared" ref="G18:G19" si="2">G17+7</f>
        <v>44548</v>
      </c>
      <c r="H18" s="432"/>
    </row>
    <row r="19" spans="1:8" ht="17.25" hidden="1" customHeight="1">
      <c r="B19" s="173" t="s">
        <v>4634</v>
      </c>
      <c r="C19" s="173" t="s">
        <v>4635</v>
      </c>
      <c r="D19" s="320">
        <v>44558</v>
      </c>
      <c r="E19" s="320">
        <f t="shared" si="0"/>
        <v>44562</v>
      </c>
      <c r="F19" s="320">
        <f t="shared" si="1"/>
        <v>44565</v>
      </c>
      <c r="G19" s="449">
        <f t="shared" si="2"/>
        <v>44555</v>
      </c>
      <c r="H19" s="432"/>
    </row>
    <row r="20" spans="1:8" ht="17.25" hidden="1" customHeight="1">
      <c r="B20" s="173" t="s">
        <v>4636</v>
      </c>
      <c r="C20" s="173" t="s">
        <v>4637</v>
      </c>
      <c r="D20" s="320">
        <v>44569</v>
      </c>
      <c r="E20" s="320">
        <f t="shared" si="0"/>
        <v>44573</v>
      </c>
      <c r="F20" s="320">
        <f t="shared" si="1"/>
        <v>44576</v>
      </c>
      <c r="G20" s="449">
        <f t="shared" ref="G20:G63" si="3">G19+7</f>
        <v>44562</v>
      </c>
      <c r="H20" s="432"/>
    </row>
    <row r="21" spans="1:8" ht="17.25" hidden="1" customHeight="1">
      <c r="B21" s="173" t="s">
        <v>4638</v>
      </c>
      <c r="C21" s="173" t="s">
        <v>4639</v>
      </c>
      <c r="D21" s="320">
        <v>44570</v>
      </c>
      <c r="E21" s="320">
        <f t="shared" si="0"/>
        <v>44574</v>
      </c>
      <c r="F21" s="320">
        <f t="shared" si="1"/>
        <v>44577</v>
      </c>
      <c r="G21" s="449">
        <f t="shared" si="3"/>
        <v>44569</v>
      </c>
      <c r="H21" s="432"/>
    </row>
    <row r="22" spans="1:8" ht="17.25" hidden="1" customHeight="1">
      <c r="B22" s="173" t="s">
        <v>4640</v>
      </c>
      <c r="C22" s="173" t="s">
        <v>4641</v>
      </c>
      <c r="D22" s="320">
        <v>44579</v>
      </c>
      <c r="E22" s="320">
        <f t="shared" si="0"/>
        <v>44583</v>
      </c>
      <c r="F22" s="320">
        <f t="shared" si="1"/>
        <v>44586</v>
      </c>
      <c r="G22" s="449">
        <f t="shared" si="3"/>
        <v>44576</v>
      </c>
      <c r="H22" s="432"/>
    </row>
    <row r="23" spans="1:8" ht="17.25" hidden="1" customHeight="1">
      <c r="B23" s="173" t="s">
        <v>4642</v>
      </c>
      <c r="C23" s="173" t="s">
        <v>4643</v>
      </c>
      <c r="D23" s="320">
        <v>44588</v>
      </c>
      <c r="E23" s="320">
        <f t="shared" si="0"/>
        <v>44592</v>
      </c>
      <c r="F23" s="320">
        <f t="shared" si="1"/>
        <v>44595</v>
      </c>
      <c r="G23" s="449">
        <f t="shared" si="3"/>
        <v>44583</v>
      </c>
      <c r="H23" s="432"/>
    </row>
    <row r="24" spans="1:8" ht="17.25" hidden="1" customHeight="1">
      <c r="B24" s="173" t="s">
        <v>4644</v>
      </c>
      <c r="C24" s="173" t="s">
        <v>4645</v>
      </c>
      <c r="D24" s="320">
        <v>44598</v>
      </c>
      <c r="E24" s="457">
        <f t="shared" si="0"/>
        <v>44602</v>
      </c>
      <c r="F24" s="457">
        <f t="shared" si="1"/>
        <v>44605</v>
      </c>
      <c r="G24" s="449">
        <f t="shared" si="3"/>
        <v>44590</v>
      </c>
      <c r="H24" s="432"/>
    </row>
    <row r="25" spans="1:8" ht="17.25" hidden="1" customHeight="1">
      <c r="A25" s="531" t="s">
        <v>4646</v>
      </c>
      <c r="B25" s="173" t="s">
        <v>4647</v>
      </c>
      <c r="C25" s="173" t="s">
        <v>4648</v>
      </c>
      <c r="D25" s="320">
        <v>44596</v>
      </c>
      <c r="E25" s="457">
        <f t="shared" si="0"/>
        <v>44600</v>
      </c>
      <c r="F25" s="457">
        <f t="shared" si="1"/>
        <v>44603</v>
      </c>
      <c r="G25" s="449">
        <f t="shared" si="3"/>
        <v>44597</v>
      </c>
      <c r="H25" s="432"/>
    </row>
    <row r="26" spans="1:8" ht="17.25" hidden="1" customHeight="1">
      <c r="A26" s="190" t="s">
        <v>4649</v>
      </c>
      <c r="B26" s="173" t="s">
        <v>4650</v>
      </c>
      <c r="C26" s="173" t="s">
        <v>4651</v>
      </c>
      <c r="D26" s="320">
        <v>44609</v>
      </c>
      <c r="E26" s="320">
        <f t="shared" si="0"/>
        <v>44613</v>
      </c>
      <c r="F26" s="320">
        <f t="shared" si="1"/>
        <v>44616</v>
      </c>
      <c r="G26" s="449">
        <f t="shared" si="3"/>
        <v>44604</v>
      </c>
      <c r="H26" s="432"/>
    </row>
    <row r="27" spans="1:8" ht="17.25" hidden="1" customHeight="1">
      <c r="A27" s="341" t="s">
        <v>4652</v>
      </c>
      <c r="B27" s="173" t="s">
        <v>4653</v>
      </c>
      <c r="C27" s="173" t="s">
        <v>4654</v>
      </c>
      <c r="D27" s="320">
        <v>44610</v>
      </c>
      <c r="E27" s="320">
        <f t="shared" si="0"/>
        <v>44614</v>
      </c>
      <c r="F27" s="320">
        <f t="shared" si="1"/>
        <v>44617</v>
      </c>
      <c r="G27" s="449">
        <f t="shared" si="3"/>
        <v>44611</v>
      </c>
      <c r="H27" s="432"/>
    </row>
    <row r="28" spans="1:8" ht="17.25" hidden="1" customHeight="1">
      <c r="B28" s="173" t="s">
        <v>4655</v>
      </c>
      <c r="C28" s="173" t="s">
        <v>4656</v>
      </c>
      <c r="D28" s="320">
        <v>44619</v>
      </c>
      <c r="E28" s="320">
        <f t="shared" si="0"/>
        <v>44623</v>
      </c>
      <c r="F28" s="320">
        <f t="shared" si="1"/>
        <v>44626</v>
      </c>
      <c r="G28" s="449">
        <f t="shared" si="3"/>
        <v>44618</v>
      </c>
      <c r="H28" s="432"/>
    </row>
    <row r="29" spans="1:8" ht="17.25" hidden="1" customHeight="1">
      <c r="A29" s="341" t="s">
        <v>4657</v>
      </c>
      <c r="B29" s="173" t="s">
        <v>4658</v>
      </c>
      <c r="C29" s="173" t="s">
        <v>4659</v>
      </c>
      <c r="D29" s="320">
        <v>44625</v>
      </c>
      <c r="E29" s="320">
        <f t="shared" si="0"/>
        <v>44629</v>
      </c>
      <c r="F29" s="320">
        <f t="shared" si="1"/>
        <v>44632</v>
      </c>
      <c r="G29" s="449">
        <f t="shared" si="3"/>
        <v>44625</v>
      </c>
      <c r="H29" s="432"/>
    </row>
    <row r="30" spans="1:8" ht="17.25" hidden="1" customHeight="1">
      <c r="B30" s="173" t="s">
        <v>4620</v>
      </c>
      <c r="C30" s="173" t="s">
        <v>4660</v>
      </c>
      <c r="D30" s="320">
        <v>44631</v>
      </c>
      <c r="E30" s="320">
        <f t="shared" si="0"/>
        <v>44635</v>
      </c>
      <c r="F30" s="320">
        <f t="shared" si="1"/>
        <v>44638</v>
      </c>
      <c r="G30" s="449">
        <f t="shared" si="3"/>
        <v>44632</v>
      </c>
      <c r="H30" s="432"/>
    </row>
    <row r="31" spans="1:8" ht="17.25" hidden="1" customHeight="1">
      <c r="B31" s="173" t="s">
        <v>4622</v>
      </c>
      <c r="C31" s="173" t="s">
        <v>4661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49">
        <f t="shared" si="3"/>
        <v>44639</v>
      </c>
      <c r="H31" s="432"/>
    </row>
    <row r="32" spans="1:8" ht="17.25" hidden="1" customHeight="1">
      <c r="B32" s="173" t="s">
        <v>4662</v>
      </c>
      <c r="C32" s="173" t="s">
        <v>4663</v>
      </c>
      <c r="D32" s="320">
        <v>44649</v>
      </c>
      <c r="E32" s="320">
        <f t="shared" si="0"/>
        <v>44653</v>
      </c>
      <c r="F32" s="320">
        <f t="shared" si="1"/>
        <v>44656</v>
      </c>
      <c r="G32" s="449">
        <f t="shared" si="3"/>
        <v>44646</v>
      </c>
      <c r="H32" s="432"/>
    </row>
    <row r="33" spans="1:8" ht="17.25" hidden="1" customHeight="1">
      <c r="B33" s="555" t="s">
        <v>413</v>
      </c>
      <c r="C33" s="173" t="s">
        <v>4664</v>
      </c>
      <c r="D33" s="479">
        <f t="shared" si="4"/>
        <v>44656</v>
      </c>
      <c r="E33" s="479">
        <f t="shared" si="0"/>
        <v>44660</v>
      </c>
      <c r="F33" s="479">
        <f t="shared" si="1"/>
        <v>44663</v>
      </c>
      <c r="G33" s="554">
        <f t="shared" si="3"/>
        <v>44653</v>
      </c>
      <c r="H33" s="432"/>
    </row>
    <row r="34" spans="1:8" ht="17.25" hidden="1" customHeight="1">
      <c r="B34" s="173" t="s">
        <v>4665</v>
      </c>
      <c r="C34" s="173" t="s">
        <v>4666</v>
      </c>
      <c r="D34" s="320">
        <v>44661</v>
      </c>
      <c r="E34" s="320">
        <f t="shared" si="0"/>
        <v>44665</v>
      </c>
      <c r="F34" s="320">
        <f t="shared" si="1"/>
        <v>44668</v>
      </c>
      <c r="G34" s="449">
        <f t="shared" si="3"/>
        <v>44660</v>
      </c>
      <c r="H34" s="432"/>
    </row>
    <row r="35" spans="1:8" ht="17.25" hidden="1" customHeight="1">
      <c r="B35" s="173" t="s">
        <v>4667</v>
      </c>
      <c r="C35" s="173" t="s">
        <v>4668</v>
      </c>
      <c r="D35" s="320">
        <v>44670</v>
      </c>
      <c r="E35" s="320">
        <f t="shared" si="0"/>
        <v>44674</v>
      </c>
      <c r="F35" s="320">
        <f t="shared" si="1"/>
        <v>44677</v>
      </c>
      <c r="G35" s="449">
        <f t="shared" si="3"/>
        <v>44667</v>
      </c>
      <c r="H35" s="432"/>
    </row>
    <row r="36" spans="1:8" ht="17.25" hidden="1" customHeight="1">
      <c r="B36" s="173" t="s">
        <v>4669</v>
      </c>
      <c r="C36" s="173" t="s">
        <v>4670</v>
      </c>
      <c r="D36" s="320">
        <v>44673</v>
      </c>
      <c r="E36" s="320">
        <f t="shared" si="0"/>
        <v>44677</v>
      </c>
      <c r="F36" s="320">
        <f t="shared" si="1"/>
        <v>44680</v>
      </c>
      <c r="G36" s="449">
        <f t="shared" si="3"/>
        <v>44674</v>
      </c>
      <c r="H36" s="432"/>
    </row>
    <row r="37" spans="1:8" ht="17.25" hidden="1" customHeight="1">
      <c r="B37" s="173" t="s">
        <v>4671</v>
      </c>
      <c r="C37" s="173" t="s">
        <v>4672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49">
        <f t="shared" si="3"/>
        <v>44681</v>
      </c>
      <c r="H37" s="432"/>
    </row>
    <row r="38" spans="1:8" ht="17.25" hidden="1" customHeight="1">
      <c r="B38" s="173" t="s">
        <v>4673</v>
      </c>
      <c r="C38" s="173" t="s">
        <v>4674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49">
        <f t="shared" si="3"/>
        <v>44688</v>
      </c>
      <c r="H38" s="432"/>
    </row>
    <row r="39" spans="1:8" ht="17.25" hidden="1" customHeight="1">
      <c r="B39" s="433" t="s">
        <v>413</v>
      </c>
      <c r="C39" s="173" t="s">
        <v>4675</v>
      </c>
      <c r="D39" s="479">
        <f t="shared" si="4"/>
        <v>44694</v>
      </c>
      <c r="E39" s="479">
        <f t="shared" si="0"/>
        <v>44698</v>
      </c>
      <c r="F39" s="479">
        <f t="shared" si="1"/>
        <v>44701</v>
      </c>
      <c r="G39" s="554">
        <f t="shared" si="3"/>
        <v>44695</v>
      </c>
      <c r="H39" s="432"/>
    </row>
    <row r="40" spans="1:8" ht="17.25" hidden="1" customHeight="1">
      <c r="B40" s="173" t="s">
        <v>4630</v>
      </c>
      <c r="C40" s="173" t="s">
        <v>4676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49">
        <f t="shared" si="3"/>
        <v>44702</v>
      </c>
      <c r="H40" s="432"/>
    </row>
    <row r="41" spans="1:8" ht="17.25" hidden="1" customHeight="1">
      <c r="B41" s="173" t="s">
        <v>4640</v>
      </c>
      <c r="C41" s="173" t="s">
        <v>4677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49">
        <f t="shared" si="3"/>
        <v>44709</v>
      </c>
      <c r="H41" s="432"/>
    </row>
    <row r="42" spans="1:8" ht="17.25" hidden="1" customHeight="1">
      <c r="A42" s="382" t="s">
        <v>4678</v>
      </c>
      <c r="B42" s="173" t="s">
        <v>4679</v>
      </c>
      <c r="C42" s="173" t="s">
        <v>4680</v>
      </c>
      <c r="D42" s="320">
        <v>44718</v>
      </c>
      <c r="E42" s="320">
        <f t="shared" si="5"/>
        <v>44722</v>
      </c>
      <c r="F42" s="320">
        <f t="shared" si="6"/>
        <v>44725</v>
      </c>
      <c r="G42" s="449">
        <f t="shared" si="3"/>
        <v>44716</v>
      </c>
      <c r="H42" s="432"/>
    </row>
    <row r="43" spans="1:8" ht="17.25" hidden="1" customHeight="1">
      <c r="A43" s="382" t="s">
        <v>4681</v>
      </c>
      <c r="B43" s="173" t="s">
        <v>4682</v>
      </c>
      <c r="C43" s="173" t="s">
        <v>4683</v>
      </c>
      <c r="D43" s="546">
        <f t="shared" si="4"/>
        <v>44725</v>
      </c>
      <c r="E43" s="546">
        <f t="shared" si="5"/>
        <v>44729</v>
      </c>
      <c r="F43" s="546">
        <f t="shared" si="6"/>
        <v>44732</v>
      </c>
      <c r="G43" s="569">
        <f t="shared" si="3"/>
        <v>44723</v>
      </c>
      <c r="H43" s="432"/>
    </row>
    <row r="44" spans="1:8" ht="17.25" hidden="1" customHeight="1">
      <c r="B44" s="173" t="s">
        <v>4684</v>
      </c>
      <c r="C44" s="173" t="s">
        <v>4685</v>
      </c>
      <c r="D44" s="320">
        <v>44732</v>
      </c>
      <c r="E44" s="320">
        <f t="shared" si="5"/>
        <v>44736</v>
      </c>
      <c r="F44" s="320">
        <f t="shared" si="6"/>
        <v>44739</v>
      </c>
      <c r="G44" s="449">
        <f t="shared" si="3"/>
        <v>44730</v>
      </c>
      <c r="H44" s="432"/>
    </row>
    <row r="45" spans="1:8" ht="17.25" hidden="1" customHeight="1">
      <c r="A45" s="382" t="s">
        <v>4686</v>
      </c>
      <c r="B45" s="173" t="s">
        <v>4687</v>
      </c>
      <c r="C45" s="173" t="s">
        <v>4688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49">
        <f t="shared" si="3"/>
        <v>44737</v>
      </c>
      <c r="H45" s="432"/>
    </row>
    <row r="46" spans="1:8" ht="17.25" hidden="1" customHeight="1">
      <c r="A46" s="382" t="s">
        <v>4689</v>
      </c>
      <c r="B46" s="173" t="s">
        <v>3949</v>
      </c>
      <c r="C46" s="173" t="s">
        <v>4690</v>
      </c>
      <c r="D46" s="320">
        <v>44743</v>
      </c>
      <c r="E46" s="320">
        <f t="shared" si="5"/>
        <v>44747</v>
      </c>
      <c r="F46" s="320">
        <f t="shared" si="6"/>
        <v>44750</v>
      </c>
      <c r="G46" s="449">
        <f t="shared" si="3"/>
        <v>44744</v>
      </c>
      <c r="H46" s="432"/>
    </row>
    <row r="47" spans="1:8" ht="17.25" hidden="1" customHeight="1">
      <c r="A47" s="382"/>
      <c r="B47" s="173" t="s">
        <v>4691</v>
      </c>
      <c r="C47" s="173" t="s">
        <v>4692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49">
        <f t="shared" si="3"/>
        <v>44751</v>
      </c>
      <c r="H47" s="432"/>
    </row>
    <row r="48" spans="1:8" ht="17.25" hidden="1" customHeight="1">
      <c r="A48" s="382"/>
      <c r="B48" s="173" t="s">
        <v>4667</v>
      </c>
      <c r="C48" s="173" t="s">
        <v>4693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49">
        <f t="shared" si="3"/>
        <v>44758</v>
      </c>
      <c r="H48" s="432"/>
    </row>
    <row r="49" spans="1:8" ht="17.25" hidden="1" customHeight="1">
      <c r="A49" s="382"/>
      <c r="B49" s="173" t="s">
        <v>4694</v>
      </c>
      <c r="C49" s="173" t="s">
        <v>4695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49">
        <f t="shared" si="3"/>
        <v>44765</v>
      </c>
      <c r="H49" s="432"/>
    </row>
    <row r="50" spans="1:8" ht="17.25" hidden="1" customHeight="1">
      <c r="A50" s="382"/>
      <c r="B50" s="173" t="s">
        <v>4696</v>
      </c>
      <c r="C50" s="173" t="s">
        <v>4697</v>
      </c>
      <c r="D50" s="429">
        <f t="shared" si="4"/>
        <v>44771</v>
      </c>
      <c r="E50" s="429">
        <f t="shared" si="5"/>
        <v>44775</v>
      </c>
      <c r="F50" s="429">
        <f t="shared" si="6"/>
        <v>44778</v>
      </c>
      <c r="G50" s="449">
        <f t="shared" si="3"/>
        <v>44772</v>
      </c>
      <c r="H50" s="432"/>
    </row>
    <row r="51" spans="1:8" ht="17.25" hidden="1" customHeight="1">
      <c r="A51" s="382"/>
      <c r="B51" s="173" t="s">
        <v>4622</v>
      </c>
      <c r="C51" s="173" t="s">
        <v>4698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49">
        <f t="shared" si="3"/>
        <v>44779</v>
      </c>
      <c r="H51" s="432"/>
    </row>
    <row r="52" spans="1:8" ht="17.25" hidden="1" customHeight="1">
      <c r="A52" s="382"/>
      <c r="B52" s="173" t="s">
        <v>4699</v>
      </c>
      <c r="C52" s="173" t="s">
        <v>4700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49">
        <f t="shared" si="3"/>
        <v>44786</v>
      </c>
      <c r="H52" s="432"/>
    </row>
    <row r="53" spans="1:8" ht="17.25" hidden="1" customHeight="1">
      <c r="A53" s="382"/>
      <c r="B53" s="173" t="s">
        <v>4701</v>
      </c>
      <c r="C53" s="173" t="s">
        <v>4702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49">
        <f t="shared" si="3"/>
        <v>44793</v>
      </c>
      <c r="H53" s="432"/>
    </row>
    <row r="54" spans="1:8" ht="17.25" hidden="1" customHeight="1">
      <c r="A54" s="382"/>
      <c r="B54" s="173" t="s">
        <v>4634</v>
      </c>
      <c r="C54" s="173" t="s">
        <v>4703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49">
        <f t="shared" si="3"/>
        <v>44800</v>
      </c>
      <c r="H54" s="432"/>
    </row>
    <row r="55" spans="1:8" ht="17.25" hidden="1" customHeight="1">
      <c r="A55" s="382"/>
      <c r="B55" s="173" t="s">
        <v>4575</v>
      </c>
      <c r="C55" s="173" t="s">
        <v>4704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49">
        <f t="shared" si="3"/>
        <v>44807</v>
      </c>
      <c r="H55" s="432"/>
    </row>
    <row r="56" spans="1:8" ht="17.25" hidden="1" customHeight="1">
      <c r="A56" s="382"/>
      <c r="B56" s="173" t="s">
        <v>4671</v>
      </c>
      <c r="C56" s="173" t="s">
        <v>4705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49">
        <f t="shared" si="3"/>
        <v>44814</v>
      </c>
      <c r="H56" s="432"/>
    </row>
    <row r="57" spans="1:8" ht="17.25" hidden="1" customHeight="1">
      <c r="A57" s="382"/>
      <c r="B57" s="173" t="s">
        <v>4706</v>
      </c>
      <c r="C57" s="173" t="s">
        <v>4707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49">
        <f t="shared" si="3"/>
        <v>44821</v>
      </c>
      <c r="H57" s="432"/>
    </row>
    <row r="58" spans="1:8" ht="17.25" hidden="1" customHeight="1">
      <c r="A58" s="382"/>
      <c r="B58" s="173" t="s">
        <v>4694</v>
      </c>
      <c r="C58" s="173" t="s">
        <v>4708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49">
        <f t="shared" si="3"/>
        <v>44828</v>
      </c>
      <c r="H58" s="432"/>
    </row>
    <row r="59" spans="1:8" ht="17.25" hidden="1" customHeight="1">
      <c r="A59" s="382"/>
      <c r="B59" s="173" t="s">
        <v>4638</v>
      </c>
      <c r="C59" s="173" t="s">
        <v>4709</v>
      </c>
      <c r="D59" s="320">
        <v>44836</v>
      </c>
      <c r="E59" s="320">
        <f t="shared" si="5"/>
        <v>44840</v>
      </c>
      <c r="F59" s="320">
        <f t="shared" si="6"/>
        <v>44843</v>
      </c>
      <c r="G59" s="449">
        <f t="shared" si="3"/>
        <v>44835</v>
      </c>
      <c r="H59" s="432"/>
    </row>
    <row r="60" spans="1:8" ht="17.25" hidden="1" customHeight="1">
      <c r="A60" s="382"/>
      <c r="B60" s="173" t="s">
        <v>4644</v>
      </c>
      <c r="C60" s="173" t="s">
        <v>4710</v>
      </c>
      <c r="D60" s="320">
        <v>44842</v>
      </c>
      <c r="E60" s="320">
        <f t="shared" si="5"/>
        <v>44846</v>
      </c>
      <c r="F60" s="320">
        <f t="shared" si="6"/>
        <v>44849</v>
      </c>
      <c r="G60" s="449">
        <f t="shared" si="3"/>
        <v>44842</v>
      </c>
      <c r="H60" s="432"/>
    </row>
    <row r="61" spans="1:8" ht="17.25" hidden="1" customHeight="1">
      <c r="A61" s="382"/>
      <c r="B61" s="173" t="s">
        <v>4553</v>
      </c>
      <c r="C61" s="173" t="s">
        <v>4711</v>
      </c>
      <c r="D61" s="320">
        <v>44848</v>
      </c>
      <c r="E61" s="320">
        <f t="shared" si="5"/>
        <v>44852</v>
      </c>
      <c r="F61" s="320">
        <f t="shared" si="6"/>
        <v>44855</v>
      </c>
      <c r="G61" s="449">
        <f t="shared" si="3"/>
        <v>44849</v>
      </c>
      <c r="H61" s="432"/>
    </row>
    <row r="62" spans="1:8" ht="17.25" hidden="1" customHeight="1">
      <c r="A62" s="382"/>
      <c r="B62" s="173" t="s">
        <v>4626</v>
      </c>
      <c r="C62" s="173" t="s">
        <v>4712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49">
        <f t="shared" si="3"/>
        <v>44856</v>
      </c>
      <c r="H62" s="432"/>
    </row>
    <row r="63" spans="1:8" ht="17.25" hidden="1" customHeight="1">
      <c r="A63" s="382"/>
      <c r="B63" s="173" t="s">
        <v>4713</v>
      </c>
      <c r="C63" s="173" t="s">
        <v>4714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49">
        <f t="shared" si="3"/>
        <v>44863</v>
      </c>
      <c r="H63" s="432"/>
    </row>
    <row r="64" spans="1:8" ht="17.25" hidden="1" customHeight="1">
      <c r="A64" s="382"/>
      <c r="B64" s="173" t="s">
        <v>4715</v>
      </c>
      <c r="C64" s="173" t="s">
        <v>4716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49">
        <f t="shared" ref="G64:G82" si="8">G63+7</f>
        <v>44870</v>
      </c>
      <c r="H64" s="432"/>
    </row>
    <row r="65" spans="1:8" ht="17.25" hidden="1" customHeight="1">
      <c r="A65" s="382"/>
      <c r="B65" s="173" t="s">
        <v>4557</v>
      </c>
      <c r="C65" s="173" t="s">
        <v>4717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49">
        <f t="shared" si="8"/>
        <v>44877</v>
      </c>
      <c r="H65" s="432"/>
    </row>
    <row r="66" spans="1:8" ht="17.25" hidden="1" customHeight="1">
      <c r="A66" s="382"/>
      <c r="B66" s="173" t="s">
        <v>4718</v>
      </c>
      <c r="C66" s="173" t="s">
        <v>4719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49">
        <f t="shared" si="8"/>
        <v>44884</v>
      </c>
      <c r="H66" s="432"/>
    </row>
    <row r="67" spans="1:8" ht="17.25" hidden="1" customHeight="1">
      <c r="A67" s="382"/>
      <c r="B67" s="173" t="s">
        <v>4720</v>
      </c>
      <c r="C67" s="173" t="s">
        <v>4721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49">
        <f t="shared" si="8"/>
        <v>44891</v>
      </c>
      <c r="H67" s="432"/>
    </row>
    <row r="68" spans="1:8" ht="17.25" hidden="1" customHeight="1">
      <c r="A68" s="382"/>
      <c r="B68" s="173" t="s">
        <v>4691</v>
      </c>
      <c r="C68" s="173" t="s">
        <v>4722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49">
        <f t="shared" si="8"/>
        <v>44898</v>
      </c>
      <c r="H68" s="432"/>
    </row>
    <row r="69" spans="1:8" ht="17.25" hidden="1" customHeight="1">
      <c r="A69" s="382"/>
      <c r="B69" s="173" t="s">
        <v>4622</v>
      </c>
      <c r="C69" s="173" t="s">
        <v>4723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49">
        <f t="shared" si="8"/>
        <v>44905</v>
      </c>
      <c r="H69" s="432"/>
    </row>
    <row r="70" spans="1:8" ht="17.25" hidden="1" customHeight="1">
      <c r="A70" s="382" t="s">
        <v>4724</v>
      </c>
      <c r="B70" s="173" t="s">
        <v>4725</v>
      </c>
      <c r="C70" s="173" t="s">
        <v>4726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49">
        <f t="shared" si="8"/>
        <v>44912</v>
      </c>
      <c r="H70" s="432"/>
    </row>
    <row r="71" spans="1:8" ht="17.25" hidden="1" customHeight="1">
      <c r="A71" s="382"/>
      <c r="B71" s="173" t="s">
        <v>3995</v>
      </c>
      <c r="C71" s="173" t="s">
        <v>4727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49">
        <f t="shared" si="8"/>
        <v>44919</v>
      </c>
      <c r="H71" s="432"/>
    </row>
    <row r="72" spans="1:8" ht="17.25" hidden="1" customHeight="1">
      <c r="A72" s="382"/>
      <c r="B72" s="173" t="s">
        <v>4728</v>
      </c>
      <c r="C72" s="173" t="s">
        <v>4729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49">
        <f t="shared" si="8"/>
        <v>44926</v>
      </c>
      <c r="H72" s="432"/>
    </row>
    <row r="73" spans="1:8" ht="17.25" hidden="1" customHeight="1">
      <c r="A73" s="382"/>
      <c r="B73" s="173" t="s">
        <v>3906</v>
      </c>
      <c r="C73" s="173" t="s">
        <v>4730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49">
        <f t="shared" si="8"/>
        <v>44933</v>
      </c>
      <c r="H73" s="432"/>
    </row>
    <row r="74" spans="1:8" ht="17.25" hidden="1" customHeight="1">
      <c r="A74" s="382"/>
      <c r="B74" s="173" t="s">
        <v>4715</v>
      </c>
      <c r="C74" s="173" t="s">
        <v>4731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49">
        <f t="shared" si="8"/>
        <v>44940</v>
      </c>
      <c r="H74" s="432"/>
    </row>
    <row r="75" spans="1:8" ht="17.25" hidden="1" customHeight="1">
      <c r="A75" s="382"/>
      <c r="B75" s="173" t="s">
        <v>4647</v>
      </c>
      <c r="C75" s="173" t="s">
        <v>4732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49">
        <f t="shared" si="8"/>
        <v>44947</v>
      </c>
      <c r="H75" s="432"/>
    </row>
    <row r="76" spans="1:8" ht="17.25" hidden="1" customHeight="1">
      <c r="A76" s="382"/>
      <c r="B76" s="173" t="s">
        <v>4733</v>
      </c>
      <c r="C76" s="173" t="s">
        <v>4734</v>
      </c>
      <c r="D76" s="320">
        <v>44954</v>
      </c>
      <c r="E76" s="320">
        <f t="shared" si="9"/>
        <v>44958</v>
      </c>
      <c r="F76" s="320">
        <f t="shared" si="10"/>
        <v>44961</v>
      </c>
      <c r="G76" s="449">
        <f t="shared" si="8"/>
        <v>44954</v>
      </c>
      <c r="H76" s="432"/>
    </row>
    <row r="77" spans="1:8" ht="17.25" hidden="1" customHeight="1">
      <c r="A77" s="382"/>
      <c r="B77" s="173" t="s">
        <v>4640</v>
      </c>
      <c r="C77" s="173" t="s">
        <v>4735</v>
      </c>
      <c r="D77" s="320">
        <v>44960</v>
      </c>
      <c r="E77" s="320">
        <f t="shared" si="9"/>
        <v>44964</v>
      </c>
      <c r="F77" s="320">
        <f t="shared" si="10"/>
        <v>44967</v>
      </c>
      <c r="G77" s="449">
        <f t="shared" si="8"/>
        <v>44961</v>
      </c>
      <c r="H77" s="432"/>
    </row>
    <row r="78" spans="1:8" ht="17.25" hidden="1" customHeight="1">
      <c r="A78" s="382"/>
      <c r="B78" s="173" t="s">
        <v>4736</v>
      </c>
      <c r="C78" s="173" t="s">
        <v>4737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49">
        <f t="shared" si="8"/>
        <v>44968</v>
      </c>
      <c r="H78" s="432"/>
    </row>
    <row r="79" spans="1:8" ht="17.25" hidden="1" customHeight="1">
      <c r="A79" s="382"/>
      <c r="B79" s="173" t="s">
        <v>4644</v>
      </c>
      <c r="C79" s="173" t="s">
        <v>4738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49">
        <f t="shared" si="8"/>
        <v>44975</v>
      </c>
      <c r="H79" s="432"/>
    </row>
    <row r="80" spans="1:8" ht="17.25" hidden="1" customHeight="1">
      <c r="A80" s="382" t="s">
        <v>4739</v>
      </c>
      <c r="B80" s="701" t="s">
        <v>4634</v>
      </c>
      <c r="C80" s="173" t="s">
        <v>4740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49">
        <f t="shared" si="8"/>
        <v>44982</v>
      </c>
      <c r="H80" s="432"/>
    </row>
    <row r="81" spans="1:8" ht="17.25" hidden="1" customHeight="1">
      <c r="A81" s="382"/>
      <c r="B81" s="173" t="s">
        <v>4630</v>
      </c>
      <c r="C81" s="173" t="s">
        <v>4741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49">
        <f t="shared" si="8"/>
        <v>44989</v>
      </c>
      <c r="H81" s="432"/>
    </row>
    <row r="82" spans="1:8" ht="17.25" hidden="1" customHeight="1">
      <c r="A82" s="382"/>
      <c r="B82" s="173" t="s">
        <v>4742</v>
      </c>
      <c r="C82" s="173" t="s">
        <v>4743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49">
        <f t="shared" si="8"/>
        <v>44996</v>
      </c>
      <c r="H82" s="432"/>
    </row>
    <row r="83" spans="1:8" ht="17.25" hidden="1" customHeight="1">
      <c r="A83" s="382"/>
      <c r="B83" s="173" t="s">
        <v>3949</v>
      </c>
      <c r="C83" s="173" t="s">
        <v>4744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49">
        <f t="shared" ref="G83:G106" si="12">G82+7</f>
        <v>45003</v>
      </c>
      <c r="H83" s="432"/>
    </row>
    <row r="84" spans="1:8" ht="17.25" hidden="1" customHeight="1">
      <c r="A84" s="382"/>
      <c r="B84" s="173" t="s">
        <v>3949</v>
      </c>
      <c r="C84" s="173" t="s">
        <v>4744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49">
        <f t="shared" si="12"/>
        <v>45010</v>
      </c>
      <c r="H84" s="432"/>
    </row>
    <row r="85" spans="1:8" ht="17.25" hidden="1" customHeight="1">
      <c r="A85" s="382"/>
      <c r="B85" s="173" t="s">
        <v>3949</v>
      </c>
      <c r="C85" s="173" t="s">
        <v>4744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49">
        <f t="shared" si="12"/>
        <v>45017</v>
      </c>
      <c r="H85" s="432"/>
    </row>
    <row r="86" spans="1:8" ht="17.25" hidden="1" customHeight="1">
      <c r="A86" s="382"/>
      <c r="B86" s="173" t="s">
        <v>4667</v>
      </c>
      <c r="C86" s="173" t="s">
        <v>4745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49">
        <f t="shared" si="12"/>
        <v>45024</v>
      </c>
      <c r="H86" s="432"/>
    </row>
    <row r="87" spans="1:8" ht="17.25" hidden="1" customHeight="1">
      <c r="A87" s="382"/>
      <c r="B87" s="173" t="s">
        <v>4728</v>
      </c>
      <c r="C87" s="173" t="s">
        <v>4746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49">
        <f t="shared" si="12"/>
        <v>45031</v>
      </c>
      <c r="H87" s="432"/>
    </row>
    <row r="88" spans="1:8" ht="17.25" hidden="1" customHeight="1">
      <c r="A88" s="382"/>
      <c r="B88" s="173" t="s">
        <v>4747</v>
      </c>
      <c r="C88" s="173" t="s">
        <v>4748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49">
        <f t="shared" si="12"/>
        <v>45038</v>
      </c>
      <c r="H88" s="432"/>
    </row>
    <row r="89" spans="1:8" ht="17.25" hidden="1" customHeight="1">
      <c r="A89" s="382"/>
      <c r="B89" s="173" t="s">
        <v>4749</v>
      </c>
      <c r="C89" s="173" t="s">
        <v>4750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49">
        <f t="shared" si="12"/>
        <v>45045</v>
      </c>
      <c r="H89" s="432"/>
    </row>
    <row r="90" spans="1:8" ht="17.25" hidden="1" customHeight="1">
      <c r="A90" s="382"/>
      <c r="B90" s="173" t="s">
        <v>4751</v>
      </c>
      <c r="C90" s="173" t="s">
        <v>4752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49">
        <f t="shared" si="12"/>
        <v>45052</v>
      </c>
      <c r="H90" s="432"/>
    </row>
    <row r="91" spans="1:8" ht="17.25" hidden="1" customHeight="1">
      <c r="A91" s="382"/>
      <c r="B91" s="173" t="s">
        <v>4733</v>
      </c>
      <c r="C91" s="173" t="s">
        <v>4753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49">
        <f t="shared" si="12"/>
        <v>45059</v>
      </c>
      <c r="H91" s="432"/>
    </row>
    <row r="92" spans="1:8" ht="17.25" hidden="1" customHeight="1">
      <c r="A92" s="382"/>
      <c r="B92" s="173" t="s">
        <v>4754</v>
      </c>
      <c r="C92" s="173" t="s">
        <v>4755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49">
        <f t="shared" si="12"/>
        <v>45066</v>
      </c>
      <c r="H92" s="432"/>
    </row>
    <row r="93" spans="1:8" ht="17.25" hidden="1" customHeight="1">
      <c r="A93" s="382"/>
      <c r="B93" s="173" t="s">
        <v>4647</v>
      </c>
      <c r="C93" s="173" t="s">
        <v>4755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49">
        <f t="shared" si="12"/>
        <v>45073</v>
      </c>
      <c r="H93" s="432"/>
    </row>
    <row r="94" spans="1:8" ht="17.25" hidden="1" customHeight="1">
      <c r="A94" s="382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49">
        <f t="shared" si="12"/>
        <v>45080</v>
      </c>
      <c r="H94" s="432"/>
    </row>
    <row r="95" spans="1:8" ht="17.25" hidden="1" customHeight="1">
      <c r="A95" s="382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49">
        <f t="shared" si="12"/>
        <v>45087</v>
      </c>
      <c r="H95" s="432"/>
    </row>
    <row r="96" spans="1:8" ht="17.25" hidden="1" customHeight="1">
      <c r="A96" s="382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49">
        <f t="shared" si="12"/>
        <v>45094</v>
      </c>
      <c r="H96" s="432"/>
    </row>
    <row r="97" spans="1:8" ht="17.25" hidden="1" customHeight="1">
      <c r="A97" s="382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49">
        <f t="shared" si="12"/>
        <v>45101</v>
      </c>
      <c r="H97" s="432"/>
    </row>
    <row r="98" spans="1:8" ht="17.25" hidden="1" customHeight="1">
      <c r="A98" s="382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49">
        <f t="shared" si="12"/>
        <v>45108</v>
      </c>
      <c r="H98" s="432"/>
    </row>
    <row r="99" spans="1:8" ht="17.25" hidden="1" customHeight="1">
      <c r="A99" s="382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49">
        <f t="shared" si="12"/>
        <v>45115</v>
      </c>
      <c r="H99" s="432"/>
    </row>
    <row r="100" spans="1:8" ht="17.25" hidden="1" customHeight="1">
      <c r="A100" s="382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49">
        <f t="shared" si="12"/>
        <v>45122</v>
      </c>
      <c r="H100" s="432"/>
    </row>
    <row r="101" spans="1:8" ht="17.25" hidden="1" customHeight="1">
      <c r="A101" s="382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49">
        <f t="shared" si="12"/>
        <v>45129</v>
      </c>
      <c r="H101" s="432"/>
    </row>
    <row r="102" spans="1:8" ht="17.25" hidden="1" customHeight="1">
      <c r="A102" s="382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49">
        <f t="shared" si="12"/>
        <v>45136</v>
      </c>
      <c r="H102" s="432"/>
    </row>
    <row r="103" spans="1:8" ht="17.25" hidden="1" customHeight="1">
      <c r="A103" s="382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49">
        <f t="shared" si="12"/>
        <v>45143</v>
      </c>
      <c r="H103" s="432"/>
    </row>
    <row r="104" spans="1:8" ht="17.25" hidden="1" customHeight="1">
      <c r="A104" s="382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49">
        <f t="shared" si="12"/>
        <v>45150</v>
      </c>
      <c r="H104" s="432"/>
    </row>
    <row r="105" spans="1:8" ht="17.25" hidden="1" customHeight="1">
      <c r="A105" s="382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49">
        <f t="shared" si="12"/>
        <v>45157</v>
      </c>
      <c r="H105" s="432"/>
    </row>
    <row r="106" spans="1:8" ht="17.25" hidden="1" customHeight="1">
      <c r="A106" s="382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49">
        <f t="shared" si="12"/>
        <v>45164</v>
      </c>
      <c r="H106" s="432"/>
    </row>
    <row r="107" spans="1:8" ht="20.25" customHeight="1">
      <c r="A107" s="382"/>
      <c r="B107" s="433" t="s">
        <v>413</v>
      </c>
      <c r="C107" s="173" t="s">
        <v>4756</v>
      </c>
      <c r="D107" s="479">
        <v>45175</v>
      </c>
      <c r="E107" s="479">
        <f t="shared" ref="E107:E120" si="33">D107+6</f>
        <v>45181</v>
      </c>
      <c r="F107" s="479">
        <f t="shared" ref="F107:F120" si="34">D107+10</f>
        <v>45185</v>
      </c>
      <c r="G107" s="554">
        <v>45176</v>
      </c>
      <c r="H107" s="432"/>
    </row>
    <row r="108" spans="1:8" ht="20.25" customHeight="1">
      <c r="A108" s="382"/>
      <c r="B108" s="173" t="s">
        <v>4647</v>
      </c>
      <c r="C108" s="173" t="s">
        <v>4757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49">
        <f t="shared" ref="G108:G120" si="36">G107+7</f>
        <v>45183</v>
      </c>
      <c r="H108" s="432"/>
    </row>
    <row r="109" spans="1:8" ht="20.25" customHeight="1">
      <c r="A109" s="382"/>
      <c r="B109" s="173" t="s">
        <v>4758</v>
      </c>
      <c r="C109" s="173" t="s">
        <v>4759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49">
        <f t="shared" si="36"/>
        <v>45190</v>
      </c>
      <c r="H109" s="432"/>
    </row>
    <row r="110" spans="1:8" ht="20.25" customHeight="1">
      <c r="A110" s="382"/>
      <c r="B110" s="433" t="s">
        <v>413</v>
      </c>
      <c r="C110" s="173" t="s">
        <v>4760</v>
      </c>
      <c r="D110" s="479">
        <f t="shared" si="35"/>
        <v>45196</v>
      </c>
      <c r="E110" s="479">
        <f t="shared" si="33"/>
        <v>45202</v>
      </c>
      <c r="F110" s="479">
        <f t="shared" si="34"/>
        <v>45206</v>
      </c>
      <c r="G110" s="554">
        <f t="shared" si="36"/>
        <v>45197</v>
      </c>
      <c r="H110" s="432"/>
    </row>
    <row r="111" spans="1:8" ht="20.25" customHeight="1">
      <c r="A111" s="382"/>
      <c r="B111" s="433" t="s">
        <v>413</v>
      </c>
      <c r="C111" s="173" t="s">
        <v>4761</v>
      </c>
      <c r="D111" s="479">
        <f t="shared" si="35"/>
        <v>45203</v>
      </c>
      <c r="E111" s="479">
        <f t="shared" si="33"/>
        <v>45209</v>
      </c>
      <c r="F111" s="479">
        <f t="shared" si="34"/>
        <v>45213</v>
      </c>
      <c r="G111" s="554">
        <f t="shared" si="36"/>
        <v>45204</v>
      </c>
      <c r="H111" s="432"/>
    </row>
    <row r="112" spans="1:8" ht="20.25" customHeight="1">
      <c r="A112" s="382"/>
      <c r="B112" s="173" t="s">
        <v>4762</v>
      </c>
      <c r="C112" s="173" t="s">
        <v>4763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49">
        <f t="shared" si="36"/>
        <v>45211</v>
      </c>
      <c r="H112" s="432"/>
    </row>
    <row r="113" spans="1:11" ht="20.25" customHeight="1">
      <c r="A113" s="382"/>
      <c r="B113" s="173" t="s">
        <v>3940</v>
      </c>
      <c r="C113" s="173" t="s">
        <v>4764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49">
        <f t="shared" si="36"/>
        <v>45218</v>
      </c>
      <c r="H113" s="432"/>
      <c r="I113" s="436"/>
      <c r="J113" s="146"/>
      <c r="K113" s="146"/>
    </row>
    <row r="114" spans="1:11" ht="20.25" customHeight="1">
      <c r="A114" s="382"/>
      <c r="B114" s="173" t="s">
        <v>4765</v>
      </c>
      <c r="C114" s="173" t="s">
        <v>4766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49">
        <f t="shared" si="36"/>
        <v>45225</v>
      </c>
      <c r="H114" s="432"/>
      <c r="I114" s="436"/>
      <c r="J114" s="146"/>
      <c r="K114" s="146"/>
    </row>
    <row r="115" spans="1:11" ht="20.25" customHeight="1">
      <c r="A115" s="382"/>
      <c r="B115" s="173" t="s">
        <v>4767</v>
      </c>
      <c r="C115" s="173" t="s">
        <v>4768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49">
        <f t="shared" si="36"/>
        <v>45232</v>
      </c>
      <c r="H115" s="432"/>
      <c r="I115" s="436"/>
      <c r="J115" s="146"/>
      <c r="K115" s="146"/>
    </row>
    <row r="116" spans="1:11" ht="20.25" customHeight="1">
      <c r="A116" s="382"/>
      <c r="B116" s="173" t="s">
        <v>4769</v>
      </c>
      <c r="C116" s="173" t="s">
        <v>4770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49">
        <f t="shared" si="36"/>
        <v>45239</v>
      </c>
      <c r="H116" s="432"/>
      <c r="I116" s="436"/>
      <c r="J116" s="146"/>
      <c r="K116" s="146"/>
    </row>
    <row r="117" spans="1:11" ht="20.25" customHeight="1">
      <c r="A117" s="382"/>
      <c r="B117" s="173" t="s">
        <v>4771</v>
      </c>
      <c r="C117" s="173" t="s">
        <v>4772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49">
        <f t="shared" si="36"/>
        <v>45246</v>
      </c>
      <c r="H117" s="432"/>
      <c r="I117" s="436"/>
      <c r="J117" s="146"/>
      <c r="K117" s="146"/>
    </row>
    <row r="118" spans="1:11" ht="20.25" customHeight="1">
      <c r="A118" s="382"/>
      <c r="B118" s="173" t="s">
        <v>4773</v>
      </c>
      <c r="C118" s="173" t="s">
        <v>4774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49">
        <f t="shared" si="36"/>
        <v>45253</v>
      </c>
      <c r="H118" s="432"/>
      <c r="I118" s="436"/>
      <c r="J118" s="146"/>
      <c r="K118" s="146"/>
    </row>
    <row r="119" spans="1:11" ht="20.25" customHeight="1">
      <c r="A119" s="382"/>
      <c r="B119" s="173" t="s">
        <v>4775</v>
      </c>
      <c r="C119" s="173" t="s">
        <v>4776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49">
        <f t="shared" si="36"/>
        <v>45260</v>
      </c>
      <c r="H119" s="432"/>
      <c r="I119" s="436"/>
      <c r="J119" s="146"/>
      <c r="K119" s="146"/>
    </row>
    <row r="120" spans="1:11" ht="20.25" customHeight="1">
      <c r="A120" s="382"/>
      <c r="B120" s="173" t="s">
        <v>4777</v>
      </c>
      <c r="C120" s="173" t="s">
        <v>4778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49">
        <f t="shared" si="36"/>
        <v>45267</v>
      </c>
      <c r="H120" s="432"/>
      <c r="I120" s="436"/>
      <c r="J120" s="146"/>
      <c r="K120" s="146"/>
    </row>
    <row r="121" spans="1:11" ht="16.899999999999999" customHeight="1">
      <c r="A121" s="382"/>
      <c r="B121" s="148"/>
      <c r="C121" s="148"/>
      <c r="D121" s="155"/>
      <c r="E121" s="155"/>
      <c r="F121" s="155"/>
      <c r="G121" s="449"/>
      <c r="H121" s="432"/>
      <c r="I121" s="436"/>
      <c r="J121" s="146"/>
      <c r="K121" s="146"/>
    </row>
    <row r="122" spans="1:11" ht="16.899999999999999" customHeight="1">
      <c r="A122" s="382"/>
      <c r="B122" s="148"/>
      <c r="C122" s="148"/>
      <c r="D122" s="155"/>
      <c r="E122" s="155"/>
      <c r="F122" s="155"/>
      <c r="G122" s="449"/>
      <c r="H122" s="432"/>
      <c r="I122" s="436"/>
      <c r="J122" s="146"/>
      <c r="K122" s="146"/>
    </row>
    <row r="123" spans="1:11" ht="14.45" customHeight="1">
      <c r="B123" s="148"/>
      <c r="C123" s="148"/>
      <c r="D123" s="155"/>
      <c r="E123" s="155"/>
      <c r="F123" s="155"/>
      <c r="G123" s="449"/>
      <c r="H123" s="432"/>
      <c r="I123" s="436"/>
      <c r="J123" s="146"/>
      <c r="K123" s="146"/>
    </row>
    <row r="124" spans="1:11" s="159" customFormat="1" ht="17.25" customHeight="1">
      <c r="A124" s="342"/>
      <c r="B124" s="147" t="s">
        <v>545</v>
      </c>
      <c r="C124" s="145"/>
      <c r="D124" s="145"/>
      <c r="E124" s="145"/>
      <c r="G124" s="145"/>
      <c r="I124" s="147"/>
      <c r="J124" s="145"/>
    </row>
    <row r="125" spans="1:11" s="159" customFormat="1" ht="17.25" customHeight="1">
      <c r="A125" s="343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>
      <c r="A126" s="343"/>
      <c r="B126" s="8" t="s">
        <v>546</v>
      </c>
      <c r="C126" s="11"/>
      <c r="D126" s="11"/>
      <c r="E126" s="2" t="s">
        <v>1565</v>
      </c>
      <c r="F126" s="2"/>
      <c r="G126" s="11"/>
      <c r="H126" s="11"/>
      <c r="I126" s="2"/>
      <c r="J126" s="2" t="s">
        <v>548</v>
      </c>
      <c r="K126" s="2"/>
    </row>
    <row r="127" spans="1:11" s="159" customFormat="1" ht="17.25" customHeight="1">
      <c r="A127" s="344"/>
      <c r="B127" s="197" t="s">
        <v>549</v>
      </c>
      <c r="C127" s="193"/>
      <c r="D127" s="198" t="s">
        <v>550</v>
      </c>
      <c r="E127" s="11" t="s">
        <v>551</v>
      </c>
      <c r="F127" s="11"/>
      <c r="G127" s="198" t="s">
        <v>552</v>
      </c>
      <c r="H127" s="11"/>
      <c r="I127" s="197"/>
      <c r="J127" s="197" t="s">
        <v>553</v>
      </c>
      <c r="K127" s="198" t="s">
        <v>554</v>
      </c>
    </row>
    <row r="128" spans="1:11" s="159" customFormat="1" ht="17.25" customHeight="1">
      <c r="A128" s="343"/>
      <c r="B128" s="414" t="s">
        <v>555</v>
      </c>
      <c r="C128" s="202"/>
      <c r="D128" s="570" t="s">
        <v>556</v>
      </c>
      <c r="E128" s="197"/>
      <c r="F128" s="707" t="s">
        <v>557</v>
      </c>
      <c r="G128" s="730" t="s">
        <v>558</v>
      </c>
      <c r="H128" s="252" t="s">
        <v>559</v>
      </c>
      <c r="I128" s="193"/>
      <c r="J128" s="201" t="s">
        <v>560</v>
      </c>
      <c r="K128" s="203" t="s">
        <v>561</v>
      </c>
    </row>
    <row r="129" spans="2:11" s="159" customFormat="1" ht="17.25" customHeight="1">
      <c r="B129" s="414" t="s">
        <v>569</v>
      </c>
      <c r="C129" s="202"/>
      <c r="D129" s="570" t="s">
        <v>570</v>
      </c>
      <c r="E129" s="197"/>
      <c r="F129" s="707" t="s">
        <v>564</v>
      </c>
      <c r="G129" s="730" t="s">
        <v>565</v>
      </c>
      <c r="H129" s="252" t="s">
        <v>566</v>
      </c>
      <c r="I129" s="193"/>
      <c r="J129" s="201" t="s">
        <v>567</v>
      </c>
      <c r="K129" s="203" t="s">
        <v>568</v>
      </c>
    </row>
    <row r="130" spans="2:11" s="159" customFormat="1" ht="17.25" customHeight="1">
      <c r="B130" s="201" t="s">
        <v>3316</v>
      </c>
      <c r="C130" s="202"/>
      <c r="D130" s="203" t="s">
        <v>1729</v>
      </c>
      <c r="E130" s="197"/>
      <c r="F130" s="707" t="s">
        <v>571</v>
      </c>
      <c r="G130" s="730" t="s">
        <v>572</v>
      </c>
      <c r="H130" s="252" t="s">
        <v>573</v>
      </c>
      <c r="I130" s="193"/>
      <c r="J130" s="414" t="s">
        <v>574</v>
      </c>
      <c r="K130" s="570" t="s">
        <v>575</v>
      </c>
    </row>
    <row r="131" spans="2:11" s="159" customFormat="1" ht="17.25" customHeight="1">
      <c r="B131" s="201" t="s">
        <v>562</v>
      </c>
      <c r="C131" s="202"/>
      <c r="D131" s="203" t="s">
        <v>563</v>
      </c>
      <c r="E131" s="197"/>
      <c r="F131" s="707" t="s">
        <v>578</v>
      </c>
      <c r="G131" s="730" t="s">
        <v>579</v>
      </c>
      <c r="H131" s="252" t="s">
        <v>580</v>
      </c>
      <c r="I131" s="193"/>
      <c r="J131" s="201" t="s">
        <v>581</v>
      </c>
      <c r="K131" s="203" t="s">
        <v>582</v>
      </c>
    </row>
    <row r="132" spans="2:11" s="159" customFormat="1" ht="17.25" customHeight="1">
      <c r="B132" s="414" t="s">
        <v>815</v>
      </c>
      <c r="C132" s="202"/>
      <c r="D132" s="570" t="s">
        <v>577</v>
      </c>
      <c r="E132" s="197"/>
      <c r="F132" s="707" t="s">
        <v>3317</v>
      </c>
      <c r="G132" s="730" t="s">
        <v>586</v>
      </c>
      <c r="H132" s="252" t="s">
        <v>3318</v>
      </c>
      <c r="I132" s="193"/>
      <c r="J132" s="201" t="s">
        <v>588</v>
      </c>
      <c r="K132" s="203" t="s">
        <v>589</v>
      </c>
    </row>
    <row r="133" spans="2:11" s="159" customFormat="1" ht="17.25" customHeight="1">
      <c r="B133" s="414" t="s">
        <v>1575</v>
      </c>
      <c r="C133" s="202"/>
      <c r="D133" s="570" t="s">
        <v>1576</v>
      </c>
      <c r="E133" s="197"/>
      <c r="F133" s="707"/>
      <c r="G133" s="730"/>
      <c r="H133" s="252"/>
      <c r="I133" s="193"/>
      <c r="J133" s="201" t="s">
        <v>1577</v>
      </c>
      <c r="K133" s="203" t="s">
        <v>1579</v>
      </c>
    </row>
    <row r="134" spans="2:11" s="159" customFormat="1" ht="17.25" customHeight="1">
      <c r="B134" s="414" t="s">
        <v>1730</v>
      </c>
      <c r="C134" s="202"/>
      <c r="D134" s="570" t="s">
        <v>1731</v>
      </c>
      <c r="E134" s="197"/>
      <c r="F134" s="505"/>
      <c r="G134"/>
      <c r="H134"/>
      <c r="I134" s="193"/>
      <c r="J134" s="414" t="s">
        <v>595</v>
      </c>
      <c r="K134" s="415" t="s">
        <v>596</v>
      </c>
    </row>
    <row r="135" spans="2:11" ht="17.25" customHeight="1">
      <c r="B135" s="414" t="s">
        <v>583</v>
      </c>
      <c r="C135" s="202"/>
      <c r="D135" s="570" t="s">
        <v>584</v>
      </c>
      <c r="E135" s="11"/>
      <c r="F135" s="11"/>
      <c r="G135" s="14"/>
      <c r="H135" s="13"/>
      <c r="I135" s="193"/>
      <c r="J135" s="197"/>
      <c r="K135" s="193"/>
    </row>
    <row r="136" spans="2:11" ht="17.25" customHeight="1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>
      <c r="B137" s="11" t="s">
        <v>1582</v>
      </c>
      <c r="C137" s="11" t="s">
        <v>1583</v>
      </c>
      <c r="D137" s="13"/>
      <c r="E137" s="11" t="s">
        <v>1584</v>
      </c>
      <c r="F137" s="16" t="s">
        <v>1585</v>
      </c>
      <c r="G137" s="14"/>
      <c r="H137" s="11"/>
      <c r="I137" s="11" t="s">
        <v>1584</v>
      </c>
      <c r="J137" s="11" t="s">
        <v>1586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>
      <c r="K1" s="149"/>
      <c r="L1" s="149"/>
      <c r="M1" s="149"/>
      <c r="N1" s="149"/>
    </row>
    <row r="2" spans="1:14" ht="16.899999999999999" customHeight="1">
      <c r="B2" s="8" t="s">
        <v>1429</v>
      </c>
      <c r="K2" s="149"/>
      <c r="L2" s="149"/>
      <c r="M2" s="149"/>
      <c r="N2" s="149"/>
    </row>
    <row r="3" spans="1:14" ht="17.25" customHeight="1">
      <c r="B3" s="165"/>
      <c r="K3" s="149"/>
      <c r="L3" s="149"/>
      <c r="M3" s="149"/>
      <c r="N3" s="149"/>
    </row>
    <row r="4" spans="1:14" s="146" customFormat="1" ht="17.25" customHeight="1">
      <c r="A4" s="316"/>
      <c r="B4" s="1259" t="s">
        <v>4779</v>
      </c>
      <c r="C4" s="1259"/>
      <c r="D4" s="1259"/>
      <c r="E4" s="1259"/>
      <c r="F4" s="1259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>
      <c r="A6" s="210"/>
      <c r="B6" s="386" t="s">
        <v>3221</v>
      </c>
      <c r="C6" s="349"/>
      <c r="D6" s="403" t="s">
        <v>1656</v>
      </c>
      <c r="E6" s="332" t="s">
        <v>204</v>
      </c>
      <c r="F6" s="163" t="s">
        <v>4780</v>
      </c>
      <c r="I6" s="145"/>
      <c r="J6" s="145"/>
      <c r="K6" s="145"/>
      <c r="L6" s="145"/>
      <c r="M6" s="145"/>
      <c r="N6" s="159"/>
    </row>
    <row r="7" spans="1:14" s="146" customFormat="1" ht="17.25" customHeight="1">
      <c r="A7" s="210"/>
      <c r="B7" s="167"/>
      <c r="C7" s="151" t="s">
        <v>3222</v>
      </c>
      <c r="D7" s="348"/>
      <c r="E7" s="332" t="s">
        <v>166</v>
      </c>
      <c r="F7" s="332" t="s">
        <v>145</v>
      </c>
      <c r="I7" s="145"/>
      <c r="J7" s="145"/>
      <c r="K7" s="145"/>
      <c r="L7" s="145"/>
      <c r="M7" s="145"/>
      <c r="N7" s="159"/>
    </row>
    <row r="8" spans="1:14" s="146" customFormat="1" ht="17.25" hidden="1" customHeight="1">
      <c r="A8" s="210" t="s">
        <v>4781</v>
      </c>
      <c r="B8" s="153" t="s">
        <v>3228</v>
      </c>
      <c r="C8" s="320" t="s">
        <v>4782</v>
      </c>
      <c r="D8" s="320">
        <v>44296</v>
      </c>
      <c r="E8" s="154"/>
      <c r="F8" s="320">
        <f t="shared" ref="F8" si="0">D8+4</f>
        <v>44300</v>
      </c>
      <c r="G8" s="396" t="s">
        <v>4783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>
      <c r="A9" s="210" t="s">
        <v>4784</v>
      </c>
      <c r="B9" s="153" t="s">
        <v>3228</v>
      </c>
      <c r="C9" s="320" t="s">
        <v>4785</v>
      </c>
      <c r="D9" s="320">
        <v>44296</v>
      </c>
      <c r="E9" s="320">
        <f t="shared" ref="E9" si="1">D9+2</f>
        <v>44298</v>
      </c>
      <c r="F9" s="154"/>
      <c r="G9" s="396"/>
      <c r="H9" s="147"/>
      <c r="I9" s="145"/>
      <c r="J9" s="145"/>
      <c r="K9" s="145"/>
      <c r="L9" s="145"/>
      <c r="M9" s="145"/>
      <c r="N9" s="159"/>
    </row>
    <row r="10" spans="1:14" s="146" customFormat="1" ht="17.25" customHeight="1">
      <c r="A10" s="210" t="s">
        <v>4781</v>
      </c>
      <c r="B10" s="153" t="s">
        <v>3228</v>
      </c>
      <c r="C10" s="320" t="s">
        <v>4786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>
      <c r="A11" s="210" t="s">
        <v>4784</v>
      </c>
      <c r="B11" s="153" t="s">
        <v>3228</v>
      </c>
      <c r="C11" s="320" t="s">
        <v>4787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4788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>
      <c r="A12" s="210"/>
      <c r="B12" s="385" t="s">
        <v>1480</v>
      </c>
      <c r="C12" s="353" t="s">
        <v>4789</v>
      </c>
      <c r="D12" s="353">
        <v>44318</v>
      </c>
      <c r="E12" s="353">
        <f t="shared" si="3"/>
        <v>44320</v>
      </c>
      <c r="F12" s="353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>
      <c r="A13" s="210" t="s">
        <v>4784</v>
      </c>
      <c r="B13" s="356" t="s">
        <v>2936</v>
      </c>
      <c r="C13" s="353" t="s">
        <v>4790</v>
      </c>
      <c r="D13" s="353">
        <f t="shared" ref="D13:D16" si="5">D12+7</f>
        <v>44325</v>
      </c>
      <c r="E13" s="353">
        <f t="shared" si="3"/>
        <v>44327</v>
      </c>
      <c r="F13" s="353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>
      <c r="A14" s="210"/>
      <c r="B14" s="356" t="s">
        <v>1480</v>
      </c>
      <c r="C14" s="353" t="s">
        <v>4791</v>
      </c>
      <c r="D14" s="353">
        <f t="shared" si="5"/>
        <v>44332</v>
      </c>
      <c r="E14" s="353">
        <f t="shared" si="3"/>
        <v>44334</v>
      </c>
      <c r="F14" s="353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>
      <c r="A15" s="210" t="s">
        <v>4784</v>
      </c>
      <c r="B15" s="356" t="s">
        <v>2936</v>
      </c>
      <c r="C15" s="353" t="s">
        <v>4792</v>
      </c>
      <c r="D15" s="353">
        <f t="shared" si="5"/>
        <v>44339</v>
      </c>
      <c r="E15" s="353">
        <f t="shared" ref="E15" si="6">D15+2</f>
        <v>44341</v>
      </c>
      <c r="F15" s="353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>
      <c r="A16" s="210"/>
      <c r="B16" s="356" t="s">
        <v>1480</v>
      </c>
      <c r="C16" s="353" t="s">
        <v>4793</v>
      </c>
      <c r="D16" s="353">
        <f t="shared" si="5"/>
        <v>44346</v>
      </c>
      <c r="E16" s="353">
        <f t="shared" ref="E16" si="8">D16+2</f>
        <v>44348</v>
      </c>
      <c r="F16" s="353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>
      <c r="A17" s="316"/>
      <c r="B17" s="157" t="s">
        <v>545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>
      <c r="A19" s="316"/>
      <c r="B19" s="169"/>
      <c r="C19" s="165" t="s">
        <v>4794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>
      <c r="A21" s="316"/>
      <c r="B21" s="167"/>
      <c r="C21" s="151" t="s">
        <v>3222</v>
      </c>
      <c r="D21" s="1256" t="s">
        <v>1656</v>
      </c>
      <c r="E21" s="163" t="s">
        <v>2812</v>
      </c>
      <c r="F21" s="332" t="s">
        <v>204</v>
      </c>
      <c r="G21" s="163" t="s">
        <v>4795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>
      <c r="A22" s="316"/>
      <c r="B22" s="152" t="s">
        <v>355</v>
      </c>
      <c r="C22" s="152" t="s">
        <v>356</v>
      </c>
      <c r="D22" s="1256"/>
      <c r="E22" s="332" t="s">
        <v>166</v>
      </c>
      <c r="F22" s="332" t="s">
        <v>252</v>
      </c>
      <c r="G22" s="332" t="s">
        <v>269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>
      <c r="A23" s="210"/>
      <c r="B23" s="153" t="s">
        <v>1480</v>
      </c>
      <c r="C23" s="320" t="s">
        <v>4796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>
      <c r="A24" s="210"/>
      <c r="B24" s="356" t="s">
        <v>3081</v>
      </c>
      <c r="C24" s="353" t="s">
        <v>4797</v>
      </c>
      <c r="D24" s="353">
        <f t="shared" ref="D24:D25" si="13">D23+7</f>
        <v>44017</v>
      </c>
      <c r="E24" s="353">
        <f t="shared" si="10"/>
        <v>44019</v>
      </c>
      <c r="F24" s="353">
        <f t="shared" si="11"/>
        <v>44020</v>
      </c>
      <c r="G24" s="353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>
      <c r="A25" s="210"/>
      <c r="B25" s="356" t="s">
        <v>1480</v>
      </c>
      <c r="C25" s="353" t="s">
        <v>4798</v>
      </c>
      <c r="D25" s="353">
        <f t="shared" si="13"/>
        <v>44024</v>
      </c>
      <c r="E25" s="353">
        <f t="shared" si="10"/>
        <v>44026</v>
      </c>
      <c r="F25" s="353">
        <f t="shared" si="11"/>
        <v>44027</v>
      </c>
      <c r="G25" s="353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>
      <c r="A26" s="210"/>
      <c r="B26" s="356" t="s">
        <v>3081</v>
      </c>
      <c r="C26" s="353" t="s">
        <v>4799</v>
      </c>
      <c r="D26" s="154">
        <v>44031</v>
      </c>
      <c r="E26" s="154"/>
      <c r="F26" s="154"/>
      <c r="G26" s="154"/>
      <c r="H26" s="145" t="s">
        <v>4800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>
      <c r="A27" s="316"/>
      <c r="B27" s="157" t="s">
        <v>545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>
      <c r="A29" s="316"/>
      <c r="B29" s="192" t="s">
        <v>546</v>
      </c>
      <c r="C29" s="193"/>
      <c r="D29" s="193"/>
      <c r="E29" s="194"/>
      <c r="F29" s="195" t="s">
        <v>1565</v>
      </c>
      <c r="G29" s="195"/>
      <c r="H29" s="193"/>
      <c r="I29" s="193"/>
      <c r="J29" s="195" t="s">
        <v>548</v>
      </c>
      <c r="K29" s="195"/>
      <c r="L29" s="195"/>
      <c r="M29" s="193"/>
      <c r="N29" s="196"/>
    </row>
    <row r="30" spans="1:14" s="159" customFormat="1" ht="17.25" customHeight="1">
      <c r="A30" s="316"/>
      <c r="B30" s="197" t="s">
        <v>549</v>
      </c>
      <c r="C30" s="193"/>
      <c r="D30" s="198" t="s">
        <v>550</v>
      </c>
      <c r="E30" s="199"/>
      <c r="F30" s="197" t="s">
        <v>551</v>
      </c>
      <c r="G30" s="193"/>
      <c r="H30" s="198" t="s">
        <v>552</v>
      </c>
      <c r="I30" s="193"/>
      <c r="J30" s="197" t="s">
        <v>553</v>
      </c>
      <c r="K30" s="193"/>
      <c r="L30" s="198" t="s">
        <v>554</v>
      </c>
      <c r="M30" s="193"/>
      <c r="N30" s="196"/>
    </row>
    <row r="31" spans="1:14" s="159" customFormat="1" ht="17.25" customHeight="1">
      <c r="A31" s="317"/>
      <c r="B31" s="201" t="s">
        <v>4801</v>
      </c>
      <c r="C31" s="202" t="s">
        <v>4802</v>
      </c>
      <c r="D31" s="203" t="s">
        <v>4803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560</v>
      </c>
      <c r="K31" s="202" t="s">
        <v>1566</v>
      </c>
      <c r="L31" s="203" t="s">
        <v>561</v>
      </c>
      <c r="M31" s="193"/>
      <c r="N31" s="196"/>
    </row>
    <row r="32" spans="1:14" s="159" customFormat="1" ht="17.25" customHeight="1">
      <c r="A32" s="316"/>
      <c r="B32" s="201" t="s">
        <v>4804</v>
      </c>
      <c r="C32" s="202" t="s">
        <v>4805</v>
      </c>
      <c r="D32" s="203" t="s">
        <v>4806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567</v>
      </c>
      <c r="K32" s="202" t="s">
        <v>1567</v>
      </c>
      <c r="L32" s="203" t="s">
        <v>568</v>
      </c>
      <c r="M32" s="193"/>
      <c r="N32" s="196"/>
    </row>
    <row r="33" spans="1:14" s="159" customFormat="1" ht="17.25" customHeight="1">
      <c r="A33" s="316"/>
      <c r="B33" s="201" t="s">
        <v>1568</v>
      </c>
      <c r="C33" s="202" t="s">
        <v>4807</v>
      </c>
      <c r="D33" s="203" t="s">
        <v>1569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1570</v>
      </c>
      <c r="K33" s="202" t="s">
        <v>1571</v>
      </c>
      <c r="L33" s="203" t="s">
        <v>1572</v>
      </c>
      <c r="M33" s="193"/>
      <c r="N33" s="196"/>
    </row>
    <row r="34" spans="1:14" s="159" customFormat="1" ht="17.25" customHeight="1">
      <c r="A34" s="316"/>
      <c r="B34" s="201" t="s">
        <v>4808</v>
      </c>
      <c r="C34" s="202" t="s">
        <v>4809</v>
      </c>
      <c r="D34" s="203" t="s">
        <v>4810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581</v>
      </c>
      <c r="K34" s="202" t="s">
        <v>1573</v>
      </c>
      <c r="L34" s="203" t="s">
        <v>582</v>
      </c>
      <c r="M34" s="193"/>
      <c r="N34" s="196"/>
    </row>
    <row r="35" spans="1:14" s="159" customFormat="1" ht="17.25" customHeight="1">
      <c r="A35" s="316"/>
      <c r="B35" s="201" t="s">
        <v>562</v>
      </c>
      <c r="C35" s="202" t="s">
        <v>4811</v>
      </c>
      <c r="D35" s="203" t="s">
        <v>563</v>
      </c>
      <c r="E35" s="197"/>
      <c r="F35" s="201"/>
      <c r="G35" s="202"/>
      <c r="H35" s="203"/>
      <c r="I35" s="193"/>
      <c r="J35" s="201" t="s">
        <v>588</v>
      </c>
      <c r="K35" s="202" t="s">
        <v>1574</v>
      </c>
      <c r="L35" s="203" t="s">
        <v>589</v>
      </c>
      <c r="M35" s="193"/>
      <c r="N35" s="196"/>
    </row>
    <row r="36" spans="1:14" s="159" customFormat="1" ht="17.25" customHeight="1">
      <c r="A36" s="316"/>
      <c r="B36" s="201" t="s">
        <v>4812</v>
      </c>
      <c r="C36" s="202" t="s">
        <v>4813</v>
      </c>
      <c r="D36" s="203" t="s">
        <v>4814</v>
      </c>
      <c r="E36" s="197"/>
      <c r="F36" s="201"/>
      <c r="G36" s="202"/>
      <c r="H36" s="203"/>
      <c r="I36" s="193"/>
      <c r="J36" s="201" t="s">
        <v>1577</v>
      </c>
      <c r="K36" s="202" t="s">
        <v>1578</v>
      </c>
      <c r="L36" s="203" t="s">
        <v>1579</v>
      </c>
      <c r="M36" s="193"/>
      <c r="N36" s="196"/>
    </row>
    <row r="37" spans="1:14" s="159" customFormat="1" ht="17.25" customHeight="1">
      <c r="A37" s="316"/>
      <c r="B37" s="201" t="s">
        <v>4815</v>
      </c>
      <c r="C37" s="202" t="s">
        <v>4816</v>
      </c>
      <c r="D37" s="203" t="s">
        <v>4817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>
      <c r="A38" s="316"/>
      <c r="B38" s="201" t="s">
        <v>4818</v>
      </c>
      <c r="C38" s="202" t="s">
        <v>4819</v>
      </c>
      <c r="D38" s="203" t="s">
        <v>4820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>
      <c r="B40" s="193" t="s">
        <v>1582</v>
      </c>
      <c r="C40" s="193" t="s">
        <v>1583</v>
      </c>
      <c r="D40" s="205"/>
      <c r="E40" s="193"/>
      <c r="F40" s="193" t="s">
        <v>1584</v>
      </c>
      <c r="G40" s="206" t="s">
        <v>1585</v>
      </c>
      <c r="H40" s="196"/>
      <c r="I40" s="193"/>
      <c r="J40" s="193" t="s">
        <v>1584</v>
      </c>
      <c r="K40" s="193" t="s">
        <v>1586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3.9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6">
      <c r="A2" s="122"/>
      <c r="B2" s="123" t="s">
        <v>4821</v>
      </c>
      <c r="C2" s="122"/>
      <c r="D2" s="122"/>
      <c r="E2" s="122"/>
      <c r="F2" s="122"/>
      <c r="G2" s="11"/>
      <c r="H2" s="604" t="s">
        <v>350</v>
      </c>
      <c r="I2" s="11"/>
    </row>
    <row r="3" spans="1:12" ht="19.5" customHeight="1">
      <c r="A3" s="383"/>
      <c r="B3" s="1192" t="s">
        <v>4822</v>
      </c>
      <c r="C3" s="1192"/>
      <c r="D3" s="1192"/>
      <c r="E3" s="1192"/>
      <c r="F3" s="1192"/>
      <c r="G3" s="1192"/>
      <c r="H3" s="2"/>
      <c r="I3" s="2"/>
      <c r="J3" s="3"/>
      <c r="K3" s="3"/>
    </row>
    <row r="4" spans="1:12" ht="19.5" customHeight="1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>
      <c r="B5" s="397" t="s">
        <v>1655</v>
      </c>
      <c r="C5" s="1" t="s">
        <v>1547</v>
      </c>
      <c r="D5" s="402" t="s">
        <v>1656</v>
      </c>
      <c r="E5" s="367" t="s">
        <v>277</v>
      </c>
      <c r="F5" s="331"/>
      <c r="G5" s="331"/>
      <c r="H5" s="331"/>
      <c r="I5" s="367" t="s">
        <v>275</v>
      </c>
      <c r="J5" s="331"/>
      <c r="K5" s="331"/>
      <c r="L5" s="331"/>
    </row>
    <row r="6" spans="1:12" ht="24" customHeight="1">
      <c r="A6" s="253"/>
      <c r="B6" s="4" t="s">
        <v>355</v>
      </c>
      <c r="C6" s="4" t="s">
        <v>356</v>
      </c>
      <c r="D6" s="395"/>
      <c r="E6" s="395" t="s">
        <v>252</v>
      </c>
      <c r="F6" s="331"/>
      <c r="G6" s="331"/>
      <c r="H6" s="331"/>
      <c r="I6" s="395" t="s">
        <v>201</v>
      </c>
      <c r="J6" s="331"/>
      <c r="K6" s="331"/>
      <c r="L6" s="331"/>
    </row>
    <row r="7" spans="1:12" ht="15.75" customHeight="1">
      <c r="A7" s="253" t="s">
        <v>4823</v>
      </c>
      <c r="B7" s="384" t="s">
        <v>4824</v>
      </c>
      <c r="C7" s="360" t="s">
        <v>4825</v>
      </c>
      <c r="D7" s="360">
        <v>44429</v>
      </c>
      <c r="E7" s="360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>
      <c r="A8" s="253" t="s">
        <v>4823</v>
      </c>
      <c r="B8" s="384" t="s">
        <v>4824</v>
      </c>
      <c r="C8" s="360" t="s">
        <v>4826</v>
      </c>
      <c r="D8" s="360">
        <v>44436</v>
      </c>
      <c r="E8" s="360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>
      <c r="A9" s="253" t="s">
        <v>4823</v>
      </c>
      <c r="B9" s="366" t="s">
        <v>4824</v>
      </c>
      <c r="C9" s="6" t="s">
        <v>4826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>
      <c r="A10" s="253" t="s">
        <v>4823</v>
      </c>
      <c r="B10" s="366" t="s">
        <v>4824</v>
      </c>
      <c r="C10" s="6" t="s">
        <v>4826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>
      <c r="A11" s="253" t="s">
        <v>4823</v>
      </c>
      <c r="B11" s="366" t="s">
        <v>4824</v>
      </c>
      <c r="C11" s="6" t="s">
        <v>4826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>
      <c r="A12" s="253" t="s">
        <v>4823</v>
      </c>
      <c r="B12" s="366" t="s">
        <v>4824</v>
      </c>
      <c r="C12" s="6" t="s">
        <v>4826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>
      <c r="A13" s="5"/>
      <c r="B13" s="10" t="s">
        <v>545</v>
      </c>
      <c r="C13" s="9"/>
      <c r="H13" s="2"/>
      <c r="I13" s="2"/>
    </row>
    <row r="14" spans="1:12" s="14" customFormat="1" ht="15.6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>
      <c r="A15" s="5"/>
      <c r="B15" s="192" t="s">
        <v>546</v>
      </c>
      <c r="C15" s="193"/>
      <c r="D15" s="193"/>
      <c r="E15" s="194"/>
      <c r="F15" s="195" t="s">
        <v>1565</v>
      </c>
      <c r="G15" s="195"/>
      <c r="H15" s="193"/>
      <c r="I15" s="193"/>
      <c r="J15" s="195" t="s">
        <v>548</v>
      </c>
      <c r="K15" s="195"/>
      <c r="L15" s="195"/>
    </row>
    <row r="16" spans="1:12" s="12" customFormat="1" ht="15.75" customHeight="1">
      <c r="A16" s="5"/>
      <c r="B16" s="197" t="s">
        <v>549</v>
      </c>
      <c r="C16" s="193"/>
      <c r="D16" s="198" t="s">
        <v>550</v>
      </c>
      <c r="E16" s="199"/>
      <c r="F16" s="197" t="s">
        <v>551</v>
      </c>
      <c r="G16" s="193"/>
      <c r="H16" s="198" t="s">
        <v>552</v>
      </c>
      <c r="I16" s="193"/>
      <c r="J16" s="197" t="s">
        <v>553</v>
      </c>
      <c r="K16" s="193"/>
      <c r="L16" s="198" t="s">
        <v>554</v>
      </c>
    </row>
    <row r="17" spans="2:12" s="12" customFormat="1" ht="15.75" customHeight="1">
      <c r="B17" s="414" t="s">
        <v>555</v>
      </c>
      <c r="C17" s="202"/>
      <c r="D17" s="570" t="s">
        <v>556</v>
      </c>
      <c r="E17" s="197"/>
      <c r="F17" s="707" t="s">
        <v>557</v>
      </c>
      <c r="G17" s="707" t="s">
        <v>558</v>
      </c>
      <c r="H17" s="252" t="s">
        <v>559</v>
      </c>
      <c r="I17" s="193"/>
      <c r="J17" s="201" t="s">
        <v>560</v>
      </c>
      <c r="K17" s="202" t="s">
        <v>1566</v>
      </c>
      <c r="L17" s="203" t="s">
        <v>561</v>
      </c>
    </row>
    <row r="18" spans="2:12" s="14" customFormat="1" ht="15.75" customHeight="1">
      <c r="B18" s="414" t="s">
        <v>569</v>
      </c>
      <c r="C18" s="202"/>
      <c r="D18" s="570" t="s">
        <v>570</v>
      </c>
      <c r="E18" s="197"/>
      <c r="F18" s="707" t="s">
        <v>564</v>
      </c>
      <c r="G18" s="707" t="s">
        <v>565</v>
      </c>
      <c r="H18" s="252" t="s">
        <v>566</v>
      </c>
      <c r="I18" s="193"/>
      <c r="J18" s="201" t="s">
        <v>567</v>
      </c>
      <c r="K18" s="202" t="s">
        <v>1567</v>
      </c>
      <c r="L18" s="203" t="s">
        <v>568</v>
      </c>
    </row>
    <row r="19" spans="2:12" s="14" customFormat="1" ht="15.75" customHeight="1">
      <c r="B19" s="201" t="s">
        <v>3316</v>
      </c>
      <c r="C19" s="202"/>
      <c r="D19" s="203" t="s">
        <v>1729</v>
      </c>
      <c r="E19" s="197"/>
      <c r="F19" s="707" t="s">
        <v>571</v>
      </c>
      <c r="G19" s="707" t="s">
        <v>572</v>
      </c>
      <c r="H19" s="252" t="s">
        <v>573</v>
      </c>
      <c r="I19" s="193"/>
      <c r="J19" s="201" t="s">
        <v>1570</v>
      </c>
      <c r="K19" s="202" t="s">
        <v>1571</v>
      </c>
      <c r="L19" s="203" t="s">
        <v>1572</v>
      </c>
    </row>
    <row r="20" spans="2:12" s="14" customFormat="1" ht="15.75" customHeight="1">
      <c r="B20" s="201" t="s">
        <v>562</v>
      </c>
      <c r="C20" s="202"/>
      <c r="D20" s="203" t="s">
        <v>563</v>
      </c>
      <c r="E20" s="197"/>
      <c r="F20" s="707" t="s">
        <v>578</v>
      </c>
      <c r="G20" s="707" t="s">
        <v>579</v>
      </c>
      <c r="H20" s="252" t="s">
        <v>580</v>
      </c>
      <c r="I20" s="193"/>
      <c r="J20" s="201" t="s">
        <v>581</v>
      </c>
      <c r="K20" s="202" t="s">
        <v>1573</v>
      </c>
      <c r="L20" s="203" t="s">
        <v>582</v>
      </c>
    </row>
    <row r="21" spans="2:12" s="14" customFormat="1" ht="15.75" customHeight="1">
      <c r="B21" s="414" t="s">
        <v>815</v>
      </c>
      <c r="C21" s="202"/>
      <c r="D21" s="570" t="s">
        <v>577</v>
      </c>
      <c r="E21" s="197"/>
      <c r="F21" s="707" t="s">
        <v>3317</v>
      </c>
      <c r="G21" s="707" t="s">
        <v>586</v>
      </c>
      <c r="H21" s="252" t="s">
        <v>3318</v>
      </c>
      <c r="I21" s="193"/>
      <c r="J21" s="201" t="s">
        <v>588</v>
      </c>
      <c r="K21" s="202" t="s">
        <v>1574</v>
      </c>
      <c r="L21" s="203" t="s">
        <v>589</v>
      </c>
    </row>
    <row r="22" spans="2:12" s="14" customFormat="1" ht="15.75" customHeight="1">
      <c r="B22" s="414" t="s">
        <v>1575</v>
      </c>
      <c r="C22" s="202"/>
      <c r="D22" s="570" t="s">
        <v>1576</v>
      </c>
      <c r="E22" s="197"/>
      <c r="F22" s="707" t="s">
        <v>3319</v>
      </c>
      <c r="G22" s="707" t="s">
        <v>593</v>
      </c>
      <c r="H22" s="252" t="s">
        <v>3320</v>
      </c>
      <c r="I22" s="193"/>
      <c r="J22" s="201" t="s">
        <v>1577</v>
      </c>
      <c r="K22" s="202" t="s">
        <v>1578</v>
      </c>
      <c r="L22" s="203" t="s">
        <v>1579</v>
      </c>
    </row>
    <row r="23" spans="2:12" s="14" customFormat="1" ht="15.75" customHeight="1">
      <c r="B23" s="414" t="s">
        <v>1580</v>
      </c>
      <c r="C23" s="202"/>
      <c r="D23" s="570" t="s">
        <v>1581</v>
      </c>
      <c r="E23" s="197"/>
      <c r="F23" s="505"/>
      <c r="G23"/>
      <c r="H23"/>
      <c r="I23" s="193"/>
      <c r="J23" s="201"/>
      <c r="K23" s="202"/>
      <c r="L23" s="203"/>
    </row>
    <row r="24" spans="2:12" s="14" customFormat="1" ht="15.75" customHeight="1">
      <c r="B24" s="414" t="s">
        <v>583</v>
      </c>
      <c r="C24" s="202"/>
      <c r="D24" s="570" t="s">
        <v>584</v>
      </c>
      <c r="E24" s="197"/>
      <c r="F24" s="201"/>
      <c r="G24" s="197"/>
      <c r="H24" s="203"/>
      <c r="I24" s="193"/>
      <c r="J24" s="197"/>
      <c r="K24" s="193"/>
      <c r="L24" s="198"/>
    </row>
    <row r="25" spans="2:12">
      <c r="B25" s="196"/>
      <c r="C25" s="196"/>
      <c r="D25" s="204"/>
      <c r="E25" s="204"/>
      <c r="F25" s="201"/>
      <c r="G25" s="197"/>
      <c r="H25" s="203"/>
      <c r="I25" s="193"/>
    </row>
    <row r="26" spans="2:12">
      <c r="B26" s="193" t="s">
        <v>1582</v>
      </c>
      <c r="C26" s="193" t="s">
        <v>1583</v>
      </c>
      <c r="D26" s="205"/>
      <c r="E26" s="193"/>
      <c r="F26" s="193" t="s">
        <v>1584</v>
      </c>
      <c r="G26" s="206" t="s">
        <v>1585</v>
      </c>
      <c r="H26" s="196"/>
      <c r="I26" s="193"/>
      <c r="J26" s="193" t="s">
        <v>1584</v>
      </c>
      <c r="K26" s="193" t="s">
        <v>1586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>
      <c r="B2" s="8" t="s">
        <v>4441</v>
      </c>
      <c r="C2" s="122"/>
      <c r="D2" s="122"/>
      <c r="E2" s="122"/>
    </row>
    <row r="3" spans="2:5" ht="18.75" customHeight="1">
      <c r="B3" s="123"/>
      <c r="C3" s="122"/>
      <c r="D3" s="122"/>
      <c r="E3" s="122"/>
    </row>
    <row r="4" spans="2:5" ht="18.75" customHeight="1">
      <c r="B4" s="10"/>
      <c r="C4" s="9"/>
      <c r="D4" s="9"/>
      <c r="E4" s="9"/>
    </row>
    <row r="5" spans="2:5" ht="18.75" customHeight="1">
      <c r="B5" s="10"/>
      <c r="C5" s="313" t="s">
        <v>4827</v>
      </c>
      <c r="D5" s="9"/>
      <c r="E5" s="9"/>
    </row>
    <row r="6" spans="2:5" ht="18.75" customHeight="1">
      <c r="B6" s="10"/>
      <c r="C6" s="9"/>
      <c r="D6" s="9"/>
      <c r="E6" s="9"/>
    </row>
    <row r="7" spans="2:5" ht="31.5" customHeight="1">
      <c r="B7" s="386" t="s">
        <v>2609</v>
      </c>
      <c r="C7" s="1"/>
      <c r="D7" s="1260" t="s">
        <v>1656</v>
      </c>
      <c r="E7" s="119" t="s">
        <v>277</v>
      </c>
    </row>
    <row r="8" spans="2:5" ht="18.75" customHeight="1">
      <c r="B8" s="1"/>
      <c r="C8" s="1" t="s">
        <v>4828</v>
      </c>
      <c r="D8" s="1261"/>
      <c r="E8" s="402" t="s">
        <v>184</v>
      </c>
    </row>
    <row r="9" spans="2:5" ht="18.75" customHeight="1">
      <c r="B9" s="4" t="s">
        <v>355</v>
      </c>
      <c r="C9" s="4" t="s">
        <v>356</v>
      </c>
      <c r="D9" s="4" t="s">
        <v>1437</v>
      </c>
      <c r="E9" s="4" t="s">
        <v>1437</v>
      </c>
    </row>
    <row r="10" spans="2:5" ht="18.75" hidden="1" customHeight="1">
      <c r="B10" s="365" t="s">
        <v>4829</v>
      </c>
      <c r="C10" s="359" t="s">
        <v>4830</v>
      </c>
      <c r="D10" s="360">
        <v>44034</v>
      </c>
      <c r="E10" s="360">
        <f t="shared" ref="E10:E31" si="0">D10+5</f>
        <v>44039</v>
      </c>
    </row>
    <row r="11" spans="2:5" ht="18.75" hidden="1" customHeight="1">
      <c r="B11" s="365" t="s">
        <v>4831</v>
      </c>
      <c r="C11" s="359" t="s">
        <v>4832</v>
      </c>
      <c r="D11" s="360">
        <f>D10+7</f>
        <v>44041</v>
      </c>
      <c r="E11" s="360">
        <f t="shared" si="0"/>
        <v>44046</v>
      </c>
    </row>
    <row r="12" spans="2:5" ht="18.75" hidden="1" customHeight="1">
      <c r="B12" s="136" t="s">
        <v>4833</v>
      </c>
      <c r="C12" s="137" t="s">
        <v>4834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>
      <c r="B13" s="136" t="s">
        <v>4835</v>
      </c>
      <c r="C13" s="137" t="s">
        <v>4836</v>
      </c>
      <c r="D13" s="6">
        <f t="shared" si="1"/>
        <v>44055</v>
      </c>
      <c r="E13" s="6">
        <f t="shared" si="0"/>
        <v>44060</v>
      </c>
    </row>
    <row r="14" spans="2:5" ht="18.75" hidden="1" customHeight="1">
      <c r="B14" s="136" t="s">
        <v>4837</v>
      </c>
      <c r="C14" s="137" t="s">
        <v>4838</v>
      </c>
      <c r="D14" s="6">
        <f t="shared" si="1"/>
        <v>44062</v>
      </c>
      <c r="E14" s="6">
        <f t="shared" si="0"/>
        <v>44067</v>
      </c>
    </row>
    <row r="15" spans="2:5" ht="18.75" hidden="1" customHeight="1">
      <c r="B15" s="136" t="s">
        <v>4829</v>
      </c>
      <c r="C15" s="137" t="s">
        <v>4839</v>
      </c>
      <c r="D15" s="6">
        <f t="shared" si="1"/>
        <v>44069</v>
      </c>
      <c r="E15" s="6">
        <f t="shared" si="0"/>
        <v>44074</v>
      </c>
    </row>
    <row r="16" spans="2:5" ht="18.75" hidden="1" customHeight="1">
      <c r="B16" s="365" t="s">
        <v>4831</v>
      </c>
      <c r="C16" s="359" t="s">
        <v>4840</v>
      </c>
      <c r="D16" s="360">
        <v>44076</v>
      </c>
      <c r="E16" s="360">
        <f t="shared" si="0"/>
        <v>44081</v>
      </c>
    </row>
    <row r="17" spans="2:5" ht="18.75" hidden="1" customHeight="1">
      <c r="B17" s="365" t="s">
        <v>4833</v>
      </c>
      <c r="C17" s="359" t="s">
        <v>4841</v>
      </c>
      <c r="D17" s="360">
        <f t="shared" si="1"/>
        <v>44083</v>
      </c>
      <c r="E17" s="360">
        <f t="shared" si="0"/>
        <v>44088</v>
      </c>
    </row>
    <row r="18" spans="2:5" ht="18.75" hidden="1" customHeight="1">
      <c r="B18" s="365" t="s">
        <v>4835</v>
      </c>
      <c r="C18" s="359" t="s">
        <v>4842</v>
      </c>
      <c r="D18" s="360">
        <v>44090</v>
      </c>
      <c r="E18" s="360">
        <f t="shared" si="0"/>
        <v>44095</v>
      </c>
    </row>
    <row r="19" spans="2:5" ht="18.75" hidden="1" customHeight="1">
      <c r="B19" s="365" t="s">
        <v>4837</v>
      </c>
      <c r="C19" s="359" t="s">
        <v>4843</v>
      </c>
      <c r="D19" s="360">
        <v>44097</v>
      </c>
      <c r="E19" s="360">
        <f t="shared" si="0"/>
        <v>44102</v>
      </c>
    </row>
    <row r="20" spans="2:5" ht="18.75" hidden="1" customHeight="1">
      <c r="B20" s="365" t="s">
        <v>4829</v>
      </c>
      <c r="C20" s="359" t="s">
        <v>4844</v>
      </c>
      <c r="D20" s="360">
        <f t="shared" si="1"/>
        <v>44104</v>
      </c>
      <c r="E20" s="360">
        <f t="shared" si="0"/>
        <v>44109</v>
      </c>
    </row>
    <row r="21" spans="2:5" ht="18.75" customHeight="1">
      <c r="B21" s="136" t="s">
        <v>4831</v>
      </c>
      <c r="C21" s="137" t="s">
        <v>4845</v>
      </c>
      <c r="D21" s="6">
        <v>44111</v>
      </c>
      <c r="E21" s="6">
        <f t="shared" si="0"/>
        <v>44116</v>
      </c>
    </row>
    <row r="22" spans="2:5" ht="18.75" customHeight="1">
      <c r="B22" s="136" t="s">
        <v>4833</v>
      </c>
      <c r="C22" s="137" t="s">
        <v>4846</v>
      </c>
      <c r="D22" s="6">
        <f t="shared" si="1"/>
        <v>44118</v>
      </c>
      <c r="E22" s="6">
        <f t="shared" si="0"/>
        <v>44123</v>
      </c>
    </row>
    <row r="23" spans="2:5" ht="18.75" customHeight="1">
      <c r="B23" s="136" t="s">
        <v>4835</v>
      </c>
      <c r="C23" s="137" t="s">
        <v>4847</v>
      </c>
      <c r="D23" s="6">
        <f t="shared" si="1"/>
        <v>44125</v>
      </c>
      <c r="E23" s="6">
        <f t="shared" si="0"/>
        <v>44130</v>
      </c>
    </row>
    <row r="24" spans="2:5" ht="18.75" customHeight="1">
      <c r="B24" s="136" t="s">
        <v>4837</v>
      </c>
      <c r="C24" s="137" t="s">
        <v>4848</v>
      </c>
      <c r="D24" s="6">
        <f t="shared" si="1"/>
        <v>44132</v>
      </c>
      <c r="E24" s="6">
        <f t="shared" si="0"/>
        <v>44137</v>
      </c>
    </row>
    <row r="25" spans="2:5" ht="18.75" customHeight="1">
      <c r="B25" s="365" t="s">
        <v>4829</v>
      </c>
      <c r="C25" s="359" t="s">
        <v>4849</v>
      </c>
      <c r="D25" s="360">
        <f t="shared" si="1"/>
        <v>44139</v>
      </c>
      <c r="E25" s="360">
        <f t="shared" si="0"/>
        <v>44144</v>
      </c>
    </row>
    <row r="26" spans="2:5" ht="18.75" customHeight="1">
      <c r="B26" s="365" t="s">
        <v>4831</v>
      </c>
      <c r="C26" s="359" t="s">
        <v>4850</v>
      </c>
      <c r="D26" s="360">
        <f t="shared" si="1"/>
        <v>44146</v>
      </c>
      <c r="E26" s="360">
        <f t="shared" si="0"/>
        <v>44151</v>
      </c>
    </row>
    <row r="27" spans="2:5" ht="18.75" customHeight="1">
      <c r="B27" s="365" t="s">
        <v>4833</v>
      </c>
      <c r="C27" s="359" t="s">
        <v>4851</v>
      </c>
      <c r="D27" s="360">
        <f t="shared" si="1"/>
        <v>44153</v>
      </c>
      <c r="E27" s="360">
        <f t="shared" si="0"/>
        <v>44158</v>
      </c>
    </row>
    <row r="28" spans="2:5" ht="18.75" customHeight="1">
      <c r="B28" s="365" t="s">
        <v>4835</v>
      </c>
      <c r="C28" s="359" t="s">
        <v>4852</v>
      </c>
      <c r="D28" s="360">
        <f t="shared" si="1"/>
        <v>44160</v>
      </c>
      <c r="E28" s="360">
        <f t="shared" si="0"/>
        <v>44165</v>
      </c>
    </row>
    <row r="29" spans="2:5" ht="18.75" customHeight="1">
      <c r="B29" s="136" t="s">
        <v>4837</v>
      </c>
      <c r="C29" s="137" t="s">
        <v>4853</v>
      </c>
      <c r="D29" s="6">
        <f t="shared" si="1"/>
        <v>44167</v>
      </c>
      <c r="E29" s="6">
        <f t="shared" si="0"/>
        <v>44172</v>
      </c>
    </row>
    <row r="30" spans="2:5" ht="18.75" customHeight="1">
      <c r="B30" s="136" t="s">
        <v>4829</v>
      </c>
      <c r="C30" s="137" t="s">
        <v>4854</v>
      </c>
      <c r="D30" s="6">
        <f t="shared" si="1"/>
        <v>44174</v>
      </c>
      <c r="E30" s="6">
        <f t="shared" si="0"/>
        <v>44179</v>
      </c>
    </row>
    <row r="31" spans="2:5" ht="18.75" customHeight="1">
      <c r="B31" s="136" t="s">
        <v>4831</v>
      </c>
      <c r="C31" s="137" t="s">
        <v>4855</v>
      </c>
      <c r="D31" s="6">
        <f t="shared" si="1"/>
        <v>44181</v>
      </c>
      <c r="E31" s="6">
        <f t="shared" si="0"/>
        <v>44186</v>
      </c>
    </row>
    <row r="32" spans="2:5" ht="18.75" customHeight="1">
      <c r="B32" s="10" t="s">
        <v>545</v>
      </c>
      <c r="C32" s="9"/>
      <c r="D32" s="9"/>
      <c r="E32" s="9"/>
    </row>
    <row r="34" spans="2:12" s="14" customFormat="1" ht="18.75" customHeight="1">
      <c r="B34" s="8" t="s">
        <v>546</v>
      </c>
      <c r="C34" s="11"/>
      <c r="D34" s="11"/>
      <c r="E34" s="15"/>
      <c r="F34" s="2" t="s">
        <v>1565</v>
      </c>
      <c r="G34" s="2"/>
      <c r="H34" s="11"/>
      <c r="I34" s="11"/>
      <c r="J34" s="2" t="s">
        <v>548</v>
      </c>
      <c r="K34" s="2"/>
      <c r="L34" s="2"/>
    </row>
    <row r="35" spans="2:12" s="12" customFormat="1" ht="18.75" customHeight="1">
      <c r="B35" s="197" t="s">
        <v>549</v>
      </c>
      <c r="C35" s="193"/>
      <c r="D35" s="198" t="s">
        <v>550</v>
      </c>
      <c r="E35" s="15"/>
      <c r="F35" s="11" t="s">
        <v>551</v>
      </c>
      <c r="G35" s="11"/>
      <c r="H35" s="198" t="s">
        <v>552</v>
      </c>
      <c r="I35" s="11"/>
      <c r="J35" s="197" t="s">
        <v>553</v>
      </c>
      <c r="K35" s="193"/>
      <c r="L35" s="198" t="s">
        <v>554</v>
      </c>
    </row>
    <row r="36" spans="2:12" s="12" customFormat="1" ht="18.75" customHeight="1">
      <c r="B36" s="201" t="s">
        <v>4801</v>
      </c>
      <c r="C36" s="202" t="s">
        <v>4802</v>
      </c>
      <c r="D36" s="203" t="s">
        <v>4803</v>
      </c>
      <c r="E36" s="11"/>
      <c r="F36" s="110" t="e">
        <f>#REF!</f>
        <v>#REF!</v>
      </c>
      <c r="G36" s="16" t="s">
        <v>4856</v>
      </c>
      <c r="H36" s="110" t="e">
        <f>#REF!</f>
        <v>#REF!</v>
      </c>
      <c r="I36" s="11"/>
      <c r="J36" s="201" t="s">
        <v>560</v>
      </c>
      <c r="K36" s="202" t="s">
        <v>1566</v>
      </c>
      <c r="L36" s="203" t="s">
        <v>561</v>
      </c>
    </row>
    <row r="37" spans="2:12" s="14" customFormat="1" ht="18.75" customHeight="1">
      <c r="B37" s="201" t="s">
        <v>4804</v>
      </c>
      <c r="C37" s="202" t="s">
        <v>4805</v>
      </c>
      <c r="D37" s="203" t="s">
        <v>4806</v>
      </c>
      <c r="E37" s="11"/>
      <c r="F37" s="110" t="e">
        <f>#REF!</f>
        <v>#REF!</v>
      </c>
      <c r="G37" s="16" t="s">
        <v>4857</v>
      </c>
      <c r="H37" s="110" t="e">
        <f>#REF!</f>
        <v>#REF!</v>
      </c>
      <c r="I37" s="11"/>
      <c r="J37" s="201" t="s">
        <v>567</v>
      </c>
      <c r="K37" s="202" t="s">
        <v>1567</v>
      </c>
      <c r="L37" s="203" t="s">
        <v>568</v>
      </c>
    </row>
    <row r="38" spans="2:12" s="14" customFormat="1" ht="18.75" customHeight="1">
      <c r="B38" s="201" t="s">
        <v>1568</v>
      </c>
      <c r="C38" s="202" t="s">
        <v>4807</v>
      </c>
      <c r="D38" s="203" t="s">
        <v>1569</v>
      </c>
      <c r="E38" s="11"/>
      <c r="F38" s="110" t="e">
        <f>#REF!</f>
        <v>#REF!</v>
      </c>
      <c r="G38" s="16" t="s">
        <v>4858</v>
      </c>
      <c r="H38" s="110" t="e">
        <f>#REF!</f>
        <v>#REF!</v>
      </c>
      <c r="I38" s="11"/>
      <c r="J38" s="201" t="s">
        <v>1570</v>
      </c>
      <c r="K38" s="202" t="s">
        <v>1571</v>
      </c>
      <c r="L38" s="203" t="s">
        <v>1572</v>
      </c>
    </row>
    <row r="39" spans="2:12" s="14" customFormat="1" ht="18.75" customHeight="1">
      <c r="B39" s="201" t="s">
        <v>4808</v>
      </c>
      <c r="C39" s="202" t="s">
        <v>4809</v>
      </c>
      <c r="D39" s="203" t="s">
        <v>4810</v>
      </c>
      <c r="E39" s="11"/>
      <c r="F39" s="110" t="e">
        <f>#REF!</f>
        <v>#REF!</v>
      </c>
      <c r="G39" s="16" t="s">
        <v>4859</v>
      </c>
      <c r="H39" s="110" t="e">
        <f>#REF!</f>
        <v>#REF!</v>
      </c>
      <c r="I39" s="11"/>
      <c r="J39" s="201" t="s">
        <v>581</v>
      </c>
      <c r="K39" s="202" t="s">
        <v>1573</v>
      </c>
      <c r="L39" s="203" t="s">
        <v>582</v>
      </c>
    </row>
    <row r="40" spans="2:12" s="14" customFormat="1" ht="18.75" customHeight="1">
      <c r="B40" s="201" t="s">
        <v>562</v>
      </c>
      <c r="C40" s="202" t="s">
        <v>4811</v>
      </c>
      <c r="D40" s="203" t="s">
        <v>563</v>
      </c>
      <c r="E40" s="11"/>
      <c r="G40" s="16"/>
      <c r="I40" s="11"/>
      <c r="J40" s="201" t="s">
        <v>588</v>
      </c>
      <c r="K40" s="202" t="s">
        <v>1574</v>
      </c>
      <c r="L40" s="203" t="s">
        <v>589</v>
      </c>
    </row>
    <row r="41" spans="2:12" s="14" customFormat="1" ht="18.75" customHeight="1">
      <c r="B41" s="201" t="s">
        <v>4812</v>
      </c>
      <c r="C41" s="202" t="s">
        <v>4813</v>
      </c>
      <c r="D41" s="203" t="s">
        <v>4814</v>
      </c>
      <c r="E41" s="11"/>
      <c r="F41" s="11"/>
      <c r="G41" s="16"/>
      <c r="H41" s="13"/>
      <c r="I41" s="11"/>
      <c r="J41" s="201" t="s">
        <v>1577</v>
      </c>
      <c r="K41" s="202" t="s">
        <v>1578</v>
      </c>
      <c r="L41" s="203" t="s">
        <v>1579</v>
      </c>
    </row>
    <row r="42" spans="2:12" s="14" customFormat="1" ht="18.75" customHeight="1">
      <c r="B42" s="201" t="s">
        <v>4815</v>
      </c>
      <c r="C42" s="202" t="s">
        <v>4816</v>
      </c>
      <c r="D42" s="203" t="s">
        <v>4817</v>
      </c>
      <c r="E42" s="11"/>
      <c r="I42" s="11"/>
    </row>
    <row r="43" spans="2:12" s="14" customFormat="1" ht="18.75" customHeight="1">
      <c r="B43" s="201" t="s">
        <v>4818</v>
      </c>
      <c r="C43" s="202" t="s">
        <v>4819</v>
      </c>
      <c r="D43" s="203" t="s">
        <v>4820</v>
      </c>
      <c r="E43" s="11"/>
      <c r="F43" s="11"/>
      <c r="H43" s="13"/>
      <c r="I43" s="11"/>
      <c r="J43" s="11"/>
      <c r="K43" s="16"/>
      <c r="L43" s="13"/>
    </row>
    <row r="44" spans="2:12" ht="18.75" customHeight="1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>
      <c r="B45" s="11" t="s">
        <v>1582</v>
      </c>
      <c r="C45" s="11" t="s">
        <v>1583</v>
      </c>
      <c r="D45" s="13"/>
      <c r="F45" s="11" t="s">
        <v>1584</v>
      </c>
      <c r="G45" s="16" t="s">
        <v>1585</v>
      </c>
      <c r="H45" s="14"/>
      <c r="J45" s="11" t="s">
        <v>1584</v>
      </c>
      <c r="K45" s="11" t="s">
        <v>1586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15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3.9">
      <c r="B2" s="8" t="s">
        <v>1429</v>
      </c>
    </row>
    <row r="4" spans="2:8" ht="17.45">
      <c r="B4" s="147"/>
      <c r="C4" s="313" t="s">
        <v>4860</v>
      </c>
      <c r="D4" s="147"/>
      <c r="E4" s="147"/>
      <c r="F4" s="147"/>
      <c r="G4" s="147"/>
      <c r="H4" s="147"/>
    </row>
    <row r="5" spans="2:8">
      <c r="B5" s="148"/>
      <c r="C5" s="148"/>
      <c r="D5" s="148"/>
      <c r="E5" s="148"/>
      <c r="F5" s="148"/>
      <c r="G5" s="148"/>
      <c r="H5" s="148"/>
    </row>
    <row r="6" spans="2:8" ht="30.75" customHeight="1">
      <c r="B6" s="170"/>
      <c r="C6" s="169"/>
      <c r="D6" s="403" t="s">
        <v>1656</v>
      </c>
      <c r="E6" s="163" t="s">
        <v>3746</v>
      </c>
      <c r="F6" s="332" t="s">
        <v>247</v>
      </c>
      <c r="G6" s="332" t="s">
        <v>4861</v>
      </c>
      <c r="H6" s="332" t="s">
        <v>340</v>
      </c>
    </row>
    <row r="7" spans="2:8" ht="15" customHeight="1">
      <c r="B7" s="170"/>
      <c r="C7" s="169" t="s">
        <v>1431</v>
      </c>
      <c r="D7" s="304"/>
      <c r="E7" s="208" t="s">
        <v>184</v>
      </c>
      <c r="F7" s="403" t="s">
        <v>172</v>
      </c>
      <c r="G7" s="403" t="s">
        <v>175</v>
      </c>
      <c r="H7" s="403" t="s">
        <v>177</v>
      </c>
    </row>
    <row r="8" spans="2:8" hidden="1">
      <c r="B8" s="361" t="s">
        <v>413</v>
      </c>
      <c r="C8" s="353" t="s">
        <v>4862</v>
      </c>
      <c r="D8" s="154">
        <v>43955</v>
      </c>
      <c r="E8" s="154"/>
      <c r="F8" s="154"/>
      <c r="G8" s="154"/>
      <c r="H8" s="154"/>
    </row>
    <row r="9" spans="2:8" hidden="1">
      <c r="B9" s="356" t="s">
        <v>4863</v>
      </c>
      <c r="C9" s="353" t="s">
        <v>4864</v>
      </c>
      <c r="D9" s="353">
        <v>43964</v>
      </c>
      <c r="E9" s="353">
        <f>D9+6</f>
        <v>43970</v>
      </c>
      <c r="F9" s="154"/>
      <c r="G9" s="154"/>
      <c r="H9" s="154"/>
    </row>
    <row r="10" spans="2:8" hidden="1">
      <c r="B10" s="356" t="s">
        <v>4632</v>
      </c>
      <c r="C10" s="353" t="s">
        <v>4865</v>
      </c>
      <c r="D10" s="353">
        <v>43969</v>
      </c>
      <c r="E10" s="353">
        <f t="shared" ref="E10" si="0">D10+7</f>
        <v>43976</v>
      </c>
      <c r="F10" s="154"/>
      <c r="G10" s="154"/>
      <c r="H10" s="154"/>
    </row>
    <row r="11" spans="2:8" hidden="1">
      <c r="B11" s="356" t="s">
        <v>3914</v>
      </c>
      <c r="C11" s="353" t="s">
        <v>4866</v>
      </c>
      <c r="D11" s="353">
        <f>D10+7</f>
        <v>43976</v>
      </c>
      <c r="E11" s="353">
        <v>43986</v>
      </c>
      <c r="F11" s="154"/>
      <c r="G11" s="154"/>
      <c r="H11" s="154"/>
    </row>
    <row r="12" spans="2:8">
      <c r="B12" s="153" t="s">
        <v>4749</v>
      </c>
      <c r="C12" s="320" t="s">
        <v>4867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>
      <c r="B13" s="153" t="s">
        <v>4626</v>
      </c>
      <c r="C13" s="320" t="s">
        <v>4868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>
      <c r="B14" s="157" t="s">
        <v>545</v>
      </c>
      <c r="C14" s="155"/>
      <c r="F14" s="147"/>
      <c r="G14" s="147"/>
      <c r="H14" s="147"/>
    </row>
    <row r="15" spans="2:8">
      <c r="B15" s="157"/>
      <c r="C15" s="155"/>
      <c r="F15" s="147"/>
      <c r="G15" s="147"/>
      <c r="H15" s="147"/>
    </row>
    <row r="16" spans="2:8" ht="17.45">
      <c r="B16" s="1262" t="s">
        <v>4869</v>
      </c>
      <c r="C16" s="1262"/>
      <c r="D16" s="1262"/>
      <c r="E16" s="1262"/>
      <c r="F16" s="1262"/>
      <c r="G16" s="1262"/>
      <c r="H16" s="1262"/>
    </row>
    <row r="18" spans="2:12" ht="24">
      <c r="B18" s="170"/>
      <c r="C18" s="169"/>
      <c r="D18" s="403" t="s">
        <v>1656</v>
      </c>
      <c r="E18" s="163" t="s">
        <v>3746</v>
      </c>
      <c r="F18" s="332" t="s">
        <v>247</v>
      </c>
      <c r="G18" s="332" t="s">
        <v>4861</v>
      </c>
      <c r="H18" s="332" t="s">
        <v>340</v>
      </c>
      <c r="I18" s="147"/>
      <c r="J18" s="146"/>
      <c r="K18" s="146"/>
      <c r="L18" s="146"/>
    </row>
    <row r="19" spans="2:12">
      <c r="B19" s="170"/>
      <c r="C19" s="169" t="s">
        <v>1431</v>
      </c>
      <c r="D19" s="304"/>
      <c r="E19" s="208" t="s">
        <v>184</v>
      </c>
      <c r="F19" s="403" t="s">
        <v>172</v>
      </c>
      <c r="G19" s="403" t="s">
        <v>175</v>
      </c>
      <c r="H19" s="403" t="s">
        <v>177</v>
      </c>
      <c r="I19" s="147"/>
      <c r="J19" s="146"/>
      <c r="K19" s="146"/>
      <c r="L19" s="146"/>
    </row>
    <row r="20" spans="2:12" s="159" customFormat="1" ht="12">
      <c r="B20" s="216" t="s">
        <v>722</v>
      </c>
      <c r="C20" s="320" t="s">
        <v>4870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>
      <c r="B21" s="216" t="s">
        <v>722</v>
      </c>
      <c r="C21" s="320" t="s">
        <v>4871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>
      <c r="B23" s="157" t="s">
        <v>545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>
      <c r="B24" s="192" t="s">
        <v>546</v>
      </c>
      <c r="C24" s="193"/>
      <c r="D24" s="193"/>
      <c r="E24" s="194"/>
      <c r="F24" s="195" t="s">
        <v>1565</v>
      </c>
      <c r="G24" s="195"/>
      <c r="H24" s="193"/>
      <c r="I24" s="193"/>
      <c r="J24" s="195" t="s">
        <v>548</v>
      </c>
      <c r="K24" s="195"/>
      <c r="L24" s="195"/>
    </row>
    <row r="25" spans="2:12" s="159" customFormat="1" ht="15.75" customHeight="1">
      <c r="B25" s="197" t="s">
        <v>549</v>
      </c>
      <c r="C25" s="193"/>
      <c r="D25" s="198" t="s">
        <v>550</v>
      </c>
      <c r="E25" s="199"/>
      <c r="F25" s="197" t="s">
        <v>551</v>
      </c>
      <c r="G25" s="193"/>
      <c r="H25" s="198" t="s">
        <v>552</v>
      </c>
      <c r="I25" s="193"/>
      <c r="J25" s="197" t="s">
        <v>553</v>
      </c>
      <c r="K25" s="193"/>
      <c r="L25" s="198" t="s">
        <v>554</v>
      </c>
    </row>
    <row r="26" spans="2:12" s="159" customFormat="1" ht="15.75" customHeight="1">
      <c r="B26" s="201" t="s">
        <v>4801</v>
      </c>
      <c r="C26" s="202" t="s">
        <v>4802</v>
      </c>
      <c r="D26" s="203" t="s">
        <v>4803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560</v>
      </c>
      <c r="K26" s="202" t="s">
        <v>1566</v>
      </c>
      <c r="L26" s="203" t="s">
        <v>561</v>
      </c>
    </row>
    <row r="27" spans="2:12" s="159" customFormat="1" ht="15.75" customHeight="1">
      <c r="B27" s="201" t="s">
        <v>4804</v>
      </c>
      <c r="C27" s="202" t="s">
        <v>4805</v>
      </c>
      <c r="D27" s="203" t="s">
        <v>4806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567</v>
      </c>
      <c r="K27" s="202" t="s">
        <v>1567</v>
      </c>
      <c r="L27" s="203" t="s">
        <v>568</v>
      </c>
    </row>
    <row r="28" spans="2:12" s="159" customFormat="1" ht="15.75" customHeight="1">
      <c r="B28" s="201" t="s">
        <v>1568</v>
      </c>
      <c r="C28" s="202" t="s">
        <v>4807</v>
      </c>
      <c r="D28" s="203" t="s">
        <v>1569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1570</v>
      </c>
      <c r="K28" s="202" t="s">
        <v>1571</v>
      </c>
      <c r="L28" s="203" t="s">
        <v>1572</v>
      </c>
    </row>
    <row r="29" spans="2:12" s="159" customFormat="1" ht="15.75" customHeight="1">
      <c r="B29" s="201" t="s">
        <v>4808</v>
      </c>
      <c r="C29" s="202" t="s">
        <v>4809</v>
      </c>
      <c r="D29" s="203" t="s">
        <v>4810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581</v>
      </c>
      <c r="K29" s="202" t="s">
        <v>1573</v>
      </c>
      <c r="L29" s="203" t="s">
        <v>582</v>
      </c>
    </row>
    <row r="30" spans="2:12" s="159" customFormat="1" ht="15.75" customHeight="1">
      <c r="B30" s="201" t="s">
        <v>562</v>
      </c>
      <c r="C30" s="202" t="s">
        <v>4811</v>
      </c>
      <c r="D30" s="203" t="s">
        <v>563</v>
      </c>
      <c r="E30" s="197"/>
      <c r="F30" s="201"/>
      <c r="G30" s="202"/>
      <c r="H30" s="203"/>
      <c r="I30" s="193"/>
      <c r="J30" s="201" t="s">
        <v>588</v>
      </c>
      <c r="K30" s="202" t="s">
        <v>1574</v>
      </c>
      <c r="L30" s="203" t="s">
        <v>589</v>
      </c>
    </row>
    <row r="31" spans="2:12" s="159" customFormat="1" ht="15.75" customHeight="1">
      <c r="B31" s="201" t="s">
        <v>4812</v>
      </c>
      <c r="C31" s="202" t="s">
        <v>4813</v>
      </c>
      <c r="D31" s="203" t="s">
        <v>4814</v>
      </c>
      <c r="E31" s="197"/>
      <c r="F31" s="201"/>
      <c r="G31" s="202"/>
      <c r="H31" s="203"/>
      <c r="I31" s="193"/>
      <c r="J31" s="201" t="s">
        <v>1577</v>
      </c>
      <c r="K31" s="202" t="s">
        <v>1578</v>
      </c>
      <c r="L31" s="203" t="s">
        <v>1579</v>
      </c>
    </row>
    <row r="32" spans="2:12" s="159" customFormat="1" ht="15.75" customHeight="1">
      <c r="B32" s="201" t="s">
        <v>4815</v>
      </c>
      <c r="C32" s="202" t="s">
        <v>4816</v>
      </c>
      <c r="D32" s="203" t="s">
        <v>4817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>
      <c r="B33" s="201" t="s">
        <v>4818</v>
      </c>
      <c r="C33" s="202" t="s">
        <v>4819</v>
      </c>
      <c r="D33" s="203" t="s">
        <v>4820</v>
      </c>
      <c r="E33" s="197"/>
      <c r="F33" s="201"/>
      <c r="G33" s="197"/>
      <c r="H33" s="203"/>
      <c r="I33" s="193"/>
      <c r="J33" s="197"/>
      <c r="K33" s="193"/>
    </row>
    <row r="34" spans="2:11" ht="13.9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>
      <c r="B35" s="193" t="s">
        <v>1582</v>
      </c>
      <c r="C35" s="193" t="s">
        <v>1583</v>
      </c>
      <c r="D35" s="205"/>
      <c r="E35" s="193"/>
      <c r="F35" s="193" t="s">
        <v>1584</v>
      </c>
      <c r="G35" s="206" t="s">
        <v>1585</v>
      </c>
      <c r="H35" s="196"/>
      <c r="I35" s="193"/>
      <c r="J35" s="193" t="s">
        <v>1584</v>
      </c>
      <c r="K35" s="193" t="s">
        <v>1586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>
      <c r="B2" s="8" t="s">
        <v>4441</v>
      </c>
      <c r="C2" s="122"/>
      <c r="D2" s="122"/>
      <c r="E2" s="122"/>
      <c r="F2" s="122"/>
      <c r="G2" s="121"/>
      <c r="H2" s="604" t="s">
        <v>350</v>
      </c>
      <c r="I2" s="410"/>
    </row>
    <row r="3" spans="2:9" ht="18.75" customHeight="1">
      <c r="B3" s="123"/>
      <c r="C3" s="122"/>
      <c r="D3" s="122"/>
      <c r="E3" s="122"/>
      <c r="F3" s="122"/>
      <c r="I3" s="121"/>
    </row>
    <row r="4" spans="2:9" s="149" customFormat="1" ht="18.75" customHeight="1">
      <c r="B4" s="145"/>
      <c r="C4" s="313" t="s">
        <v>4872</v>
      </c>
      <c r="D4" s="147"/>
      <c r="F4" s="147"/>
      <c r="G4" s="583"/>
      <c r="H4" s="396"/>
      <c r="I4" s="584"/>
    </row>
    <row r="5" spans="2:9" ht="18.75" customHeight="1">
      <c r="B5" s="16"/>
      <c r="C5" s="131"/>
      <c r="D5" s="16"/>
      <c r="E5" s="16"/>
      <c r="F5" s="16"/>
      <c r="G5" s="561"/>
      <c r="H5" s="562"/>
      <c r="I5" s="562"/>
    </row>
    <row r="6" spans="2:9" ht="13.9" hidden="1">
      <c r="B6" s="386" t="s">
        <v>1655</v>
      </c>
      <c r="C6" s="1" t="s">
        <v>4448</v>
      </c>
      <c r="D6" s="395" t="s">
        <v>1656</v>
      </c>
      <c r="E6" s="395" t="s">
        <v>247</v>
      </c>
      <c r="F6" s="1263" t="s">
        <v>1658</v>
      </c>
      <c r="G6" s="1260" t="s">
        <v>356</v>
      </c>
      <c r="H6" s="1263" t="s">
        <v>247</v>
      </c>
      <c r="I6" s="367" t="s">
        <v>4873</v>
      </c>
    </row>
    <row r="7" spans="2:9" ht="18.75" hidden="1" customHeight="1">
      <c r="B7" s="4" t="s">
        <v>355</v>
      </c>
      <c r="C7" s="4" t="s">
        <v>356</v>
      </c>
      <c r="D7" s="395"/>
      <c r="E7" s="4" t="s">
        <v>4874</v>
      </c>
      <c r="F7" s="1264"/>
      <c r="G7" s="1261"/>
      <c r="H7" s="1264"/>
      <c r="I7" s="4" t="s">
        <v>229</v>
      </c>
    </row>
    <row r="8" spans="2:9" ht="18.75" hidden="1" customHeight="1">
      <c r="B8" s="366" t="s">
        <v>4875</v>
      </c>
      <c r="C8" s="6" t="s">
        <v>4876</v>
      </c>
      <c r="D8" s="6">
        <v>44371</v>
      </c>
      <c r="E8" s="6">
        <f t="shared" ref="E8:E13" si="0">D8+14</f>
        <v>44385</v>
      </c>
      <c r="F8" s="366" t="s">
        <v>2055</v>
      </c>
      <c r="G8" s="6" t="s">
        <v>4877</v>
      </c>
      <c r="H8" s="6">
        <v>44393</v>
      </c>
      <c r="I8" s="405">
        <f t="shared" ref="I8:I13" si="1">H8+7</f>
        <v>44400</v>
      </c>
    </row>
    <row r="9" spans="2:9" ht="18.75" hidden="1" customHeight="1">
      <c r="B9" s="366" t="s">
        <v>4878</v>
      </c>
      <c r="C9" s="6" t="s">
        <v>4879</v>
      </c>
      <c r="D9" s="6">
        <v>44383</v>
      </c>
      <c r="E9" s="6">
        <f t="shared" si="0"/>
        <v>44397</v>
      </c>
      <c r="F9" s="366" t="s">
        <v>1493</v>
      </c>
      <c r="G9" s="6" t="s">
        <v>4880</v>
      </c>
      <c r="H9" s="6">
        <v>44400</v>
      </c>
      <c r="I9" s="405">
        <f t="shared" si="1"/>
        <v>44407</v>
      </c>
    </row>
    <row r="10" spans="2:9" ht="18.75" hidden="1" customHeight="1">
      <c r="B10" s="366" t="s">
        <v>4881</v>
      </c>
      <c r="C10" s="6" t="s">
        <v>4882</v>
      </c>
      <c r="D10" s="6">
        <v>44391</v>
      </c>
      <c r="E10" s="6">
        <f t="shared" si="0"/>
        <v>44405</v>
      </c>
      <c r="F10" s="366" t="s">
        <v>4883</v>
      </c>
      <c r="G10" s="6" t="s">
        <v>4884</v>
      </c>
      <c r="H10" s="6">
        <v>44407</v>
      </c>
      <c r="I10" s="405">
        <f t="shared" si="1"/>
        <v>44414</v>
      </c>
    </row>
    <row r="11" spans="2:9" ht="18.75" hidden="1" customHeight="1">
      <c r="B11" s="366" t="s">
        <v>4885</v>
      </c>
      <c r="C11" s="6" t="s">
        <v>4886</v>
      </c>
      <c r="D11" s="6">
        <v>44397</v>
      </c>
      <c r="E11" s="6">
        <f t="shared" si="0"/>
        <v>44411</v>
      </c>
      <c r="F11" s="366" t="s">
        <v>2055</v>
      </c>
      <c r="G11" s="6" t="s">
        <v>4887</v>
      </c>
      <c r="H11" s="6">
        <v>44414</v>
      </c>
      <c r="I11" s="405">
        <f t="shared" si="1"/>
        <v>44421</v>
      </c>
    </row>
    <row r="12" spans="2:9" ht="18.75" hidden="1" customHeight="1">
      <c r="B12" s="366" t="s">
        <v>4888</v>
      </c>
      <c r="C12" s="6" t="s">
        <v>4889</v>
      </c>
      <c r="D12" s="6">
        <v>44407</v>
      </c>
      <c r="E12" s="6">
        <f t="shared" si="0"/>
        <v>44421</v>
      </c>
      <c r="F12" s="366" t="s">
        <v>1493</v>
      </c>
      <c r="G12" s="6" t="s">
        <v>4890</v>
      </c>
      <c r="H12" s="6">
        <v>44421</v>
      </c>
      <c r="I12" s="405">
        <f t="shared" si="1"/>
        <v>44428</v>
      </c>
    </row>
    <row r="13" spans="2:9" ht="18.75" hidden="1" customHeight="1">
      <c r="B13" s="366" t="s">
        <v>4029</v>
      </c>
      <c r="C13" s="6" t="s">
        <v>4891</v>
      </c>
      <c r="D13" s="6">
        <v>44412</v>
      </c>
      <c r="E13" s="6">
        <f t="shared" si="0"/>
        <v>44426</v>
      </c>
      <c r="F13" s="366" t="s">
        <v>4883</v>
      </c>
      <c r="G13" s="6" t="s">
        <v>4892</v>
      </c>
      <c r="H13" s="6">
        <v>44428</v>
      </c>
      <c r="I13" s="405">
        <f t="shared" si="1"/>
        <v>44435</v>
      </c>
    </row>
    <row r="14" spans="2:9" ht="18.75" hidden="1" customHeight="1">
      <c r="B14" s="10" t="s">
        <v>545</v>
      </c>
      <c r="C14" s="138"/>
      <c r="D14" s="9"/>
      <c r="E14" s="9"/>
      <c r="F14" s="9"/>
      <c r="G14" s="16"/>
      <c r="H14" s="16"/>
      <c r="I14" s="16"/>
    </row>
    <row r="17" spans="2:11" ht="27.6" hidden="1">
      <c r="B17" s="386" t="s">
        <v>1655</v>
      </c>
      <c r="C17" s="1" t="s">
        <v>4448</v>
      </c>
      <c r="D17" s="395" t="s">
        <v>1656</v>
      </c>
      <c r="E17" s="119" t="s">
        <v>4893</v>
      </c>
      <c r="F17" s="1263" t="s">
        <v>1658</v>
      </c>
      <c r="G17" s="1260" t="s">
        <v>356</v>
      </c>
      <c r="H17" s="1263" t="s">
        <v>1657</v>
      </c>
      <c r="I17" s="367" t="s">
        <v>4873</v>
      </c>
      <c r="J17" s="3"/>
      <c r="K17" s="3"/>
    </row>
    <row r="18" spans="2:11" ht="18.75" hidden="1" customHeight="1">
      <c r="B18" s="4" t="s">
        <v>355</v>
      </c>
      <c r="C18" s="4" t="s">
        <v>356</v>
      </c>
      <c r="D18" s="395"/>
      <c r="E18" s="4" t="s">
        <v>4894</v>
      </c>
      <c r="F18" s="1264"/>
      <c r="G18" s="1261"/>
      <c r="H18" s="1264"/>
      <c r="I18" s="4" t="s">
        <v>229</v>
      </c>
      <c r="J18" s="3"/>
      <c r="K18" s="3"/>
    </row>
    <row r="19" spans="2:11" ht="18.75" hidden="1" customHeight="1">
      <c r="B19" s="366" t="s">
        <v>4029</v>
      </c>
      <c r="C19" s="6" t="s">
        <v>4895</v>
      </c>
      <c r="D19" s="6">
        <v>44503</v>
      </c>
      <c r="E19" s="6">
        <f>D19+11</f>
        <v>44514</v>
      </c>
      <c r="F19" s="6" t="s">
        <v>2055</v>
      </c>
      <c r="G19" s="6" t="s">
        <v>4896</v>
      </c>
      <c r="H19" s="6">
        <v>44515</v>
      </c>
      <c r="I19" s="411">
        <f>H19+4</f>
        <v>44519</v>
      </c>
      <c r="J19" s="3"/>
      <c r="K19" s="3"/>
    </row>
    <row r="20" spans="2:11" ht="18.75" hidden="1" customHeight="1">
      <c r="B20" s="366" t="s">
        <v>4897</v>
      </c>
      <c r="C20" s="6" t="s">
        <v>4898</v>
      </c>
      <c r="D20" s="6">
        <v>44506</v>
      </c>
      <c r="E20" s="6">
        <f>D20+11</f>
        <v>44517</v>
      </c>
      <c r="F20" s="6" t="s">
        <v>4899</v>
      </c>
      <c r="G20" s="6" t="s">
        <v>4900</v>
      </c>
      <c r="H20" s="6">
        <v>44522</v>
      </c>
      <c r="I20" s="411">
        <f>H20+4</f>
        <v>44526</v>
      </c>
      <c r="J20" s="3"/>
      <c r="K20" s="3"/>
    </row>
    <row r="21" spans="2:11" ht="18.75" hidden="1" customHeight="1">
      <c r="B21" s="6" t="s">
        <v>4901</v>
      </c>
      <c r="C21" s="6" t="s">
        <v>4902</v>
      </c>
      <c r="D21" s="6">
        <v>44528</v>
      </c>
      <c r="E21" s="6">
        <f>D21+11</f>
        <v>44539</v>
      </c>
      <c r="F21" s="6" t="s">
        <v>2055</v>
      </c>
      <c r="G21" s="6" t="s">
        <v>4903</v>
      </c>
      <c r="H21" s="6">
        <v>44543</v>
      </c>
      <c r="I21" s="6">
        <f>H21+4</f>
        <v>44547</v>
      </c>
      <c r="J21" s="3"/>
      <c r="K21" s="3"/>
    </row>
    <row r="22" spans="2:11" ht="18.75" hidden="1" customHeight="1">
      <c r="B22" s="6" t="s">
        <v>4298</v>
      </c>
      <c r="C22" s="6" t="s">
        <v>4904</v>
      </c>
      <c r="D22" s="6">
        <v>44534</v>
      </c>
      <c r="E22" s="6">
        <f>D22+11</f>
        <v>44545</v>
      </c>
      <c r="F22" s="6" t="s">
        <v>4905</v>
      </c>
      <c r="G22" s="6" t="s">
        <v>4906</v>
      </c>
      <c r="H22" s="6">
        <v>44552</v>
      </c>
      <c r="I22" s="475">
        <f>H22+4</f>
        <v>44556</v>
      </c>
      <c r="J22" s="3"/>
      <c r="K22" s="3"/>
    </row>
    <row r="23" spans="2:11" ht="18.75" hidden="1" customHeight="1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27.6" hidden="1">
      <c r="B25" s="398" t="s">
        <v>1655</v>
      </c>
      <c r="C25" s="371" t="s">
        <v>4448</v>
      </c>
      <c r="D25" s="395" t="s">
        <v>1656</v>
      </c>
      <c r="E25" s="119" t="s">
        <v>4893</v>
      </c>
      <c r="F25" s="1263" t="s">
        <v>1658</v>
      </c>
      <c r="G25" s="1260" t="s">
        <v>356</v>
      </c>
      <c r="H25" s="1263" t="s">
        <v>1657</v>
      </c>
      <c r="I25" s="477"/>
      <c r="J25" s="477"/>
      <c r="K25" s="477"/>
    </row>
    <row r="26" spans="2:11" s="168" customFormat="1" ht="14.45" hidden="1">
      <c r="B26" s="527" t="s">
        <v>355</v>
      </c>
      <c r="C26" s="527" t="s">
        <v>356</v>
      </c>
      <c r="D26" s="402"/>
      <c r="E26" s="527" t="s">
        <v>172</v>
      </c>
      <c r="F26" s="1264"/>
      <c r="G26" s="1261"/>
      <c r="H26" s="1264"/>
      <c r="I26" s="369"/>
      <c r="J26" s="369"/>
      <c r="K26" s="369"/>
    </row>
    <row r="27" spans="2:11" s="14" customFormat="1" ht="18.75" hidden="1" customHeight="1">
      <c r="B27" s="127" t="s">
        <v>4907</v>
      </c>
      <c r="C27" s="126" t="s">
        <v>4908</v>
      </c>
      <c r="D27" s="412">
        <v>44610</v>
      </c>
      <c r="E27" s="6">
        <f>D27+11</f>
        <v>44621</v>
      </c>
      <c r="F27" s="6" t="s">
        <v>4909</v>
      </c>
      <c r="G27" s="6" t="s">
        <v>4910</v>
      </c>
      <c r="H27" s="6">
        <f>E27+5</f>
        <v>44626</v>
      </c>
      <c r="I27" s="9"/>
      <c r="J27" s="9"/>
      <c r="K27" s="9"/>
    </row>
    <row r="28" spans="2:11" s="14" customFormat="1" ht="18.75" hidden="1" customHeight="1">
      <c r="B28" s="127" t="s">
        <v>4911</v>
      </c>
      <c r="C28" s="126" t="s">
        <v>4912</v>
      </c>
      <c r="D28" s="412">
        <v>44235</v>
      </c>
      <c r="E28" s="6">
        <f>D28+11</f>
        <v>44246</v>
      </c>
      <c r="F28" s="6" t="s">
        <v>818</v>
      </c>
      <c r="G28" s="6" t="s">
        <v>4913</v>
      </c>
      <c r="H28" s="6">
        <f>E28+8</f>
        <v>44254</v>
      </c>
      <c r="I28" s="9"/>
      <c r="J28" s="9"/>
      <c r="K28" s="9"/>
    </row>
    <row r="29" spans="2:11" s="14" customFormat="1" ht="18.75" hidden="1" customHeight="1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>
      <c r="B32" s="526" t="s">
        <v>1655</v>
      </c>
      <c r="C32" s="395" t="s">
        <v>4448</v>
      </c>
      <c r="D32" s="395" t="s">
        <v>1656</v>
      </c>
      <c r="E32" s="119" t="s">
        <v>1657</v>
      </c>
      <c r="F32" s="1263" t="s">
        <v>1658</v>
      </c>
      <c r="G32" s="1260" t="s">
        <v>356</v>
      </c>
      <c r="H32" s="1263" t="s">
        <v>1657</v>
      </c>
      <c r="I32" s="367" t="s">
        <v>4914</v>
      </c>
      <c r="J32" s="9"/>
      <c r="K32" s="572" t="s">
        <v>4452</v>
      </c>
    </row>
    <row r="33" spans="2:11" s="14" customFormat="1" ht="18.75" customHeight="1">
      <c r="B33" s="4" t="s">
        <v>355</v>
      </c>
      <c r="C33" s="4" t="s">
        <v>356</v>
      </c>
      <c r="D33" s="395"/>
      <c r="E33" s="4" t="s">
        <v>4915</v>
      </c>
      <c r="F33" s="1264"/>
      <c r="G33" s="1261"/>
      <c r="H33" s="1264"/>
      <c r="I33" s="4"/>
      <c r="J33" s="9"/>
      <c r="K33" s="573"/>
    </row>
    <row r="34" spans="2:11" s="14" customFormat="1" ht="18.75" hidden="1" customHeight="1">
      <c r="B34" s="136" t="s">
        <v>4466</v>
      </c>
      <c r="C34" s="137" t="s">
        <v>4489</v>
      </c>
      <c r="D34" s="6">
        <v>44607</v>
      </c>
      <c r="E34" s="6">
        <f>D34+9</f>
        <v>44616</v>
      </c>
      <c r="F34" s="6" t="s">
        <v>652</v>
      </c>
      <c r="G34" s="6" t="s">
        <v>4916</v>
      </c>
      <c r="H34" s="6">
        <v>44606</v>
      </c>
      <c r="I34" s="412" t="s">
        <v>389</v>
      </c>
      <c r="J34" s="9"/>
      <c r="K34" s="417"/>
    </row>
    <row r="35" spans="2:11" s="14" customFormat="1" ht="18.75" hidden="1" customHeight="1">
      <c r="B35" s="136" t="s">
        <v>4468</v>
      </c>
      <c r="C35" s="137" t="s">
        <v>4490</v>
      </c>
      <c r="D35" s="6">
        <v>44611</v>
      </c>
      <c r="E35" s="6">
        <f>D35+9</f>
        <v>44620</v>
      </c>
      <c r="F35" s="6" t="s">
        <v>4917</v>
      </c>
      <c r="G35" s="6" t="s">
        <v>4918</v>
      </c>
      <c r="H35" s="6">
        <v>44617</v>
      </c>
      <c r="I35" s="6">
        <v>44629</v>
      </c>
      <c r="J35" s="9"/>
      <c r="K35" s="417"/>
    </row>
    <row r="36" spans="2:11" s="14" customFormat="1" ht="18.75" hidden="1" customHeight="1">
      <c r="B36" s="136" t="s">
        <v>4470</v>
      </c>
      <c r="C36" s="542" t="s">
        <v>4491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17"/>
    </row>
    <row r="37" spans="2:11" s="14" customFormat="1" ht="18.75" hidden="1" customHeight="1">
      <c r="B37" s="136" t="s">
        <v>4472</v>
      </c>
      <c r="C37" s="542" t="s">
        <v>4492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17"/>
    </row>
    <row r="38" spans="2:11" s="14" customFormat="1" ht="18.75" hidden="1" customHeight="1">
      <c r="B38" s="136" t="s">
        <v>4476</v>
      </c>
      <c r="C38" s="542" t="s">
        <v>4493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17"/>
    </row>
    <row r="39" spans="2:11" s="14" customFormat="1" ht="18.75" hidden="1" customHeight="1">
      <c r="B39" s="136" t="s">
        <v>4474</v>
      </c>
      <c r="C39" s="542" t="s">
        <v>4494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17"/>
    </row>
    <row r="40" spans="2:11" s="14" customFormat="1" ht="18.75" hidden="1" customHeight="1">
      <c r="B40" s="136" t="s">
        <v>4478</v>
      </c>
      <c r="C40" s="542" t="s">
        <v>4495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2"/>
    </row>
    <row r="41" spans="2:11" s="14" customFormat="1" ht="18.75" hidden="1" customHeight="1">
      <c r="B41" s="136" t="s">
        <v>4480</v>
      </c>
      <c r="C41" s="542" t="s">
        <v>4496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2"/>
    </row>
    <row r="42" spans="2:11" s="14" customFormat="1" ht="18.75" hidden="1" customHeight="1">
      <c r="B42" s="136" t="s">
        <v>4482</v>
      </c>
      <c r="C42" s="542" t="s">
        <v>4497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2"/>
    </row>
    <row r="43" spans="2:11" s="14" customFormat="1" ht="18.75" hidden="1" customHeight="1">
      <c r="B43" s="136" t="s">
        <v>4484</v>
      </c>
      <c r="C43" s="542" t="s">
        <v>4498</v>
      </c>
      <c r="D43" s="6">
        <f>D42+7</f>
        <v>44672</v>
      </c>
      <c r="E43" s="6">
        <f t="shared" si="3"/>
        <v>44681</v>
      </c>
      <c r="F43" s="565" t="s">
        <v>4919</v>
      </c>
      <c r="G43" s="6" t="s">
        <v>4920</v>
      </c>
      <c r="H43" s="6">
        <v>44682</v>
      </c>
      <c r="I43" s="6"/>
      <c r="J43" s="9"/>
      <c r="K43" s="572"/>
    </row>
    <row r="44" spans="2:11" s="14" customFormat="1" ht="18.75" hidden="1" customHeight="1">
      <c r="B44" s="136" t="s">
        <v>4459</v>
      </c>
      <c r="C44" s="542" t="s">
        <v>4499</v>
      </c>
      <c r="D44" s="6">
        <f>D43+7</f>
        <v>44679</v>
      </c>
      <c r="E44" s="6">
        <f t="shared" si="3"/>
        <v>44688</v>
      </c>
      <c r="F44" s="6" t="s">
        <v>722</v>
      </c>
      <c r="G44" s="6"/>
      <c r="H44" s="6">
        <v>44690</v>
      </c>
      <c r="I44" s="6"/>
      <c r="J44" s="9"/>
      <c r="K44" s="572"/>
    </row>
    <row r="45" spans="2:11" s="14" customFormat="1" ht="18.75" hidden="1" customHeight="1">
      <c r="B45" s="136" t="s">
        <v>4461</v>
      </c>
      <c r="C45" s="542" t="s">
        <v>4500</v>
      </c>
      <c r="D45" s="6">
        <f>D44+7</f>
        <v>44686</v>
      </c>
      <c r="E45" s="6">
        <f t="shared" si="3"/>
        <v>44695</v>
      </c>
      <c r="F45" s="6" t="s">
        <v>4921</v>
      </c>
      <c r="G45" s="6" t="s">
        <v>4922</v>
      </c>
      <c r="H45" s="6">
        <v>44695</v>
      </c>
      <c r="I45" s="6"/>
      <c r="J45" s="9"/>
      <c r="K45" s="572"/>
    </row>
    <row r="46" spans="2:11" s="14" customFormat="1" ht="18.75" hidden="1" customHeight="1">
      <c r="B46" s="560" t="s">
        <v>4463</v>
      </c>
      <c r="C46" s="542" t="s">
        <v>4501</v>
      </c>
      <c r="D46" s="6">
        <v>44693</v>
      </c>
      <c r="E46" s="6">
        <f>D46+9</f>
        <v>44702</v>
      </c>
      <c r="F46" s="6" t="s">
        <v>1725</v>
      </c>
      <c r="G46" s="6" t="s">
        <v>4923</v>
      </c>
      <c r="H46" s="6">
        <f>E46</f>
        <v>44702</v>
      </c>
      <c r="I46" s="6"/>
      <c r="J46" s="9"/>
      <c r="K46" s="572"/>
    </row>
    <row r="47" spans="2:11" s="14" customFormat="1" ht="18.75" hidden="1" customHeight="1">
      <c r="B47" s="136" t="s">
        <v>4466</v>
      </c>
      <c r="C47" s="542" t="s">
        <v>4502</v>
      </c>
      <c r="D47" s="6">
        <v>44700</v>
      </c>
      <c r="E47" s="6">
        <f>D47+9</f>
        <v>44709</v>
      </c>
      <c r="F47" s="6" t="s">
        <v>361</v>
      </c>
      <c r="G47" s="6" t="s">
        <v>4924</v>
      </c>
      <c r="H47" s="6">
        <f t="shared" ref="H47:H53" si="4">E47</f>
        <v>44709</v>
      </c>
      <c r="I47" s="6"/>
      <c r="J47" s="9"/>
      <c r="K47" s="572"/>
    </row>
    <row r="48" spans="2:11" s="14" customFormat="1" ht="18.75" hidden="1" customHeight="1">
      <c r="B48" s="136" t="s">
        <v>4468</v>
      </c>
      <c r="C48" s="542" t="s">
        <v>4503</v>
      </c>
      <c r="D48" s="6">
        <v>44707</v>
      </c>
      <c r="E48" s="6">
        <f>D48+9</f>
        <v>44716</v>
      </c>
      <c r="F48" s="6" t="s">
        <v>722</v>
      </c>
      <c r="G48" s="6" t="s">
        <v>722</v>
      </c>
      <c r="H48" s="6">
        <f t="shared" si="4"/>
        <v>44716</v>
      </c>
      <c r="I48" s="6"/>
      <c r="J48" s="9"/>
      <c r="K48" s="572">
        <v>44709</v>
      </c>
    </row>
    <row r="49" spans="2:11" s="14" customFormat="1" ht="18.75" customHeight="1">
      <c r="B49" s="136" t="s">
        <v>4470</v>
      </c>
      <c r="C49" s="542" t="s">
        <v>4504</v>
      </c>
      <c r="D49" s="6">
        <v>44719</v>
      </c>
      <c r="E49" s="6">
        <f t="shared" ref="E49:E52" si="5">D49+9</f>
        <v>44728</v>
      </c>
      <c r="F49" s="6" t="s">
        <v>722</v>
      </c>
      <c r="G49" s="6" t="s">
        <v>722</v>
      </c>
      <c r="H49" s="6">
        <f t="shared" si="4"/>
        <v>44728</v>
      </c>
      <c r="I49" s="6"/>
      <c r="J49" s="9"/>
      <c r="K49" s="572">
        <f>K48+7</f>
        <v>44716</v>
      </c>
    </row>
    <row r="50" spans="2:11" s="14" customFormat="1" ht="18.75" customHeight="1">
      <c r="B50" s="136" t="s">
        <v>4472</v>
      </c>
      <c r="C50" s="542" t="s">
        <v>4505</v>
      </c>
      <c r="D50" s="6">
        <v>44724</v>
      </c>
      <c r="E50" s="6">
        <f t="shared" si="5"/>
        <v>44733</v>
      </c>
      <c r="F50" s="6" t="s">
        <v>722</v>
      </c>
      <c r="G50" s="6" t="s">
        <v>722</v>
      </c>
      <c r="H50" s="6">
        <f t="shared" si="4"/>
        <v>44733</v>
      </c>
      <c r="I50" s="6"/>
      <c r="J50" s="9"/>
      <c r="K50" s="572">
        <f t="shared" ref="K50:K53" si="6">K49+7</f>
        <v>44723</v>
      </c>
    </row>
    <row r="51" spans="2:11" s="14" customFormat="1" ht="18.75" customHeight="1">
      <c r="B51" s="136" t="s">
        <v>4476</v>
      </c>
      <c r="C51" s="542" t="s">
        <v>4506</v>
      </c>
      <c r="D51" s="6">
        <v>44728</v>
      </c>
      <c r="E51" s="6">
        <f t="shared" si="5"/>
        <v>44737</v>
      </c>
      <c r="F51" s="6" t="s">
        <v>722</v>
      </c>
      <c r="G51" s="6" t="s">
        <v>722</v>
      </c>
      <c r="H51" s="6">
        <f t="shared" si="4"/>
        <v>44737</v>
      </c>
      <c r="I51" s="6"/>
      <c r="J51" s="9"/>
      <c r="K51" s="572">
        <f t="shared" si="6"/>
        <v>44730</v>
      </c>
    </row>
    <row r="52" spans="2:11" s="14" customFormat="1" ht="18.75" customHeight="1">
      <c r="B52" s="566" t="s">
        <v>4474</v>
      </c>
      <c r="C52" s="542" t="s">
        <v>4507</v>
      </c>
      <c r="D52" s="6">
        <v>44743</v>
      </c>
      <c r="E52" s="485">
        <f t="shared" si="5"/>
        <v>44752</v>
      </c>
      <c r="F52" s="6" t="s">
        <v>722</v>
      </c>
      <c r="G52" s="6" t="s">
        <v>722</v>
      </c>
      <c r="H52" s="6">
        <f t="shared" si="4"/>
        <v>44752</v>
      </c>
      <c r="I52" s="6"/>
      <c r="J52" s="9"/>
      <c r="K52" s="572">
        <f t="shared" si="6"/>
        <v>44737</v>
      </c>
    </row>
    <row r="53" spans="2:11" s="14" customFormat="1" ht="18.75" customHeight="1">
      <c r="B53" s="571" t="s">
        <v>4925</v>
      </c>
      <c r="C53" s="542" t="s">
        <v>4509</v>
      </c>
      <c r="D53" s="6">
        <v>44743</v>
      </c>
      <c r="E53" s="485">
        <f>D53+9</f>
        <v>44752</v>
      </c>
      <c r="F53" s="6" t="s">
        <v>722</v>
      </c>
      <c r="G53" s="6" t="s">
        <v>722</v>
      </c>
      <c r="H53" s="6">
        <f t="shared" si="4"/>
        <v>44752</v>
      </c>
      <c r="I53" s="6"/>
      <c r="J53" s="9"/>
      <c r="K53" s="572">
        <f t="shared" si="6"/>
        <v>44744</v>
      </c>
    </row>
    <row r="54" spans="2:11" s="14" customFormat="1" ht="18.75" customHeight="1">
      <c r="B54" s="571" t="s">
        <v>4480</v>
      </c>
      <c r="C54" s="542" t="s">
        <v>4510</v>
      </c>
      <c r="D54" s="6">
        <v>44753</v>
      </c>
      <c r="E54" s="6">
        <f t="shared" ref="E54:E56" si="7">D54+9</f>
        <v>44762</v>
      </c>
      <c r="F54" s="6" t="s">
        <v>722</v>
      </c>
      <c r="G54" s="6" t="s">
        <v>722</v>
      </c>
      <c r="H54" s="6">
        <f t="shared" ref="H54:H56" si="8">E54</f>
        <v>44762</v>
      </c>
      <c r="I54" s="6"/>
      <c r="J54" s="585" t="s">
        <v>4926</v>
      </c>
      <c r="K54" s="572">
        <f t="shared" ref="K54:K56" si="9">K53+7</f>
        <v>44751</v>
      </c>
    </row>
    <row r="55" spans="2:11" s="14" customFormat="1" ht="18.75" customHeight="1">
      <c r="B55" s="571" t="s">
        <v>4482</v>
      </c>
      <c r="C55" s="542" t="s">
        <v>4511</v>
      </c>
      <c r="D55" s="6">
        <v>44756</v>
      </c>
      <c r="E55" s="485">
        <f t="shared" si="7"/>
        <v>44765</v>
      </c>
      <c r="F55" s="6" t="s">
        <v>722</v>
      </c>
      <c r="G55" s="6" t="s">
        <v>722</v>
      </c>
      <c r="H55" s="485">
        <f t="shared" si="8"/>
        <v>44765</v>
      </c>
      <c r="I55" s="485"/>
      <c r="J55" s="9"/>
      <c r="K55" s="572">
        <f t="shared" si="9"/>
        <v>44758</v>
      </c>
    </row>
    <row r="56" spans="2:11" s="14" customFormat="1" ht="18.75" customHeight="1">
      <c r="B56" s="575" t="s">
        <v>413</v>
      </c>
      <c r="C56" s="576" t="s">
        <v>4513</v>
      </c>
      <c r="D56" s="485">
        <v>44763</v>
      </c>
      <c r="E56" s="485">
        <f t="shared" si="7"/>
        <v>44772</v>
      </c>
      <c r="F56" s="485" t="s">
        <v>722</v>
      </c>
      <c r="G56" s="485" t="s">
        <v>722</v>
      </c>
      <c r="H56" s="485">
        <f t="shared" si="8"/>
        <v>44772</v>
      </c>
      <c r="I56" s="485"/>
      <c r="J56" s="9"/>
      <c r="K56" s="572">
        <f t="shared" si="9"/>
        <v>44765</v>
      </c>
    </row>
    <row r="57" spans="2:11" s="14" customFormat="1" ht="18.75" customHeight="1">
      <c r="B57" s="574" t="s">
        <v>4514</v>
      </c>
      <c r="C57" s="137" t="s">
        <v>4515</v>
      </c>
      <c r="D57" s="6">
        <v>44770</v>
      </c>
      <c r="E57" s="6">
        <f t="shared" ref="E57" si="10">D57+9</f>
        <v>44779</v>
      </c>
      <c r="F57" s="6" t="s">
        <v>722</v>
      </c>
      <c r="G57" s="6" t="s">
        <v>722</v>
      </c>
      <c r="H57" s="6">
        <f t="shared" ref="H57" si="11">E57</f>
        <v>44779</v>
      </c>
      <c r="I57" s="6"/>
      <c r="J57" s="9"/>
      <c r="K57" s="572">
        <f t="shared" ref="K57:K61" si="12">K56+7</f>
        <v>44772</v>
      </c>
    </row>
    <row r="58" spans="2:11" s="14" customFormat="1" ht="18.75" customHeight="1">
      <c r="B58" s="574" t="s">
        <v>4459</v>
      </c>
      <c r="C58" s="137" t="s">
        <v>4516</v>
      </c>
      <c r="D58" s="6">
        <v>44777</v>
      </c>
      <c r="E58" s="6">
        <f t="shared" ref="E58" si="13">D58+9</f>
        <v>44786</v>
      </c>
      <c r="F58" s="6" t="s">
        <v>722</v>
      </c>
      <c r="G58" s="6" t="s">
        <v>722</v>
      </c>
      <c r="H58" s="6">
        <f t="shared" ref="H58" si="14">E58</f>
        <v>44786</v>
      </c>
      <c r="I58" s="6"/>
      <c r="J58" s="9"/>
      <c r="K58" s="572">
        <f t="shared" si="12"/>
        <v>44779</v>
      </c>
    </row>
    <row r="59" spans="2:11" s="14" customFormat="1" ht="18.75" customHeight="1">
      <c r="B59" s="574" t="s">
        <v>4461</v>
      </c>
      <c r="C59" s="137" t="s">
        <v>4517</v>
      </c>
      <c r="D59" s="6">
        <v>44784</v>
      </c>
      <c r="E59" s="6">
        <f t="shared" ref="E59" si="15">D59+9</f>
        <v>44793</v>
      </c>
      <c r="F59" s="6" t="s">
        <v>722</v>
      </c>
      <c r="G59" s="6" t="s">
        <v>722</v>
      </c>
      <c r="H59" s="6">
        <f t="shared" ref="H59" si="16">E59</f>
        <v>44793</v>
      </c>
      <c r="I59" s="6"/>
      <c r="J59" s="9"/>
      <c r="K59" s="572">
        <f t="shared" si="12"/>
        <v>44786</v>
      </c>
    </row>
    <row r="60" spans="2:11" s="14" customFormat="1" ht="18.75" customHeight="1">
      <c r="B60" s="574" t="s">
        <v>4518</v>
      </c>
      <c r="C60" s="137" t="s">
        <v>4519</v>
      </c>
      <c r="D60" s="6">
        <v>44791</v>
      </c>
      <c r="E60" s="6">
        <f t="shared" ref="E60" si="17">D60+9</f>
        <v>44800</v>
      </c>
      <c r="F60" s="6" t="s">
        <v>722</v>
      </c>
      <c r="G60" s="6" t="s">
        <v>722</v>
      </c>
      <c r="H60" s="6">
        <f t="shared" ref="H60" si="18">E60</f>
        <v>44800</v>
      </c>
      <c r="I60" s="6"/>
      <c r="J60" s="9"/>
      <c r="K60" s="572">
        <f t="shared" si="12"/>
        <v>44793</v>
      </c>
    </row>
    <row r="61" spans="2:11" s="14" customFormat="1" ht="18.75" customHeight="1">
      <c r="B61" s="574" t="s">
        <v>4466</v>
      </c>
      <c r="C61" s="137" t="s">
        <v>4520</v>
      </c>
      <c r="D61" s="6">
        <v>44798</v>
      </c>
      <c r="E61" s="6">
        <f t="shared" ref="E61" si="19">D61+9</f>
        <v>44807</v>
      </c>
      <c r="F61" s="6" t="s">
        <v>722</v>
      </c>
      <c r="G61" s="6" t="s">
        <v>722</v>
      </c>
      <c r="H61" s="6">
        <f t="shared" ref="H61" si="20">E61</f>
        <v>44807</v>
      </c>
      <c r="I61" s="6"/>
      <c r="J61" s="9"/>
      <c r="K61" s="572">
        <f t="shared" si="12"/>
        <v>44800</v>
      </c>
    </row>
    <row r="65" spans="2:11" s="14" customFormat="1" ht="39" customHeight="1">
      <c r="B65" s="526" t="s">
        <v>1655</v>
      </c>
      <c r="C65" s="395" t="s">
        <v>4448</v>
      </c>
      <c r="D65" s="395" t="s">
        <v>1656</v>
      </c>
      <c r="E65" s="119" t="s">
        <v>4893</v>
      </c>
      <c r="F65" s="1263" t="s">
        <v>1658</v>
      </c>
      <c r="G65" s="1260" t="s">
        <v>356</v>
      </c>
      <c r="H65" s="1263" t="s">
        <v>1657</v>
      </c>
      <c r="I65" s="367"/>
      <c r="J65" s="9"/>
      <c r="K65" s="9"/>
    </row>
    <row r="66" spans="2:11" s="14" customFormat="1" ht="18.75" customHeight="1">
      <c r="B66" s="4" t="s">
        <v>355</v>
      </c>
      <c r="C66" s="4" t="s">
        <v>356</v>
      </c>
      <c r="D66" s="395"/>
      <c r="E66" s="4" t="s">
        <v>172</v>
      </c>
      <c r="F66" s="1264"/>
      <c r="G66" s="1261"/>
      <c r="H66" s="1264"/>
      <c r="I66" s="4"/>
      <c r="J66" s="9"/>
      <c r="K66" s="9"/>
    </row>
    <row r="67" spans="2:11" s="14" customFormat="1" ht="18.75" customHeight="1">
      <c r="B67" s="544" t="s">
        <v>4927</v>
      </c>
      <c r="C67" s="545" t="s">
        <v>4928</v>
      </c>
      <c r="D67" s="545">
        <v>44623</v>
      </c>
      <c r="E67" s="6">
        <f>D67+11</f>
        <v>44634</v>
      </c>
      <c r="F67" s="6" t="s">
        <v>722</v>
      </c>
      <c r="G67" s="6" t="s">
        <v>722</v>
      </c>
      <c r="H67" s="6"/>
      <c r="I67" s="412"/>
      <c r="J67" s="9"/>
      <c r="K67" s="9"/>
    </row>
    <row r="68" spans="2:11" s="14" customFormat="1" ht="18.75" customHeight="1">
      <c r="B68" s="544" t="s">
        <v>4875</v>
      </c>
      <c r="C68" s="545" t="s">
        <v>4929</v>
      </c>
      <c r="D68" s="545">
        <v>44635</v>
      </c>
      <c r="E68" s="6">
        <f t="shared" ref="E68:E71" si="21">D68+11</f>
        <v>44646</v>
      </c>
      <c r="F68" s="6" t="s">
        <v>722</v>
      </c>
      <c r="G68" s="6" t="s">
        <v>722</v>
      </c>
      <c r="H68" s="6"/>
      <c r="I68" s="6"/>
      <c r="J68" s="9"/>
      <c r="K68" s="9"/>
    </row>
    <row r="69" spans="2:11" s="14" customFormat="1" ht="18.75" customHeight="1">
      <c r="B69" s="544" t="s">
        <v>4270</v>
      </c>
      <c r="C69" s="545" t="s">
        <v>4930</v>
      </c>
      <c r="D69" s="545">
        <v>44640</v>
      </c>
      <c r="E69" s="6">
        <f t="shared" si="21"/>
        <v>44651</v>
      </c>
      <c r="F69" s="6" t="s">
        <v>722</v>
      </c>
      <c r="G69" s="6" t="s">
        <v>722</v>
      </c>
      <c r="H69" s="6"/>
      <c r="I69" s="6"/>
      <c r="J69" s="9"/>
      <c r="K69" s="9"/>
    </row>
    <row r="70" spans="2:11" s="14" customFormat="1" ht="18.75" customHeight="1">
      <c r="B70" s="544" t="s">
        <v>4881</v>
      </c>
      <c r="C70" s="545" t="s">
        <v>4931</v>
      </c>
      <c r="D70" s="545">
        <v>44644</v>
      </c>
      <c r="E70" s="6">
        <f t="shared" si="21"/>
        <v>44655</v>
      </c>
      <c r="F70" s="6" t="s">
        <v>722</v>
      </c>
      <c r="G70" s="6" t="s">
        <v>722</v>
      </c>
      <c r="H70" s="6"/>
      <c r="I70" s="6"/>
      <c r="J70" s="9"/>
      <c r="K70" s="9"/>
    </row>
    <row r="71" spans="2:11" s="14" customFormat="1" ht="18.75" customHeight="1">
      <c r="B71" s="544" t="s">
        <v>4885</v>
      </c>
      <c r="C71" s="545" t="s">
        <v>4932</v>
      </c>
      <c r="D71" s="545">
        <v>44650</v>
      </c>
      <c r="E71" s="6">
        <f t="shared" si="21"/>
        <v>44661</v>
      </c>
      <c r="F71" s="6" t="s">
        <v>722</v>
      </c>
      <c r="G71" s="6" t="s">
        <v>722</v>
      </c>
      <c r="H71" s="6"/>
      <c r="I71" s="6"/>
      <c r="J71" s="9"/>
      <c r="K71" s="9"/>
    </row>
    <row r="72" spans="2:11" s="14" customFormat="1" ht="18.75" customHeight="1">
      <c r="B72" s="486"/>
      <c r="C72" s="543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>
      <c r="B73" s="486"/>
      <c r="C73" s="543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>
      <c r="B74" s="8" t="s">
        <v>546</v>
      </c>
      <c r="C74" s="11"/>
      <c r="D74" s="11"/>
      <c r="E74" s="15"/>
      <c r="F74" s="2" t="s">
        <v>1565</v>
      </c>
      <c r="G74" s="2"/>
      <c r="H74" s="11"/>
      <c r="I74" s="2" t="s">
        <v>548</v>
      </c>
      <c r="J74" s="2"/>
      <c r="K74" s="2"/>
    </row>
    <row r="75" spans="2:11" s="12" customFormat="1" ht="18.75" customHeight="1">
      <c r="B75" s="197" t="s">
        <v>549</v>
      </c>
      <c r="C75" s="193"/>
      <c r="D75" s="198" t="s">
        <v>550</v>
      </c>
      <c r="E75" s="15"/>
      <c r="F75" s="11" t="s">
        <v>551</v>
      </c>
      <c r="G75" s="11"/>
      <c r="H75" s="198" t="s">
        <v>552</v>
      </c>
      <c r="I75" s="197" t="s">
        <v>553</v>
      </c>
      <c r="J75" s="193"/>
      <c r="K75" s="198" t="s">
        <v>554</v>
      </c>
    </row>
    <row r="76" spans="2:11" s="12" customFormat="1" ht="18.75" customHeight="1">
      <c r="B76" s="414" t="s">
        <v>555</v>
      </c>
      <c r="C76" s="202"/>
      <c r="D76" s="570" t="s">
        <v>556</v>
      </c>
      <c r="E76" s="197"/>
      <c r="F76" s="707" t="s">
        <v>557</v>
      </c>
      <c r="G76" s="707" t="s">
        <v>558</v>
      </c>
      <c r="H76" s="252" t="s">
        <v>559</v>
      </c>
      <c r="I76" s="201" t="s">
        <v>560</v>
      </c>
      <c r="J76" s="202" t="s">
        <v>1566</v>
      </c>
      <c r="K76" s="203" t="s">
        <v>561</v>
      </c>
    </row>
    <row r="77" spans="2:11" s="14" customFormat="1" ht="18.75" customHeight="1">
      <c r="B77" s="414" t="s">
        <v>569</v>
      </c>
      <c r="C77" s="202"/>
      <c r="D77" s="570" t="s">
        <v>570</v>
      </c>
      <c r="E77" s="197"/>
      <c r="F77" s="707" t="s">
        <v>564</v>
      </c>
      <c r="G77" s="707" t="s">
        <v>565</v>
      </c>
      <c r="H77" s="252" t="s">
        <v>566</v>
      </c>
      <c r="I77" s="201" t="s">
        <v>567</v>
      </c>
      <c r="J77" s="202" t="s">
        <v>1567</v>
      </c>
      <c r="K77" s="203" t="s">
        <v>568</v>
      </c>
    </row>
    <row r="78" spans="2:11" s="14" customFormat="1" ht="18.75" customHeight="1">
      <c r="B78" s="201" t="s">
        <v>3316</v>
      </c>
      <c r="C78" s="202"/>
      <c r="D78" s="203" t="s">
        <v>1729</v>
      </c>
      <c r="E78" s="197"/>
      <c r="F78" s="707" t="s">
        <v>571</v>
      </c>
      <c r="G78" s="707" t="s">
        <v>572</v>
      </c>
      <c r="H78" s="252" t="s">
        <v>573</v>
      </c>
      <c r="I78" s="201" t="s">
        <v>1570</v>
      </c>
      <c r="J78" s="202" t="s">
        <v>1571</v>
      </c>
      <c r="K78" s="203" t="s">
        <v>1572</v>
      </c>
    </row>
    <row r="79" spans="2:11" s="14" customFormat="1" ht="18.75" customHeight="1">
      <c r="B79" s="201" t="s">
        <v>562</v>
      </c>
      <c r="C79" s="202"/>
      <c r="D79" s="203" t="s">
        <v>563</v>
      </c>
      <c r="E79" s="197"/>
      <c r="F79" s="707" t="s">
        <v>578</v>
      </c>
      <c r="G79" s="707" t="s">
        <v>579</v>
      </c>
      <c r="H79" s="252" t="s">
        <v>580</v>
      </c>
      <c r="I79" s="201" t="s">
        <v>581</v>
      </c>
      <c r="J79" s="202" t="s">
        <v>1573</v>
      </c>
      <c r="K79" s="203" t="s">
        <v>582</v>
      </c>
    </row>
    <row r="80" spans="2:11" s="14" customFormat="1" ht="18.75" customHeight="1">
      <c r="B80" s="414" t="s">
        <v>815</v>
      </c>
      <c r="C80" s="202"/>
      <c r="D80" s="570" t="s">
        <v>577</v>
      </c>
      <c r="E80" s="197"/>
      <c r="F80" s="707" t="s">
        <v>3317</v>
      </c>
      <c r="G80" s="707" t="s">
        <v>586</v>
      </c>
      <c r="H80" s="252" t="s">
        <v>3318</v>
      </c>
      <c r="I80" s="201" t="s">
        <v>588</v>
      </c>
      <c r="J80" s="202" t="s">
        <v>1574</v>
      </c>
      <c r="K80" s="203" t="s">
        <v>589</v>
      </c>
    </row>
    <row r="81" spans="2:11" s="14" customFormat="1" ht="18.75" customHeight="1">
      <c r="B81" s="414" t="s">
        <v>1575</v>
      </c>
      <c r="C81" s="202"/>
      <c r="D81" s="570" t="s">
        <v>1576</v>
      </c>
      <c r="E81" s="197"/>
      <c r="F81" s="707" t="s">
        <v>3319</v>
      </c>
      <c r="G81" s="707" t="s">
        <v>593</v>
      </c>
      <c r="H81" s="252" t="s">
        <v>3320</v>
      </c>
      <c r="I81" s="201" t="s">
        <v>1577</v>
      </c>
      <c r="J81" s="202" t="s">
        <v>1578</v>
      </c>
      <c r="K81" s="203" t="s">
        <v>1579</v>
      </c>
    </row>
    <row r="82" spans="2:11" s="14" customFormat="1" ht="18.75" customHeight="1">
      <c r="B82" s="414" t="s">
        <v>1580</v>
      </c>
      <c r="C82" s="202"/>
      <c r="D82" s="570" t="s">
        <v>1581</v>
      </c>
      <c r="E82" s="197"/>
      <c r="F82" s="505"/>
      <c r="G82"/>
      <c r="H82"/>
    </row>
    <row r="83" spans="2:11" s="14" customFormat="1" ht="18.75" customHeight="1">
      <c r="B83" s="414" t="s">
        <v>583</v>
      </c>
      <c r="C83" s="202"/>
      <c r="D83" s="570" t="s">
        <v>584</v>
      </c>
      <c r="E83" s="11"/>
      <c r="F83" s="11"/>
      <c r="H83" s="13"/>
      <c r="I83" s="11"/>
      <c r="J83" s="16"/>
      <c r="K83" s="13"/>
    </row>
    <row r="84" spans="2:11" ht="18.75" customHeight="1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>
      <c r="B85" s="11" t="s">
        <v>1582</v>
      </c>
      <c r="C85" s="11" t="s">
        <v>1583</v>
      </c>
      <c r="D85" s="13"/>
      <c r="F85" s="11" t="s">
        <v>1584</v>
      </c>
      <c r="G85" s="16" t="s">
        <v>1585</v>
      </c>
      <c r="H85" s="14"/>
      <c r="I85" s="11" t="s">
        <v>1584</v>
      </c>
      <c r="J85" s="11" t="s">
        <v>1586</v>
      </c>
      <c r="K85" s="14"/>
    </row>
  </sheetData>
  <mergeCells count="15">
    <mergeCell ref="F65:F66"/>
    <mergeCell ref="G65:G66"/>
    <mergeCell ref="H65:H66"/>
    <mergeCell ref="F32:F33"/>
    <mergeCell ref="G32:G33"/>
    <mergeCell ref="H32:H33"/>
    <mergeCell ref="F6:F7"/>
    <mergeCell ref="G6:G7"/>
    <mergeCell ref="H6:H7"/>
    <mergeCell ref="F25:F26"/>
    <mergeCell ref="G25:G26"/>
    <mergeCell ref="H25:H26"/>
    <mergeCell ref="H17:H18"/>
    <mergeCell ref="G17:G18"/>
    <mergeCell ref="F17:F18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>
      <c r="B2" s="8" t="s">
        <v>1429</v>
      </c>
    </row>
    <row r="3" spans="2:8" ht="18" customHeight="1">
      <c r="B3" s="165"/>
    </row>
    <row r="4" spans="2:8" ht="18" customHeight="1">
      <c r="C4" s="313" t="s">
        <v>4933</v>
      </c>
      <c r="H4" s="147"/>
    </row>
    <row r="6" spans="2:8" s="145" customFormat="1" ht="18" customHeight="1">
      <c r="B6" s="170"/>
      <c r="C6" s="158"/>
      <c r="D6" s="208" t="s">
        <v>1656</v>
      </c>
      <c r="E6" s="332" t="s">
        <v>247</v>
      </c>
      <c r="F6" s="163" t="s">
        <v>228</v>
      </c>
      <c r="G6" s="332" t="s">
        <v>340</v>
      </c>
      <c r="H6" s="174"/>
    </row>
    <row r="7" spans="2:8" s="145" customFormat="1" ht="18" customHeight="1">
      <c r="B7" s="158"/>
      <c r="C7" s="169" t="s">
        <v>1431</v>
      </c>
      <c r="D7" s="209"/>
      <c r="E7" s="332" t="s">
        <v>269</v>
      </c>
      <c r="F7" s="332" t="s">
        <v>219</v>
      </c>
      <c r="G7" s="332" t="s">
        <v>209</v>
      </c>
      <c r="H7" s="174"/>
    </row>
    <row r="8" spans="2:8" s="145" customFormat="1" ht="18" customHeight="1">
      <c r="B8" s="152" t="s">
        <v>355</v>
      </c>
      <c r="C8" s="152" t="s">
        <v>356</v>
      </c>
      <c r="D8" s="152" t="s">
        <v>1437</v>
      </c>
      <c r="E8" s="152" t="s">
        <v>1437</v>
      </c>
      <c r="F8" s="152" t="s">
        <v>1437</v>
      </c>
      <c r="G8" s="152" t="s">
        <v>1437</v>
      </c>
      <c r="H8" s="174"/>
    </row>
    <row r="9" spans="2:8" s="145" customFormat="1" ht="18" customHeight="1">
      <c r="B9" s="172" t="s">
        <v>4934</v>
      </c>
      <c r="C9" s="175" t="s">
        <v>4935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>
      <c r="B10" s="172" t="s">
        <v>4343</v>
      </c>
      <c r="C10" s="175" t="s">
        <v>4936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>
      <c r="B11" s="172" t="s">
        <v>4669</v>
      </c>
      <c r="C11" s="175" t="s">
        <v>4937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>
      <c r="B12" s="172" t="s">
        <v>4615</v>
      </c>
      <c r="C12" s="175" t="s">
        <v>4938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>
      <c r="B13" s="171" t="s">
        <v>3925</v>
      </c>
      <c r="C13" s="173" t="s">
        <v>4939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>
      <c r="B14" s="171" t="s">
        <v>4940</v>
      </c>
      <c r="C14" s="173" t="s">
        <v>4941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>
      <c r="B15" s="323" t="s">
        <v>413</v>
      </c>
      <c r="C15" s="173" t="s">
        <v>4942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>
      <c r="B16" s="171" t="s">
        <v>4331</v>
      </c>
      <c r="C16" s="173" t="s">
        <v>4943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>
      <c r="B17" s="171" t="s">
        <v>3976</v>
      </c>
      <c r="C17" s="173" t="s">
        <v>4944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>
      <c r="B18" s="172" t="s">
        <v>4390</v>
      </c>
      <c r="C18" s="175" t="s">
        <v>4945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>
      <c r="B19" s="172" t="s">
        <v>4934</v>
      </c>
      <c r="C19" s="175" t="s">
        <v>4946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>
      <c r="B20" s="172" t="s">
        <v>4343</v>
      </c>
      <c r="C20" s="175" t="s">
        <v>4947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>
      <c r="B21" s="172" t="s">
        <v>4669</v>
      </c>
      <c r="C21" s="175" t="s">
        <v>4948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1553</v>
      </c>
      <c r="I21" s="174"/>
      <c r="J21" s="174"/>
    </row>
    <row r="22" spans="2:12" s="145" customFormat="1" ht="18" customHeight="1">
      <c r="B22" s="157" t="s">
        <v>545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>
      <c r="B23" s="157"/>
      <c r="L23" s="147"/>
    </row>
    <row r="24" spans="2:12" s="159" customFormat="1" ht="18" customHeight="1">
      <c r="B24" s="192" t="s">
        <v>546</v>
      </c>
      <c r="C24" s="193"/>
      <c r="D24" s="193"/>
      <c r="E24" s="194"/>
      <c r="F24" s="195" t="s">
        <v>1565</v>
      </c>
      <c r="G24" s="195"/>
      <c r="H24" s="193"/>
      <c r="I24" s="193"/>
      <c r="J24" s="195" t="s">
        <v>548</v>
      </c>
      <c r="K24" s="195"/>
      <c r="L24" s="195"/>
    </row>
    <row r="25" spans="2:12" s="159" customFormat="1" ht="18" customHeight="1">
      <c r="B25" s="197" t="s">
        <v>549</v>
      </c>
      <c r="C25" s="193"/>
      <c r="D25" s="198" t="s">
        <v>550</v>
      </c>
      <c r="E25" s="199"/>
      <c r="F25" s="197" t="s">
        <v>551</v>
      </c>
      <c r="G25" s="193"/>
      <c r="H25" s="198" t="s">
        <v>552</v>
      </c>
      <c r="I25" s="193"/>
      <c r="J25" s="197" t="s">
        <v>553</v>
      </c>
      <c r="K25" s="193"/>
      <c r="L25" s="198" t="s">
        <v>554</v>
      </c>
    </row>
    <row r="26" spans="2:12" s="159" customFormat="1" ht="18" customHeight="1">
      <c r="B26" s="201" t="s">
        <v>4801</v>
      </c>
      <c r="C26" s="202" t="s">
        <v>4802</v>
      </c>
      <c r="D26" s="203" t="s">
        <v>4803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560</v>
      </c>
      <c r="K26" s="202" t="s">
        <v>1566</v>
      </c>
      <c r="L26" s="203" t="s">
        <v>561</v>
      </c>
    </row>
    <row r="27" spans="2:12" s="159" customFormat="1" ht="18" customHeight="1">
      <c r="B27" s="201" t="s">
        <v>4804</v>
      </c>
      <c r="C27" s="202" t="s">
        <v>4805</v>
      </c>
      <c r="D27" s="203" t="s">
        <v>4806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567</v>
      </c>
      <c r="K27" s="202" t="s">
        <v>1567</v>
      </c>
      <c r="L27" s="203" t="s">
        <v>568</v>
      </c>
    </row>
    <row r="28" spans="2:12" s="159" customFormat="1" ht="18" customHeight="1">
      <c r="B28" s="201" t="s">
        <v>1568</v>
      </c>
      <c r="C28" s="202" t="s">
        <v>4807</v>
      </c>
      <c r="D28" s="203" t="s">
        <v>1569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1570</v>
      </c>
      <c r="K28" s="202" t="s">
        <v>1571</v>
      </c>
      <c r="L28" s="203" t="s">
        <v>1572</v>
      </c>
    </row>
    <row r="29" spans="2:12" s="159" customFormat="1" ht="18" customHeight="1">
      <c r="B29" s="201" t="s">
        <v>4808</v>
      </c>
      <c r="C29" s="202" t="s">
        <v>4809</v>
      </c>
      <c r="D29" s="203" t="s">
        <v>4810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581</v>
      </c>
      <c r="K29" s="202" t="s">
        <v>1573</v>
      </c>
      <c r="L29" s="203" t="s">
        <v>582</v>
      </c>
    </row>
    <row r="30" spans="2:12" s="159" customFormat="1" ht="18" customHeight="1">
      <c r="B30" s="201" t="s">
        <v>562</v>
      </c>
      <c r="C30" s="202" t="s">
        <v>4811</v>
      </c>
      <c r="D30" s="203" t="s">
        <v>563</v>
      </c>
      <c r="E30" s="197"/>
      <c r="F30" s="201"/>
      <c r="G30" s="202"/>
      <c r="H30" s="203"/>
      <c r="I30" s="193"/>
      <c r="J30" s="201" t="s">
        <v>588</v>
      </c>
      <c r="K30" s="202" t="s">
        <v>1574</v>
      </c>
      <c r="L30" s="203" t="s">
        <v>589</v>
      </c>
    </row>
    <row r="31" spans="2:12" s="159" customFormat="1" ht="18" customHeight="1">
      <c r="B31" s="201" t="s">
        <v>4812</v>
      </c>
      <c r="C31" s="202" t="s">
        <v>4813</v>
      </c>
      <c r="D31" s="203" t="s">
        <v>4814</v>
      </c>
      <c r="E31" s="197"/>
      <c r="F31" s="201"/>
      <c r="G31" s="202"/>
      <c r="H31" s="203"/>
      <c r="I31" s="193"/>
      <c r="J31" s="201" t="s">
        <v>1577</v>
      </c>
      <c r="K31" s="202" t="s">
        <v>1578</v>
      </c>
      <c r="L31" s="203" t="s">
        <v>1579</v>
      </c>
    </row>
    <row r="32" spans="2:12" s="159" customFormat="1" ht="18" customHeight="1">
      <c r="B32" s="201" t="s">
        <v>4815</v>
      </c>
      <c r="C32" s="202" t="s">
        <v>4816</v>
      </c>
      <c r="D32" s="203" t="s">
        <v>4817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>
      <c r="B33" s="201" t="s">
        <v>4818</v>
      </c>
      <c r="C33" s="202" t="s">
        <v>4819</v>
      </c>
      <c r="D33" s="203" t="s">
        <v>4820</v>
      </c>
      <c r="E33" s="197"/>
      <c r="F33" s="201"/>
      <c r="G33" s="197"/>
      <c r="H33" s="203"/>
      <c r="I33" s="193"/>
      <c r="J33" s="197"/>
      <c r="K33" s="193"/>
    </row>
    <row r="34" spans="2:11" ht="18" customHeight="1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>
      <c r="B35" s="193" t="s">
        <v>1582</v>
      </c>
      <c r="C35" s="193" t="s">
        <v>1583</v>
      </c>
      <c r="D35" s="205"/>
      <c r="E35" s="193"/>
      <c r="F35" s="193" t="s">
        <v>1584</v>
      </c>
      <c r="G35" s="206" t="s">
        <v>1585</v>
      </c>
      <c r="H35" s="196"/>
      <c r="I35" s="193"/>
      <c r="J35" s="193" t="s">
        <v>1584</v>
      </c>
      <c r="K35" s="193" t="s">
        <v>1586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>
      <c r="B2" s="8" t="s">
        <v>1429</v>
      </c>
    </row>
    <row r="3" spans="1:14" ht="17.25" customHeight="1">
      <c r="B3" s="165"/>
    </row>
    <row r="4" spans="1:14" ht="17.25" customHeight="1">
      <c r="C4" s="313" t="s">
        <v>4949</v>
      </c>
      <c r="D4" s="147"/>
      <c r="E4" s="147"/>
      <c r="F4" s="147"/>
      <c r="G4" s="147"/>
      <c r="H4" s="147"/>
      <c r="I4" s="147"/>
    </row>
    <row r="5" spans="1:14" ht="17.25" customHeight="1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>
      <c r="A6" s="218"/>
      <c r="B6" s="177"/>
      <c r="C6" s="178" t="s">
        <v>3049</v>
      </c>
      <c r="D6" s="208" t="s">
        <v>1656</v>
      </c>
      <c r="E6" s="311" t="s">
        <v>4950</v>
      </c>
      <c r="F6" s="163" t="s">
        <v>3746</v>
      </c>
      <c r="G6" s="163" t="s">
        <v>284</v>
      </c>
      <c r="H6" s="332" t="s">
        <v>4317</v>
      </c>
      <c r="I6" s="146"/>
      <c r="J6" s="337" t="s">
        <v>4951</v>
      </c>
      <c r="K6" s="146"/>
      <c r="L6" s="146"/>
      <c r="M6" s="146"/>
      <c r="N6" s="146"/>
    </row>
    <row r="7" spans="1:14" ht="17.25" customHeight="1">
      <c r="A7" s="218"/>
      <c r="B7" s="152" t="s">
        <v>355</v>
      </c>
      <c r="C7" s="152" t="s">
        <v>356</v>
      </c>
      <c r="D7" s="209"/>
      <c r="E7" s="161" t="s">
        <v>269</v>
      </c>
      <c r="F7" s="332" t="s">
        <v>257</v>
      </c>
      <c r="G7" s="332" t="s">
        <v>209</v>
      </c>
      <c r="H7" s="332" t="s">
        <v>441</v>
      </c>
      <c r="I7" s="146"/>
      <c r="K7" s="146"/>
      <c r="L7" s="146"/>
      <c r="M7" s="146"/>
      <c r="N7" s="146"/>
    </row>
    <row r="8" spans="1:14" ht="17.25" customHeight="1">
      <c r="A8" s="218"/>
      <c r="B8" s="216" t="s">
        <v>413</v>
      </c>
      <c r="C8" s="173" t="s">
        <v>4952</v>
      </c>
      <c r="D8" s="381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>
      <c r="A9" s="218"/>
      <c r="B9" s="361" t="s">
        <v>413</v>
      </c>
      <c r="C9" s="355" t="s">
        <v>4953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>
      <c r="A10" s="218"/>
      <c r="B10" s="361" t="s">
        <v>413</v>
      </c>
      <c r="C10" s="355" t="s">
        <v>4954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>
      <c r="A11" s="218"/>
      <c r="B11" s="361" t="s">
        <v>413</v>
      </c>
      <c r="C11" s="355" t="s">
        <v>4955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>
      <c r="A12" s="218"/>
      <c r="B12" s="356" t="s">
        <v>4184</v>
      </c>
      <c r="C12" s="355" t="s">
        <v>4956</v>
      </c>
      <c r="D12" s="353">
        <v>43973</v>
      </c>
      <c r="E12" s="353">
        <f t="shared" ref="E12:E13" si="1">D12+5</f>
        <v>43978</v>
      </c>
      <c r="F12" s="353">
        <f t="shared" ref="F12:F13" si="2">D12+9</f>
        <v>43982</v>
      </c>
      <c r="G12" s="353">
        <f t="shared" ref="G12:G13" si="3">D12+12</f>
        <v>43985</v>
      </c>
      <c r="H12" s="353">
        <f t="shared" ref="H12" si="4">D12+15</f>
        <v>43988</v>
      </c>
      <c r="I12" s="146" t="s">
        <v>4957</v>
      </c>
      <c r="J12" s="146"/>
      <c r="K12" s="146"/>
      <c r="L12" s="146"/>
      <c r="M12" s="146"/>
      <c r="N12" s="146"/>
    </row>
    <row r="13" spans="1:14" ht="17.25" customHeight="1">
      <c r="A13" s="218"/>
      <c r="B13" s="356" t="s">
        <v>4178</v>
      </c>
      <c r="C13" s="355" t="s">
        <v>4958</v>
      </c>
      <c r="D13" s="353">
        <f t="shared" si="0"/>
        <v>43980</v>
      </c>
      <c r="E13" s="353">
        <f t="shared" si="1"/>
        <v>43985</v>
      </c>
      <c r="F13" s="353">
        <f t="shared" si="2"/>
        <v>43989</v>
      </c>
      <c r="G13" s="353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>
      <c r="A14" s="218"/>
      <c r="B14" s="356" t="s">
        <v>4188</v>
      </c>
      <c r="C14" s="355" t="s">
        <v>4959</v>
      </c>
      <c r="D14" s="353">
        <v>43987</v>
      </c>
      <c r="E14" s="353">
        <f t="shared" ref="E14" si="5">D14+5</f>
        <v>43992</v>
      </c>
      <c r="F14" s="353">
        <f t="shared" ref="F14" si="6">D14+9</f>
        <v>43996</v>
      </c>
      <c r="G14" s="353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>
      <c r="A15" s="218"/>
      <c r="B15" s="361" t="s">
        <v>413</v>
      </c>
      <c r="C15" s="355" t="s">
        <v>4960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>
      <c r="A16" s="218"/>
      <c r="B16" s="356" t="s">
        <v>4070</v>
      </c>
      <c r="C16" s="355" t="s">
        <v>4961</v>
      </c>
      <c r="D16" s="353">
        <v>44008</v>
      </c>
      <c r="E16" s="353">
        <f t="shared" ref="E16" si="8">D16+5</f>
        <v>44013</v>
      </c>
      <c r="F16" s="353">
        <f t="shared" ref="F16" si="9">D16+9</f>
        <v>44017</v>
      </c>
      <c r="G16" s="353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>
      <c r="A18" s="218"/>
      <c r="B18" s="1262" t="s">
        <v>4962</v>
      </c>
      <c r="C18" s="1262"/>
      <c r="D18" s="1262"/>
      <c r="E18" s="1262"/>
      <c r="F18" s="1262"/>
      <c r="G18" s="1262"/>
      <c r="H18" s="1262"/>
      <c r="I18" s="146"/>
      <c r="J18" s="146"/>
      <c r="K18" s="146"/>
      <c r="L18" s="146"/>
      <c r="M18" s="146"/>
      <c r="N18" s="146"/>
    </row>
    <row r="19" spans="1:14" ht="17.25" customHeight="1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>
      <c r="A20" s="262"/>
      <c r="B20" s="157" t="s">
        <v>545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>
      <c r="A22" s="212"/>
      <c r="B22" s="192" t="s">
        <v>546</v>
      </c>
      <c r="C22" s="193"/>
      <c r="D22" s="193"/>
      <c r="E22" s="194"/>
      <c r="F22" s="195" t="s">
        <v>1565</v>
      </c>
      <c r="G22" s="195"/>
      <c r="H22" s="193"/>
      <c r="I22" s="193"/>
      <c r="J22" s="195" t="s">
        <v>548</v>
      </c>
      <c r="K22" s="195"/>
      <c r="L22" s="195"/>
      <c r="M22" s="193"/>
      <c r="N22" s="196"/>
    </row>
    <row r="23" spans="1:14" s="159" customFormat="1" ht="17.25" customHeight="1">
      <c r="A23" s="212"/>
      <c r="B23" s="197" t="s">
        <v>549</v>
      </c>
      <c r="C23" s="193"/>
      <c r="D23" s="198" t="s">
        <v>550</v>
      </c>
      <c r="E23" s="199"/>
      <c r="F23" s="197" t="s">
        <v>551</v>
      </c>
      <c r="G23" s="193"/>
      <c r="H23" s="198" t="s">
        <v>552</v>
      </c>
      <c r="I23" s="193"/>
      <c r="J23" s="197" t="s">
        <v>553</v>
      </c>
      <c r="K23" s="193"/>
      <c r="L23" s="198" t="s">
        <v>554</v>
      </c>
      <c r="M23" s="193"/>
      <c r="N23" s="196"/>
    </row>
    <row r="24" spans="1:14" s="159" customFormat="1" ht="17.25" customHeight="1">
      <c r="A24" s="213"/>
      <c r="B24" s="201" t="s">
        <v>4801</v>
      </c>
      <c r="C24" s="202" t="s">
        <v>4802</v>
      </c>
      <c r="D24" s="203" t="s">
        <v>4803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560</v>
      </c>
      <c r="K24" s="202" t="s">
        <v>1566</v>
      </c>
      <c r="L24" s="203" t="s">
        <v>561</v>
      </c>
      <c r="M24" s="193"/>
      <c r="N24" s="196"/>
    </row>
    <row r="25" spans="1:14" s="159" customFormat="1" ht="17.25" customHeight="1">
      <c r="A25" s="212"/>
      <c r="B25" s="201" t="s">
        <v>4804</v>
      </c>
      <c r="C25" s="202" t="s">
        <v>4805</v>
      </c>
      <c r="D25" s="203" t="s">
        <v>4806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567</v>
      </c>
      <c r="K25" s="202" t="s">
        <v>1567</v>
      </c>
      <c r="L25" s="203" t="s">
        <v>568</v>
      </c>
      <c r="M25" s="193"/>
      <c r="N25" s="196"/>
    </row>
    <row r="26" spans="1:14" s="159" customFormat="1" ht="17.25" customHeight="1">
      <c r="A26" s="212"/>
      <c r="B26" s="201" t="s">
        <v>1568</v>
      </c>
      <c r="C26" s="202" t="s">
        <v>4807</v>
      </c>
      <c r="D26" s="203" t="s">
        <v>1569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1570</v>
      </c>
      <c r="K26" s="202" t="s">
        <v>1571</v>
      </c>
      <c r="L26" s="203" t="s">
        <v>1572</v>
      </c>
      <c r="M26" s="193"/>
      <c r="N26" s="196"/>
    </row>
    <row r="27" spans="1:14" s="159" customFormat="1" ht="17.25" customHeight="1">
      <c r="A27" s="212"/>
      <c r="B27" s="201" t="s">
        <v>4808</v>
      </c>
      <c r="C27" s="202" t="s">
        <v>4809</v>
      </c>
      <c r="D27" s="203" t="s">
        <v>4810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581</v>
      </c>
      <c r="K27" s="202" t="s">
        <v>1573</v>
      </c>
      <c r="L27" s="203" t="s">
        <v>582</v>
      </c>
      <c r="M27" s="193"/>
      <c r="N27" s="196"/>
    </row>
    <row r="28" spans="1:14" s="159" customFormat="1" ht="17.25" customHeight="1">
      <c r="A28" s="212"/>
      <c r="B28" s="201" t="s">
        <v>562</v>
      </c>
      <c r="C28" s="202" t="s">
        <v>4811</v>
      </c>
      <c r="D28" s="203" t="s">
        <v>563</v>
      </c>
      <c r="E28" s="197"/>
      <c r="F28" s="201"/>
      <c r="G28" s="202"/>
      <c r="H28" s="203"/>
      <c r="I28" s="193"/>
      <c r="J28" s="201" t="s">
        <v>588</v>
      </c>
      <c r="K28" s="202" t="s">
        <v>1574</v>
      </c>
      <c r="L28" s="203" t="s">
        <v>589</v>
      </c>
      <c r="M28" s="193"/>
      <c r="N28" s="196"/>
    </row>
    <row r="29" spans="1:14" s="159" customFormat="1" ht="17.25" customHeight="1">
      <c r="A29" s="212"/>
      <c r="B29" s="201" t="s">
        <v>4812</v>
      </c>
      <c r="C29" s="202" t="s">
        <v>4813</v>
      </c>
      <c r="D29" s="203" t="s">
        <v>4814</v>
      </c>
      <c r="E29" s="197"/>
      <c r="F29" s="201"/>
      <c r="G29" s="202"/>
      <c r="H29" s="203"/>
      <c r="I29" s="193"/>
      <c r="J29" s="201" t="s">
        <v>1577</v>
      </c>
      <c r="K29" s="202" t="s">
        <v>1578</v>
      </c>
      <c r="L29" s="203" t="s">
        <v>1579</v>
      </c>
      <c r="M29" s="193"/>
      <c r="N29" s="196"/>
    </row>
    <row r="30" spans="1:14" s="159" customFormat="1" ht="17.25" customHeight="1">
      <c r="A30" s="212"/>
      <c r="B30" s="201" t="s">
        <v>4815</v>
      </c>
      <c r="C30" s="202" t="s">
        <v>4816</v>
      </c>
      <c r="D30" s="203" t="s">
        <v>4817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>
      <c r="A31" s="212"/>
      <c r="B31" s="201" t="s">
        <v>4818</v>
      </c>
      <c r="C31" s="202" t="s">
        <v>4819</v>
      </c>
      <c r="D31" s="203" t="s">
        <v>4820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>
      <c r="A33" s="214"/>
      <c r="B33" s="193" t="s">
        <v>1582</v>
      </c>
      <c r="C33" s="193" t="s">
        <v>1583</v>
      </c>
      <c r="D33" s="205"/>
      <c r="E33" s="193"/>
      <c r="F33" s="193" t="s">
        <v>1584</v>
      </c>
      <c r="G33" s="206" t="s">
        <v>1585</v>
      </c>
      <c r="H33" s="196"/>
      <c r="I33" s="193"/>
      <c r="J33" s="193" t="s">
        <v>1584</v>
      </c>
      <c r="K33" s="193" t="s">
        <v>1586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4.45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6">
      <c r="B2" s="263" t="s">
        <v>4963</v>
      </c>
      <c r="J2" s="265"/>
      <c r="K2" s="265"/>
      <c r="L2" s="265"/>
    </row>
    <row r="3" spans="2:12" ht="19.5" customHeight="1">
      <c r="B3" s="268"/>
      <c r="C3" s="269" t="s">
        <v>4964</v>
      </c>
      <c r="D3" s="268"/>
      <c r="E3" s="268"/>
      <c r="F3" s="268"/>
      <c r="G3" s="270"/>
      <c r="H3" s="270"/>
      <c r="I3" s="270"/>
      <c r="J3" s="271"/>
    </row>
    <row r="4" spans="2:12">
      <c r="B4" s="283"/>
      <c r="F4" s="270"/>
      <c r="G4" s="280"/>
      <c r="H4" s="280"/>
      <c r="J4" s="280"/>
      <c r="K4" s="272"/>
      <c r="L4" s="284"/>
    </row>
    <row r="5" spans="2:12" ht="28.9">
      <c r="B5" s="273"/>
      <c r="C5" s="273" t="s">
        <v>3222</v>
      </c>
      <c r="D5" s="302" t="s">
        <v>1656</v>
      </c>
      <c r="E5" s="274" t="s">
        <v>3746</v>
      </c>
      <c r="F5" s="272"/>
      <c r="G5" s="270" t="s">
        <v>4965</v>
      </c>
      <c r="H5" s="270" t="s">
        <v>4966</v>
      </c>
      <c r="J5" s="272"/>
      <c r="L5" s="284"/>
    </row>
    <row r="6" spans="2:12">
      <c r="B6" s="276" t="s">
        <v>355</v>
      </c>
      <c r="C6" s="276" t="s">
        <v>356</v>
      </c>
      <c r="D6" s="303"/>
      <c r="E6" s="277" t="s">
        <v>219</v>
      </c>
      <c r="F6" s="272"/>
      <c r="G6" s="280"/>
      <c r="H6" s="280"/>
      <c r="J6" s="272"/>
      <c r="L6" s="284"/>
    </row>
    <row r="7" spans="2:12">
      <c r="B7" s="281" t="s">
        <v>4967</v>
      </c>
      <c r="C7" s="282" t="s">
        <v>4968</v>
      </c>
      <c r="D7" s="388">
        <v>43267</v>
      </c>
      <c r="E7" s="388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>
      <c r="B8" s="281" t="s">
        <v>4019</v>
      </c>
      <c r="C8" s="282" t="s">
        <v>4969</v>
      </c>
      <c r="D8" s="388">
        <f t="shared" ref="D8:D13" si="3">D7+7</f>
        <v>43274</v>
      </c>
      <c r="E8" s="388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>
      <c r="B9" s="281" t="s">
        <v>4970</v>
      </c>
      <c r="C9" s="282" t="s">
        <v>4971</v>
      </c>
      <c r="D9" s="388">
        <f t="shared" si="3"/>
        <v>43281</v>
      </c>
      <c r="E9" s="388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>
      <c r="B10" s="278" t="s">
        <v>4038</v>
      </c>
      <c r="C10" s="279" t="s">
        <v>4972</v>
      </c>
      <c r="D10" s="389">
        <f t="shared" si="3"/>
        <v>43288</v>
      </c>
      <c r="E10" s="390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>
      <c r="B11" s="278" t="s">
        <v>4973</v>
      </c>
      <c r="C11" s="279" t="s">
        <v>4974</v>
      </c>
      <c r="D11" s="389">
        <f t="shared" si="3"/>
        <v>43295</v>
      </c>
      <c r="E11" s="389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>
      <c r="B12" s="278" t="s">
        <v>3995</v>
      </c>
      <c r="C12" s="279" t="s">
        <v>4975</v>
      </c>
      <c r="D12" s="389">
        <f t="shared" si="3"/>
        <v>43302</v>
      </c>
      <c r="E12" s="389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>
      <c r="B13" s="278" t="s">
        <v>4901</v>
      </c>
      <c r="C13" s="279" t="s">
        <v>4976</v>
      </c>
      <c r="D13" s="389">
        <f t="shared" si="3"/>
        <v>43309</v>
      </c>
      <c r="E13" s="389" t="s">
        <v>389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>
      <c r="B14" s="283" t="s">
        <v>545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>
      <c r="B16" s="285" t="s">
        <v>546</v>
      </c>
      <c r="C16" s="266"/>
      <c r="D16" s="266"/>
      <c r="E16" s="286"/>
      <c r="F16" s="287" t="s">
        <v>1565</v>
      </c>
      <c r="G16" s="287"/>
      <c r="H16" s="266"/>
      <c r="I16" s="266"/>
      <c r="J16" s="287" t="s">
        <v>548</v>
      </c>
      <c r="K16" s="287"/>
      <c r="L16" s="287"/>
    </row>
    <row r="17" spans="2:12" s="288" customFormat="1" ht="17.25" customHeight="1">
      <c r="B17" s="289" t="s">
        <v>549</v>
      </c>
      <c r="C17" s="266"/>
      <c r="D17" s="290" t="s">
        <v>550</v>
      </c>
      <c r="E17" s="291"/>
      <c r="F17" s="289" t="s">
        <v>551</v>
      </c>
      <c r="G17" s="266"/>
      <c r="H17" s="290" t="s">
        <v>552</v>
      </c>
      <c r="I17" s="266"/>
      <c r="J17" s="289" t="s">
        <v>553</v>
      </c>
      <c r="K17" s="266"/>
      <c r="L17" s="290" t="s">
        <v>554</v>
      </c>
    </row>
    <row r="18" spans="2:12" s="288" customFormat="1" ht="17.25" customHeight="1">
      <c r="B18" s="292" t="s">
        <v>4801</v>
      </c>
      <c r="C18" s="293" t="s">
        <v>4802</v>
      </c>
      <c r="D18" s="294" t="s">
        <v>4803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560</v>
      </c>
      <c r="K18" s="293" t="s">
        <v>1566</v>
      </c>
      <c r="L18" s="294" t="s">
        <v>561</v>
      </c>
    </row>
    <row r="19" spans="2:12" s="288" customFormat="1" ht="17.25" customHeight="1">
      <c r="B19" s="292" t="s">
        <v>4804</v>
      </c>
      <c r="C19" s="293" t="s">
        <v>4805</v>
      </c>
      <c r="D19" s="294" t="s">
        <v>4806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567</v>
      </c>
      <c r="K19" s="293" t="s">
        <v>1567</v>
      </c>
      <c r="L19" s="294" t="s">
        <v>568</v>
      </c>
    </row>
    <row r="20" spans="2:12" s="288" customFormat="1" ht="17.25" customHeight="1">
      <c r="B20" s="292" t="s">
        <v>1568</v>
      </c>
      <c r="C20" s="293" t="s">
        <v>4807</v>
      </c>
      <c r="D20" s="294" t="s">
        <v>1569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1570</v>
      </c>
      <c r="K20" s="293" t="s">
        <v>1571</v>
      </c>
      <c r="L20" s="294" t="s">
        <v>1572</v>
      </c>
    </row>
    <row r="21" spans="2:12" s="288" customFormat="1" ht="17.25" customHeight="1">
      <c r="B21" s="292" t="s">
        <v>4808</v>
      </c>
      <c r="C21" s="293" t="s">
        <v>4809</v>
      </c>
      <c r="D21" s="294" t="s">
        <v>4810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581</v>
      </c>
      <c r="K21" s="293" t="s">
        <v>1573</v>
      </c>
      <c r="L21" s="294" t="s">
        <v>582</v>
      </c>
    </row>
    <row r="22" spans="2:12" s="288" customFormat="1" ht="17.25" customHeight="1">
      <c r="B22" s="292" t="s">
        <v>562</v>
      </c>
      <c r="C22" s="293" t="s">
        <v>4811</v>
      </c>
      <c r="D22" s="294" t="s">
        <v>563</v>
      </c>
      <c r="E22" s="289"/>
      <c r="F22" s="292"/>
      <c r="G22" s="293"/>
      <c r="H22" s="294"/>
      <c r="I22" s="266"/>
      <c r="J22" s="292" t="s">
        <v>588</v>
      </c>
      <c r="K22" s="293" t="s">
        <v>1574</v>
      </c>
      <c r="L22" s="294" t="s">
        <v>589</v>
      </c>
    </row>
    <row r="23" spans="2:12" s="288" customFormat="1" ht="17.25" customHeight="1">
      <c r="B23" s="292" t="s">
        <v>4812</v>
      </c>
      <c r="C23" s="293" t="s">
        <v>4813</v>
      </c>
      <c r="D23" s="294" t="s">
        <v>4814</v>
      </c>
      <c r="E23" s="289"/>
      <c r="F23" s="292"/>
      <c r="G23" s="293"/>
      <c r="H23" s="294"/>
      <c r="I23" s="266"/>
      <c r="J23" s="292" t="s">
        <v>1577</v>
      </c>
      <c r="K23" s="293" t="s">
        <v>1578</v>
      </c>
      <c r="L23" s="294" t="s">
        <v>1579</v>
      </c>
    </row>
    <row r="24" spans="2:12" s="288" customFormat="1" ht="17.25" customHeight="1">
      <c r="B24" s="292" t="s">
        <v>4815</v>
      </c>
      <c r="C24" s="293" t="s">
        <v>4816</v>
      </c>
      <c r="D24" s="294" t="s">
        <v>4817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>
      <c r="B25" s="292" t="s">
        <v>4818</v>
      </c>
      <c r="C25" s="293" t="s">
        <v>4819</v>
      </c>
      <c r="D25" s="294" t="s">
        <v>4820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>
      <c r="B27" s="266" t="s">
        <v>1582</v>
      </c>
      <c r="C27" s="266" t="s">
        <v>1583</v>
      </c>
      <c r="D27" s="297"/>
      <c r="E27" s="266"/>
      <c r="F27" s="266" t="s">
        <v>1584</v>
      </c>
      <c r="G27" s="298" t="s">
        <v>1585</v>
      </c>
      <c r="H27" s="266"/>
      <c r="I27" s="266"/>
      <c r="J27" s="266" t="s">
        <v>1584</v>
      </c>
      <c r="K27" s="266" t="s">
        <v>1586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>
      <c r="B2" s="8" t="s">
        <v>4963</v>
      </c>
    </row>
    <row r="3" spans="2:7" ht="17.25" customHeight="1">
      <c r="B3" s="165"/>
    </row>
    <row r="4" spans="2:7" ht="17.25" customHeight="1">
      <c r="C4" s="313" t="s">
        <v>4977</v>
      </c>
      <c r="D4" s="147"/>
      <c r="E4" s="147"/>
      <c r="F4" s="147"/>
      <c r="G4" s="147"/>
    </row>
    <row r="5" spans="2:7" ht="17.25" customHeight="1">
      <c r="B5" s="169"/>
      <c r="C5" s="176"/>
      <c r="D5" s="169"/>
      <c r="E5" s="169"/>
      <c r="F5" s="169"/>
      <c r="G5" s="147"/>
    </row>
    <row r="6" spans="2:7" ht="17.25" customHeight="1">
      <c r="B6" s="207"/>
      <c r="C6" s="179" t="s">
        <v>1431</v>
      </c>
      <c r="D6" s="332" t="s">
        <v>1656</v>
      </c>
      <c r="E6" s="332" t="s">
        <v>332</v>
      </c>
      <c r="F6" s="163" t="s">
        <v>241</v>
      </c>
    </row>
    <row r="7" spans="2:7" ht="17.25" customHeight="1">
      <c r="B7" s="152" t="s">
        <v>355</v>
      </c>
      <c r="C7" s="152" t="s">
        <v>356</v>
      </c>
      <c r="D7" s="332"/>
      <c r="E7" s="332" t="s">
        <v>184</v>
      </c>
      <c r="F7" s="332" t="s">
        <v>257</v>
      </c>
    </row>
    <row r="8" spans="2:7" ht="17.25" customHeight="1">
      <c r="B8" s="172" t="s">
        <v>4978</v>
      </c>
      <c r="C8" s="175" t="s">
        <v>4979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>
      <c r="B9" s="172" t="s">
        <v>4980</v>
      </c>
      <c r="C9" s="175" t="s">
        <v>4981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>
      <c r="B10" s="171" t="s">
        <v>4982</v>
      </c>
      <c r="C10" s="173" t="s">
        <v>4983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>
      <c r="B11" s="157"/>
    </row>
    <row r="12" spans="2:7" ht="17.25" customHeight="1">
      <c r="B12" s="157"/>
    </row>
    <row r="13" spans="2:7" ht="17.25" customHeight="1">
      <c r="B13" s="207"/>
      <c r="C13" s="179" t="s">
        <v>1431</v>
      </c>
      <c r="D13" s="332" t="s">
        <v>1656</v>
      </c>
      <c r="E13" s="332" t="s">
        <v>215</v>
      </c>
      <c r="F13" s="332" t="s">
        <v>302</v>
      </c>
      <c r="G13" s="332" t="s">
        <v>4984</v>
      </c>
    </row>
    <row r="14" spans="2:7" ht="17.25" customHeight="1">
      <c r="B14" s="152" t="s">
        <v>355</v>
      </c>
      <c r="C14" s="152" t="s">
        <v>356</v>
      </c>
      <c r="D14" s="332"/>
      <c r="E14" s="332" t="s">
        <v>184</v>
      </c>
      <c r="F14" s="332"/>
      <c r="G14" s="332"/>
    </row>
    <row r="15" spans="2:7" ht="17.25" customHeight="1">
      <c r="B15" s="171" t="s">
        <v>4985</v>
      </c>
      <c r="C15" s="173" t="s">
        <v>4986</v>
      </c>
      <c r="D15" s="320">
        <v>43374</v>
      </c>
      <c r="E15" s="320"/>
      <c r="F15" s="320"/>
      <c r="G15" s="320"/>
    </row>
    <row r="16" spans="2:7" ht="17.25" customHeight="1">
      <c r="B16" s="171"/>
      <c r="C16" s="173" t="s">
        <v>4987</v>
      </c>
      <c r="D16" s="320"/>
      <c r="E16" s="320"/>
      <c r="F16" s="320"/>
      <c r="G16" s="320"/>
    </row>
    <row r="20" spans="2:12" ht="17.25" customHeight="1">
      <c r="B20" s="157" t="s">
        <v>545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>
      <c r="B22" s="192" t="s">
        <v>546</v>
      </c>
      <c r="C22" s="193"/>
      <c r="D22" s="193"/>
      <c r="E22" s="194"/>
      <c r="F22" s="195" t="s">
        <v>1565</v>
      </c>
      <c r="G22" s="195"/>
      <c r="H22" s="193"/>
      <c r="I22" s="193"/>
      <c r="J22" s="195" t="s">
        <v>548</v>
      </c>
      <c r="K22" s="195"/>
      <c r="L22" s="195"/>
    </row>
    <row r="23" spans="2:12" s="159" customFormat="1" ht="17.25" customHeight="1">
      <c r="B23" s="197" t="s">
        <v>549</v>
      </c>
      <c r="C23" s="193"/>
      <c r="D23" s="198" t="s">
        <v>550</v>
      </c>
      <c r="E23" s="199"/>
      <c r="F23" s="197" t="s">
        <v>551</v>
      </c>
      <c r="G23" s="193"/>
      <c r="H23" s="198" t="s">
        <v>552</v>
      </c>
      <c r="I23" s="193"/>
      <c r="J23" s="197" t="s">
        <v>553</v>
      </c>
      <c r="K23" s="193"/>
      <c r="L23" s="198" t="s">
        <v>554</v>
      </c>
    </row>
    <row r="24" spans="2:12" s="159" customFormat="1" ht="17.25" customHeight="1">
      <c r="B24" s="201" t="s">
        <v>4801</v>
      </c>
      <c r="C24" s="202" t="s">
        <v>4802</v>
      </c>
      <c r="D24" s="203" t="s">
        <v>4803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560</v>
      </c>
      <c r="K24" s="202" t="s">
        <v>1566</v>
      </c>
      <c r="L24" s="203" t="s">
        <v>561</v>
      </c>
    </row>
    <row r="25" spans="2:12" s="159" customFormat="1" ht="17.25" customHeight="1">
      <c r="B25" s="201" t="s">
        <v>4804</v>
      </c>
      <c r="C25" s="202" t="s">
        <v>4805</v>
      </c>
      <c r="D25" s="203" t="s">
        <v>4806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567</v>
      </c>
      <c r="K25" s="202" t="s">
        <v>1567</v>
      </c>
      <c r="L25" s="203" t="s">
        <v>568</v>
      </c>
    </row>
    <row r="26" spans="2:12" s="159" customFormat="1" ht="17.25" customHeight="1">
      <c r="B26" s="201" t="s">
        <v>1568</v>
      </c>
      <c r="C26" s="202" t="s">
        <v>4807</v>
      </c>
      <c r="D26" s="203" t="s">
        <v>1569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1570</v>
      </c>
      <c r="K26" s="202" t="s">
        <v>1571</v>
      </c>
      <c r="L26" s="203" t="s">
        <v>1572</v>
      </c>
    </row>
    <row r="27" spans="2:12" s="159" customFormat="1" ht="17.25" customHeight="1">
      <c r="B27" s="201" t="s">
        <v>4808</v>
      </c>
      <c r="C27" s="202" t="s">
        <v>4809</v>
      </c>
      <c r="D27" s="203" t="s">
        <v>4810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581</v>
      </c>
      <c r="K27" s="202" t="s">
        <v>1573</v>
      </c>
      <c r="L27" s="203" t="s">
        <v>582</v>
      </c>
    </row>
    <row r="28" spans="2:12" s="159" customFormat="1" ht="17.25" customHeight="1">
      <c r="B28" s="201" t="s">
        <v>562</v>
      </c>
      <c r="C28" s="202" t="s">
        <v>4811</v>
      </c>
      <c r="D28" s="203" t="s">
        <v>563</v>
      </c>
      <c r="E28" s="197"/>
      <c r="F28" s="201"/>
      <c r="G28" s="202"/>
      <c r="H28" s="203"/>
      <c r="I28" s="193"/>
      <c r="J28" s="201" t="s">
        <v>588</v>
      </c>
      <c r="K28" s="202" t="s">
        <v>1574</v>
      </c>
      <c r="L28" s="203" t="s">
        <v>589</v>
      </c>
    </row>
    <row r="29" spans="2:12" s="159" customFormat="1" ht="17.25" customHeight="1">
      <c r="B29" s="201" t="s">
        <v>4812</v>
      </c>
      <c r="C29" s="202" t="s">
        <v>4813</v>
      </c>
      <c r="D29" s="203" t="s">
        <v>4814</v>
      </c>
      <c r="E29" s="197"/>
      <c r="F29" s="201"/>
      <c r="G29" s="202"/>
      <c r="H29" s="203"/>
      <c r="I29" s="193"/>
      <c r="J29" s="201" t="s">
        <v>1577</v>
      </c>
      <c r="K29" s="202" t="s">
        <v>1578</v>
      </c>
      <c r="L29" s="203" t="s">
        <v>1579</v>
      </c>
    </row>
    <row r="30" spans="2:12" s="159" customFormat="1" ht="17.25" customHeight="1">
      <c r="B30" s="201" t="s">
        <v>4815</v>
      </c>
      <c r="C30" s="202" t="s">
        <v>4816</v>
      </c>
      <c r="D30" s="203" t="s">
        <v>4817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>
      <c r="B31" s="201" t="s">
        <v>4818</v>
      </c>
      <c r="C31" s="202" t="s">
        <v>4819</v>
      </c>
      <c r="D31" s="203" t="s">
        <v>4820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>
      <c r="B33" s="193" t="s">
        <v>1582</v>
      </c>
      <c r="C33" s="193" t="s">
        <v>1583</v>
      </c>
      <c r="D33" s="205"/>
      <c r="E33" s="193"/>
      <c r="F33" s="193" t="s">
        <v>1584</v>
      </c>
      <c r="G33" s="206" t="s">
        <v>1585</v>
      </c>
      <c r="H33" s="196"/>
      <c r="I33" s="193"/>
      <c r="J33" s="193" t="s">
        <v>1584</v>
      </c>
      <c r="K33" s="193" t="s">
        <v>1586</v>
      </c>
    </row>
    <row r="54" spans="2:5" ht="17.25" customHeight="1">
      <c r="B54" s="207"/>
      <c r="C54" s="179" t="s">
        <v>1431</v>
      </c>
      <c r="D54" s="332" t="s">
        <v>1656</v>
      </c>
      <c r="E54" s="163" t="s">
        <v>241</v>
      </c>
    </row>
    <row r="55" spans="2:5" ht="17.25" customHeight="1">
      <c r="B55" s="152" t="s">
        <v>355</v>
      </c>
      <c r="C55" s="152" t="s">
        <v>356</v>
      </c>
      <c r="D55" s="332"/>
      <c r="E55" s="332" t="s">
        <v>257</v>
      </c>
    </row>
    <row r="56" spans="2:5" ht="17.25" customHeight="1">
      <c r="B56" s="171" t="s">
        <v>4988</v>
      </c>
      <c r="C56" s="173" t="s">
        <v>4989</v>
      </c>
      <c r="D56" s="320">
        <v>43087</v>
      </c>
      <c r="E56" s="261">
        <v>43096</v>
      </c>
    </row>
    <row r="57" spans="2:5" ht="17.25" customHeight="1">
      <c r="B57" s="172" t="s">
        <v>4990</v>
      </c>
      <c r="C57" s="175" t="s">
        <v>4991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>
      <c r="B2" s="8" t="s">
        <v>4963</v>
      </c>
    </row>
    <row r="3" spans="2:8" ht="17.25" customHeight="1">
      <c r="B3" s="165"/>
    </row>
    <row r="4" spans="2:8" ht="17.25" customHeight="1">
      <c r="C4" s="195" t="s">
        <v>4992</v>
      </c>
      <c r="D4" s="147"/>
      <c r="E4" s="147"/>
      <c r="F4" s="147"/>
      <c r="G4" s="147"/>
      <c r="H4" s="147"/>
    </row>
    <row r="5" spans="2:8" ht="17.25" customHeight="1">
      <c r="B5" s="169"/>
      <c r="C5" s="176"/>
      <c r="D5" s="169"/>
      <c r="E5" s="169"/>
      <c r="F5" s="169"/>
      <c r="G5" s="147"/>
      <c r="H5" s="147"/>
    </row>
    <row r="6" spans="2:8" ht="24">
      <c r="B6" s="158"/>
      <c r="C6" s="179" t="s">
        <v>3222</v>
      </c>
      <c r="D6" s="332" t="s">
        <v>1656</v>
      </c>
      <c r="E6" s="332" t="s">
        <v>302</v>
      </c>
      <c r="F6" s="163" t="s">
        <v>340</v>
      </c>
      <c r="G6" s="163" t="s">
        <v>4950</v>
      </c>
      <c r="H6" s="332" t="s">
        <v>247</v>
      </c>
    </row>
    <row r="7" spans="2:8" ht="20.25" customHeight="1">
      <c r="B7" s="152" t="s">
        <v>355</v>
      </c>
      <c r="C7" s="152" t="s">
        <v>356</v>
      </c>
      <c r="D7" s="332"/>
      <c r="E7" s="332" t="s">
        <v>269</v>
      </c>
      <c r="F7" s="332" t="s">
        <v>223</v>
      </c>
      <c r="G7" s="332" t="s">
        <v>184</v>
      </c>
      <c r="H7" s="332" t="s">
        <v>161</v>
      </c>
    </row>
    <row r="8" spans="2:8" ht="17.25" customHeight="1">
      <c r="B8" s="153" t="s">
        <v>3802</v>
      </c>
      <c r="C8" s="299" t="s">
        <v>4993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>
      <c r="B9" s="305" t="s">
        <v>4994</v>
      </c>
      <c r="C9" s="306" t="s">
        <v>4974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>
      <c r="B10" s="305" t="s">
        <v>4995</v>
      </c>
      <c r="C10" s="306" t="s">
        <v>4996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>
      <c r="B11" s="305" t="s">
        <v>4997</v>
      </c>
      <c r="C11" s="306" t="s">
        <v>4998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>
      <c r="B12" s="307" t="s">
        <v>4999</v>
      </c>
      <c r="C12" s="308" t="s">
        <v>5000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>
      <c r="B13" s="307" t="s">
        <v>5001</v>
      </c>
      <c r="C13" s="308" t="s">
        <v>4979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>
      <c r="B14" s="307" t="s">
        <v>5002</v>
      </c>
      <c r="C14" s="308" t="s">
        <v>4981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>
      <c r="B15" s="307" t="s">
        <v>5003</v>
      </c>
      <c r="C15" s="308" t="s">
        <v>4983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>
      <c r="B16" s="307" t="s">
        <v>5004</v>
      </c>
      <c r="C16" s="308" t="s">
        <v>4987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>
      <c r="B17" s="157" t="s">
        <v>545</v>
      </c>
      <c r="C17" s="155"/>
      <c r="D17" s="155"/>
      <c r="E17" s="155"/>
      <c r="F17" s="155"/>
      <c r="G17" s="180" t="s">
        <v>2210</v>
      </c>
      <c r="H17" s="149"/>
      <c r="I17" s="147"/>
      <c r="J17" s="146"/>
      <c r="K17" s="146"/>
      <c r="L17" s="146"/>
    </row>
    <row r="18" spans="2:12" s="159" customFormat="1" ht="17.25" customHeight="1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>
      <c r="B19" s="192" t="s">
        <v>546</v>
      </c>
      <c r="C19" s="193"/>
      <c r="D19" s="193"/>
      <c r="E19" s="194"/>
      <c r="F19" s="195" t="s">
        <v>1565</v>
      </c>
      <c r="G19" s="195"/>
      <c r="H19" s="193"/>
      <c r="I19" s="193"/>
      <c r="J19" s="195" t="s">
        <v>548</v>
      </c>
      <c r="K19" s="195"/>
      <c r="L19" s="195"/>
    </row>
    <row r="20" spans="2:12" s="159" customFormat="1" ht="17.25" customHeight="1">
      <c r="B20" s="197" t="s">
        <v>549</v>
      </c>
      <c r="C20" s="193"/>
      <c r="D20" s="198" t="s">
        <v>550</v>
      </c>
      <c r="E20" s="199"/>
      <c r="F20" s="197" t="s">
        <v>551</v>
      </c>
      <c r="G20" s="193"/>
      <c r="H20" s="198" t="s">
        <v>552</v>
      </c>
      <c r="I20" s="193"/>
      <c r="J20" s="197" t="s">
        <v>553</v>
      </c>
      <c r="K20" s="193"/>
      <c r="L20" s="198" t="s">
        <v>554</v>
      </c>
    </row>
    <row r="21" spans="2:12" s="159" customFormat="1" ht="17.25" customHeight="1">
      <c r="B21" s="201" t="s">
        <v>4801</v>
      </c>
      <c r="C21" s="202" t="s">
        <v>4802</v>
      </c>
      <c r="D21" s="203" t="s">
        <v>4803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560</v>
      </c>
      <c r="K21" s="202" t="s">
        <v>1566</v>
      </c>
      <c r="L21" s="203" t="s">
        <v>561</v>
      </c>
    </row>
    <row r="22" spans="2:12" s="159" customFormat="1" ht="17.25" customHeight="1">
      <c r="B22" s="201" t="s">
        <v>4804</v>
      </c>
      <c r="C22" s="202" t="s">
        <v>4805</v>
      </c>
      <c r="D22" s="203" t="s">
        <v>4806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567</v>
      </c>
      <c r="K22" s="202" t="s">
        <v>1567</v>
      </c>
      <c r="L22" s="203" t="s">
        <v>568</v>
      </c>
    </row>
    <row r="23" spans="2:12" s="159" customFormat="1" ht="17.25" customHeight="1">
      <c r="B23" s="201" t="s">
        <v>1568</v>
      </c>
      <c r="C23" s="202" t="s">
        <v>4807</v>
      </c>
      <c r="D23" s="203" t="s">
        <v>1569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1570</v>
      </c>
      <c r="K23" s="202" t="s">
        <v>1571</v>
      </c>
      <c r="L23" s="203" t="s">
        <v>1572</v>
      </c>
    </row>
    <row r="24" spans="2:12" s="159" customFormat="1" ht="17.25" customHeight="1">
      <c r="B24" s="201" t="s">
        <v>4808</v>
      </c>
      <c r="C24" s="202" t="s">
        <v>4809</v>
      </c>
      <c r="D24" s="203" t="s">
        <v>4810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581</v>
      </c>
      <c r="K24" s="202" t="s">
        <v>1573</v>
      </c>
      <c r="L24" s="203" t="s">
        <v>582</v>
      </c>
    </row>
    <row r="25" spans="2:12" s="159" customFormat="1" ht="17.25" customHeight="1">
      <c r="B25" s="201" t="s">
        <v>562</v>
      </c>
      <c r="C25" s="202" t="s">
        <v>4811</v>
      </c>
      <c r="D25" s="203" t="s">
        <v>563</v>
      </c>
      <c r="E25" s="197"/>
      <c r="F25" s="201"/>
      <c r="G25" s="202"/>
      <c r="H25" s="203"/>
      <c r="I25" s="193"/>
      <c r="J25" s="201" t="s">
        <v>588</v>
      </c>
      <c r="K25" s="202" t="s">
        <v>1574</v>
      </c>
      <c r="L25" s="203" t="s">
        <v>589</v>
      </c>
    </row>
    <row r="26" spans="2:12" s="159" customFormat="1" ht="17.25" customHeight="1">
      <c r="B26" s="201" t="s">
        <v>4812</v>
      </c>
      <c r="C26" s="202" t="s">
        <v>4813</v>
      </c>
      <c r="D26" s="203" t="s">
        <v>4814</v>
      </c>
      <c r="E26" s="197"/>
      <c r="F26" s="201"/>
      <c r="G26" s="202"/>
      <c r="H26" s="203"/>
      <c r="I26" s="193"/>
      <c r="J26" s="201" t="s">
        <v>1577</v>
      </c>
      <c r="K26" s="202" t="s">
        <v>1578</v>
      </c>
      <c r="L26" s="203" t="s">
        <v>1579</v>
      </c>
    </row>
    <row r="27" spans="2:12" s="159" customFormat="1" ht="17.25" customHeight="1">
      <c r="B27" s="201" t="s">
        <v>4815</v>
      </c>
      <c r="C27" s="202" t="s">
        <v>4816</v>
      </c>
      <c r="D27" s="203" t="s">
        <v>4817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>
      <c r="B28" s="201" t="s">
        <v>4818</v>
      </c>
      <c r="C28" s="202" t="s">
        <v>4819</v>
      </c>
      <c r="D28" s="203" t="s">
        <v>4820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>
      <c r="B30" s="193" t="s">
        <v>1582</v>
      </c>
      <c r="C30" s="193" t="s">
        <v>1583</v>
      </c>
      <c r="D30" s="205"/>
      <c r="E30" s="193"/>
      <c r="F30" s="193" t="s">
        <v>1584</v>
      </c>
      <c r="G30" s="206" t="s">
        <v>1585</v>
      </c>
      <c r="H30" s="196"/>
      <c r="I30" s="193"/>
      <c r="J30" s="193" t="s">
        <v>1584</v>
      </c>
      <c r="K30" s="193" t="s">
        <v>1586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E983B6B0-2EDC-43D2-9901-FA2B56B14E1C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>
      <c r="B2" s="8" t="s">
        <v>1429</v>
      </c>
    </row>
    <row r="3" spans="2:12" ht="18" customHeight="1">
      <c r="B3" s="165"/>
    </row>
    <row r="4" spans="2:12" ht="18" customHeight="1">
      <c r="C4" s="313" t="s">
        <v>5005</v>
      </c>
      <c r="H4" s="147"/>
      <c r="I4" s="147"/>
    </row>
    <row r="5" spans="2:12" ht="42" customHeight="1">
      <c r="F5" s="394" t="s">
        <v>5006</v>
      </c>
      <c r="I5" s="146"/>
    </row>
    <row r="6" spans="2:12" s="145" customFormat="1" ht="31.5" customHeight="1">
      <c r="B6" s="386" t="s">
        <v>3221</v>
      </c>
      <c r="C6" s="158"/>
      <c r="D6" s="208" t="s">
        <v>1656</v>
      </c>
      <c r="E6" s="332" t="s">
        <v>144</v>
      </c>
      <c r="F6" s="163" t="s">
        <v>267</v>
      </c>
      <c r="G6" s="163" t="s">
        <v>340</v>
      </c>
      <c r="H6" s="174"/>
      <c r="I6" s="174"/>
      <c r="J6" s="174"/>
    </row>
    <row r="7" spans="2:12" s="145" customFormat="1" ht="18" customHeight="1">
      <c r="B7" s="158"/>
      <c r="C7" s="169" t="s">
        <v>3222</v>
      </c>
      <c r="D7" s="209"/>
      <c r="E7" s="332" t="s">
        <v>252</v>
      </c>
      <c r="F7" s="332" t="s">
        <v>257</v>
      </c>
      <c r="G7" s="332" t="s">
        <v>161</v>
      </c>
      <c r="H7" s="174"/>
      <c r="I7" s="174"/>
      <c r="J7" s="174"/>
    </row>
    <row r="8" spans="2:12" s="145" customFormat="1" ht="18" customHeight="1">
      <c r="B8" s="354" t="s">
        <v>5007</v>
      </c>
      <c r="C8" s="355" t="s">
        <v>5008</v>
      </c>
      <c r="D8" s="353">
        <v>44284</v>
      </c>
      <c r="E8" s="353">
        <f>D8+3</f>
        <v>44287</v>
      </c>
      <c r="F8" s="353">
        <f>D8+9</f>
        <v>44293</v>
      </c>
      <c r="G8" s="353">
        <f>D8+10</f>
        <v>44294</v>
      </c>
      <c r="H8" s="379" t="s">
        <v>5009</v>
      </c>
    </row>
    <row r="9" spans="2:12" s="145" customFormat="1" ht="18" customHeight="1">
      <c r="B9" s="171" t="s">
        <v>5010</v>
      </c>
      <c r="C9" s="173" t="s">
        <v>5011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79"/>
    </row>
    <row r="10" spans="2:12" s="145" customFormat="1" ht="18" customHeight="1">
      <c r="B10" s="171" t="s">
        <v>5012</v>
      </c>
      <c r="C10" s="173" t="s">
        <v>5013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79"/>
    </row>
    <row r="11" spans="2:12" s="145" customFormat="1" ht="18" customHeight="1">
      <c r="B11" s="171" t="s">
        <v>4765</v>
      </c>
      <c r="C11" s="173" t="s">
        <v>5014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79"/>
    </row>
    <row r="12" spans="2:12" s="145" customFormat="1" ht="18" customHeight="1">
      <c r="B12" s="171" t="s">
        <v>5015</v>
      </c>
      <c r="C12" s="173" t="s">
        <v>5016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79"/>
    </row>
    <row r="13" spans="2:12" s="145" customFormat="1" ht="18" customHeight="1">
      <c r="B13" s="157" t="s">
        <v>545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>
      <c r="B14" s="157"/>
      <c r="L14" s="147"/>
    </row>
    <row r="15" spans="2:12" s="159" customFormat="1" ht="18" customHeight="1">
      <c r="B15" s="192" t="s">
        <v>546</v>
      </c>
      <c r="C15" s="193"/>
      <c r="D15" s="193"/>
      <c r="E15" s="194"/>
      <c r="F15" s="195" t="s">
        <v>1565</v>
      </c>
      <c r="G15" s="195"/>
      <c r="H15" s="193"/>
      <c r="I15" s="193"/>
      <c r="J15" s="195" t="s">
        <v>548</v>
      </c>
      <c r="K15" s="195"/>
      <c r="L15" s="195"/>
    </row>
    <row r="16" spans="2:12" s="159" customFormat="1" ht="18" customHeight="1">
      <c r="B16" s="197" t="s">
        <v>549</v>
      </c>
      <c r="C16" s="193"/>
      <c r="D16" s="198" t="s">
        <v>550</v>
      </c>
      <c r="E16" s="199"/>
      <c r="F16" s="197" t="s">
        <v>551</v>
      </c>
      <c r="G16" s="193"/>
      <c r="H16" s="198" t="s">
        <v>552</v>
      </c>
      <c r="I16" s="193"/>
      <c r="J16" s="197" t="s">
        <v>553</v>
      </c>
      <c r="K16" s="193"/>
      <c r="L16" s="198" t="s">
        <v>554</v>
      </c>
    </row>
    <row r="17" spans="2:12" s="159" customFormat="1" ht="18" customHeight="1">
      <c r="B17" s="201" t="s">
        <v>4801</v>
      </c>
      <c r="C17" s="202" t="s">
        <v>4802</v>
      </c>
      <c r="D17" s="203" t="s">
        <v>4803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560</v>
      </c>
      <c r="K17" s="202" t="s">
        <v>1566</v>
      </c>
      <c r="L17" s="203" t="s">
        <v>561</v>
      </c>
    </row>
    <row r="18" spans="2:12" s="159" customFormat="1" ht="18" customHeight="1">
      <c r="B18" s="201" t="s">
        <v>4804</v>
      </c>
      <c r="C18" s="202" t="s">
        <v>4805</v>
      </c>
      <c r="D18" s="203" t="s">
        <v>4806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567</v>
      </c>
      <c r="K18" s="202" t="s">
        <v>1567</v>
      </c>
      <c r="L18" s="203" t="s">
        <v>568</v>
      </c>
    </row>
    <row r="19" spans="2:12" s="159" customFormat="1" ht="18" customHeight="1">
      <c r="B19" s="201" t="s">
        <v>1568</v>
      </c>
      <c r="C19" s="202" t="s">
        <v>4807</v>
      </c>
      <c r="D19" s="203" t="s">
        <v>1569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1570</v>
      </c>
      <c r="K19" s="202" t="s">
        <v>1571</v>
      </c>
      <c r="L19" s="203" t="s">
        <v>1572</v>
      </c>
    </row>
    <row r="20" spans="2:12" s="159" customFormat="1" ht="18" customHeight="1">
      <c r="B20" s="201" t="s">
        <v>4808</v>
      </c>
      <c r="C20" s="202" t="s">
        <v>4809</v>
      </c>
      <c r="D20" s="203" t="s">
        <v>4810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581</v>
      </c>
      <c r="K20" s="202" t="s">
        <v>1573</v>
      </c>
      <c r="L20" s="203" t="s">
        <v>582</v>
      </c>
    </row>
    <row r="21" spans="2:12" s="159" customFormat="1" ht="18" customHeight="1">
      <c r="B21" s="201" t="s">
        <v>562</v>
      </c>
      <c r="C21" s="202" t="s">
        <v>4811</v>
      </c>
      <c r="D21" s="203" t="s">
        <v>563</v>
      </c>
      <c r="E21" s="197"/>
      <c r="F21" s="201"/>
      <c r="G21" s="202"/>
      <c r="H21" s="203"/>
      <c r="I21" s="193"/>
      <c r="J21" s="201" t="s">
        <v>588</v>
      </c>
      <c r="K21" s="202" t="s">
        <v>1574</v>
      </c>
      <c r="L21" s="203" t="s">
        <v>589</v>
      </c>
    </row>
    <row r="22" spans="2:12" s="159" customFormat="1" ht="18" customHeight="1">
      <c r="B22" s="201" t="s">
        <v>4812</v>
      </c>
      <c r="C22" s="202" t="s">
        <v>4813</v>
      </c>
      <c r="D22" s="203" t="s">
        <v>4814</v>
      </c>
      <c r="E22" s="197"/>
      <c r="F22" s="201"/>
      <c r="G22" s="202"/>
      <c r="H22" s="203"/>
      <c r="I22" s="193"/>
      <c r="J22" s="201" t="s">
        <v>1577</v>
      </c>
      <c r="K22" s="202" t="s">
        <v>1578</v>
      </c>
      <c r="L22" s="203" t="s">
        <v>1579</v>
      </c>
    </row>
    <row r="23" spans="2:12" s="159" customFormat="1" ht="18" customHeight="1">
      <c r="B23" s="201" t="s">
        <v>4815</v>
      </c>
      <c r="C23" s="202" t="s">
        <v>4816</v>
      </c>
      <c r="D23" s="203" t="s">
        <v>4817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>
      <c r="B24" s="201" t="s">
        <v>4818</v>
      </c>
      <c r="C24" s="202" t="s">
        <v>4819</v>
      </c>
      <c r="D24" s="203" t="s">
        <v>4820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>
      <c r="B26" s="193" t="s">
        <v>1582</v>
      </c>
      <c r="C26" s="193" t="s">
        <v>1583</v>
      </c>
      <c r="D26" s="205"/>
      <c r="E26" s="193"/>
      <c r="F26" s="193" t="s">
        <v>1584</v>
      </c>
      <c r="G26" s="206" t="s">
        <v>1585</v>
      </c>
      <c r="H26" s="196"/>
      <c r="I26" s="193"/>
      <c r="J26" s="193" t="s">
        <v>1584</v>
      </c>
      <c r="K26" s="193" t="s">
        <v>1586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4.4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6">
      <c r="A2" s="111"/>
      <c r="B2" s="113" t="s">
        <v>1429</v>
      </c>
      <c r="J2" s="114"/>
      <c r="K2" s="114"/>
      <c r="L2" s="114"/>
      <c r="M2" s="114"/>
    </row>
    <row r="3" spans="1:13">
      <c r="A3" s="1265" t="s">
        <v>5017</v>
      </c>
      <c r="B3" s="1265"/>
      <c r="C3" s="1265"/>
      <c r="D3" s="1265"/>
      <c r="E3" s="1265"/>
      <c r="F3" s="1265"/>
      <c r="H3" s="115"/>
      <c r="I3" s="115"/>
      <c r="J3" s="115"/>
      <c r="K3" s="115"/>
      <c r="L3" s="115"/>
      <c r="M3" s="115"/>
    </row>
    <row r="4" spans="1:13">
      <c r="A4" s="116"/>
      <c r="B4" s="117"/>
      <c r="H4" s="115"/>
      <c r="I4" s="115"/>
      <c r="J4" s="115"/>
      <c r="K4" s="115"/>
      <c r="L4" s="115"/>
      <c r="M4" s="115"/>
    </row>
    <row r="5" spans="1:13">
      <c r="A5" s="116"/>
      <c r="B5" s="404"/>
      <c r="C5" s="404" t="s">
        <v>3222</v>
      </c>
      <c r="D5" s="1266" t="s">
        <v>247</v>
      </c>
      <c r="E5" s="140" t="s">
        <v>5018</v>
      </c>
      <c r="F5" s="134" t="s">
        <v>322</v>
      </c>
      <c r="G5" s="134" t="s">
        <v>346</v>
      </c>
      <c r="H5" s="134" t="s">
        <v>1716</v>
      </c>
      <c r="I5" s="395" t="s">
        <v>247</v>
      </c>
      <c r="J5" s="141" t="s">
        <v>275</v>
      </c>
      <c r="K5" s="141" t="s">
        <v>5019</v>
      </c>
      <c r="L5" s="134" t="s">
        <v>343</v>
      </c>
      <c r="M5" s="134" t="s">
        <v>262</v>
      </c>
    </row>
    <row r="6" spans="1:13">
      <c r="A6" s="116"/>
      <c r="B6" s="135" t="s">
        <v>355</v>
      </c>
      <c r="C6" s="135" t="s">
        <v>356</v>
      </c>
      <c r="D6" s="1266"/>
      <c r="E6" s="142" t="s">
        <v>145</v>
      </c>
      <c r="F6" s="134" t="s">
        <v>269</v>
      </c>
      <c r="G6" s="134" t="s">
        <v>223</v>
      </c>
      <c r="H6" s="134" t="s">
        <v>219</v>
      </c>
      <c r="I6" s="395"/>
      <c r="J6" s="134" t="s">
        <v>252</v>
      </c>
      <c r="K6" s="134" t="s">
        <v>145</v>
      </c>
      <c r="L6" s="134" t="s">
        <v>269</v>
      </c>
      <c r="M6" s="134" t="s">
        <v>223</v>
      </c>
    </row>
    <row r="7" spans="1:13">
      <c r="B7" s="143" t="s">
        <v>1559</v>
      </c>
      <c r="C7" s="126" t="s">
        <v>5020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>
      <c r="B8" s="143" t="s">
        <v>5021</v>
      </c>
      <c r="C8" s="126" t="s">
        <v>5022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>
      <c r="B9" s="143" t="s">
        <v>5023</v>
      </c>
      <c r="C9" s="126" t="s">
        <v>5024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>
      <c r="B10" s="143" t="s">
        <v>1559</v>
      </c>
      <c r="C10" s="126" t="s">
        <v>5025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>
      <c r="B11" s="143" t="s">
        <v>5021</v>
      </c>
      <c r="C11" s="126" t="s">
        <v>5026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>
      <c r="B12" s="143" t="s">
        <v>5023</v>
      </c>
      <c r="C12" s="126" t="s">
        <v>5027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>
      <c r="A13" s="110" t="s">
        <v>5028</v>
      </c>
      <c r="B13" s="143" t="s">
        <v>5023</v>
      </c>
      <c r="C13" s="126" t="s">
        <v>5029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>
      <c r="B14" s="143" t="s">
        <v>5030</v>
      </c>
      <c r="C14" s="126" t="s">
        <v>5031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>
      <c r="A15" s="110" t="s">
        <v>5032</v>
      </c>
      <c r="B15" s="143" t="s">
        <v>1559</v>
      </c>
      <c r="C15" s="126" t="s">
        <v>5033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>
      <c r="A16" s="110" t="s">
        <v>5028</v>
      </c>
      <c r="B16" s="143" t="s">
        <v>5023</v>
      </c>
      <c r="C16" s="126" t="s">
        <v>5034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>
      <c r="B17" s="143" t="s">
        <v>5030</v>
      </c>
      <c r="C17" s="126" t="s">
        <v>5035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>
      <c r="B18" s="143" t="s">
        <v>1559</v>
      </c>
      <c r="C18" s="126" t="s">
        <v>5036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>
      <c r="B19" s="143" t="s">
        <v>5023</v>
      </c>
      <c r="C19" s="126" t="s">
        <v>5037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>
      <c r="B20" s="143" t="s">
        <v>5030</v>
      </c>
      <c r="C20" s="126" t="s">
        <v>5038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>
      <c r="B21" s="143" t="s">
        <v>1559</v>
      </c>
      <c r="C21" s="126" t="s">
        <v>5039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>
      <c r="B22" s="143" t="s">
        <v>5023</v>
      </c>
      <c r="C22" s="126" t="s">
        <v>5040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6">
      <c r="A23" s="116"/>
      <c r="B23" s="117" t="s">
        <v>545</v>
      </c>
      <c r="J23" s="120"/>
      <c r="K23" s="118"/>
      <c r="L23" s="118"/>
      <c r="M23" s="118"/>
    </row>
    <row r="24" spans="1:13" ht="15.6">
      <c r="A24" s="116"/>
      <c r="B24" s="117" t="s">
        <v>5041</v>
      </c>
      <c r="J24" s="120"/>
      <c r="K24" s="118"/>
      <c r="L24" s="118"/>
      <c r="M24" s="118"/>
    </row>
    <row r="25" spans="1:13" ht="15.6">
      <c r="A25" s="116"/>
      <c r="B25" s="117"/>
      <c r="J25" s="120"/>
      <c r="K25" s="118"/>
      <c r="L25" s="118"/>
      <c r="M25" s="118"/>
    </row>
    <row r="26" spans="1:13" ht="15.6">
      <c r="A26" s="116"/>
      <c r="B26" s="117"/>
      <c r="J26" s="120"/>
      <c r="K26" s="118"/>
      <c r="L26" s="118"/>
      <c r="M26" s="118"/>
    </row>
    <row r="27" spans="1:13" s="14" customFormat="1" ht="15.75" customHeight="1">
      <c r="A27" s="191"/>
      <c r="B27" s="192" t="s">
        <v>546</v>
      </c>
      <c r="C27" s="193"/>
      <c r="D27" s="193"/>
      <c r="E27" s="194"/>
      <c r="F27" s="195" t="s">
        <v>1565</v>
      </c>
      <c r="G27" s="195"/>
      <c r="H27" s="193"/>
      <c r="I27" s="193"/>
      <c r="J27" s="195" t="s">
        <v>548</v>
      </c>
      <c r="K27" s="195"/>
      <c r="L27" s="195"/>
      <c r="M27" s="193"/>
    </row>
    <row r="28" spans="1:13" s="12" customFormat="1" ht="15.75" customHeight="1">
      <c r="A28" s="191"/>
      <c r="B28" s="197" t="s">
        <v>549</v>
      </c>
      <c r="C28" s="193"/>
      <c r="D28" s="198" t="s">
        <v>550</v>
      </c>
      <c r="E28" s="199"/>
      <c r="F28" s="197" t="s">
        <v>551</v>
      </c>
      <c r="G28" s="193"/>
      <c r="H28" s="198" t="s">
        <v>552</v>
      </c>
      <c r="I28" s="193"/>
      <c r="J28" s="197" t="s">
        <v>553</v>
      </c>
      <c r="K28" s="193"/>
      <c r="L28" s="198" t="s">
        <v>554</v>
      </c>
      <c r="M28" s="193"/>
    </row>
    <row r="29" spans="1:13" s="12" customFormat="1" ht="15.75" customHeight="1">
      <c r="A29" s="200"/>
      <c r="B29" s="201" t="s">
        <v>4801</v>
      </c>
      <c r="C29" s="202" t="s">
        <v>4802</v>
      </c>
      <c r="D29" s="203" t="s">
        <v>4803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560</v>
      </c>
      <c r="K29" s="202" t="s">
        <v>1566</v>
      </c>
      <c r="L29" s="203" t="s">
        <v>561</v>
      </c>
      <c r="M29" s="193"/>
    </row>
    <row r="30" spans="1:13" s="14" customFormat="1" ht="15.75" customHeight="1">
      <c r="A30" s="191"/>
      <c r="B30" s="201" t="s">
        <v>4804</v>
      </c>
      <c r="C30" s="202" t="s">
        <v>4805</v>
      </c>
      <c r="D30" s="203" t="s">
        <v>4806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567</v>
      </c>
      <c r="K30" s="202" t="s">
        <v>1567</v>
      </c>
      <c r="L30" s="203" t="s">
        <v>568</v>
      </c>
      <c r="M30" s="193"/>
    </row>
    <row r="31" spans="1:13" s="14" customFormat="1" ht="15.75" customHeight="1">
      <c r="A31" s="191"/>
      <c r="B31" s="201" t="s">
        <v>1568</v>
      </c>
      <c r="C31" s="202" t="s">
        <v>4807</v>
      </c>
      <c r="D31" s="203" t="s">
        <v>1569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1570</v>
      </c>
      <c r="K31" s="202" t="s">
        <v>1571</v>
      </c>
      <c r="L31" s="203" t="s">
        <v>1572</v>
      </c>
      <c r="M31" s="193"/>
    </row>
    <row r="32" spans="1:13" s="14" customFormat="1" ht="15.75" customHeight="1">
      <c r="A32" s="191"/>
      <c r="B32" s="201" t="s">
        <v>4808</v>
      </c>
      <c r="C32" s="202" t="s">
        <v>4809</v>
      </c>
      <c r="D32" s="203" t="s">
        <v>4810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581</v>
      </c>
      <c r="K32" s="202" t="s">
        <v>1573</v>
      </c>
      <c r="L32" s="203" t="s">
        <v>582</v>
      </c>
      <c r="M32" s="193"/>
    </row>
    <row r="33" spans="2:12" s="14" customFormat="1" ht="15.75" customHeight="1">
      <c r="B33" s="201" t="s">
        <v>562</v>
      </c>
      <c r="C33" s="202" t="s">
        <v>4811</v>
      </c>
      <c r="D33" s="203" t="s">
        <v>563</v>
      </c>
      <c r="E33" s="197"/>
      <c r="F33" s="201"/>
      <c r="G33" s="202"/>
      <c r="H33" s="203"/>
      <c r="I33" s="193"/>
      <c r="J33" s="201" t="s">
        <v>588</v>
      </c>
      <c r="K33" s="202" t="s">
        <v>1574</v>
      </c>
      <c r="L33" s="203" t="s">
        <v>589</v>
      </c>
    </row>
    <row r="34" spans="2:12" s="14" customFormat="1" ht="15.75" customHeight="1">
      <c r="B34" s="201" t="s">
        <v>4812</v>
      </c>
      <c r="C34" s="202" t="s">
        <v>4813</v>
      </c>
      <c r="D34" s="203" t="s">
        <v>4814</v>
      </c>
      <c r="E34" s="197"/>
      <c r="F34" s="201"/>
      <c r="G34" s="202"/>
      <c r="H34" s="203"/>
      <c r="I34" s="193"/>
      <c r="J34" s="201" t="s">
        <v>1577</v>
      </c>
      <c r="K34" s="202" t="s">
        <v>1578</v>
      </c>
      <c r="L34" s="203" t="s">
        <v>1579</v>
      </c>
    </row>
    <row r="35" spans="2:12" s="14" customFormat="1" ht="15.75" customHeight="1">
      <c r="B35" s="201" t="s">
        <v>4815</v>
      </c>
      <c r="C35" s="202" t="s">
        <v>4816</v>
      </c>
      <c r="D35" s="203" t="s">
        <v>4817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>
      <c r="B36" s="201" t="s">
        <v>4818</v>
      </c>
      <c r="C36" s="202" t="s">
        <v>4819</v>
      </c>
      <c r="D36" s="203" t="s">
        <v>4820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9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9">
      <c r="B38" s="193" t="s">
        <v>1582</v>
      </c>
      <c r="C38" s="193" t="s">
        <v>1583</v>
      </c>
      <c r="D38" s="205"/>
      <c r="E38" s="193"/>
      <c r="F38" s="193" t="s">
        <v>1584</v>
      </c>
      <c r="G38" s="206" t="s">
        <v>1585</v>
      </c>
      <c r="H38" s="196"/>
      <c r="I38" s="193"/>
      <c r="J38" s="193" t="s">
        <v>1584</v>
      </c>
      <c r="K38" s="193" t="s">
        <v>1586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>
      <c r="B2" s="8" t="s">
        <v>4441</v>
      </c>
    </row>
    <row r="3" spans="2:8" ht="17.25" customHeight="1">
      <c r="B3" s="165"/>
    </row>
    <row r="4" spans="2:8" ht="17.25" customHeight="1">
      <c r="C4" s="313" t="s">
        <v>5042</v>
      </c>
      <c r="D4" s="147"/>
      <c r="E4" s="147"/>
      <c r="F4" s="147"/>
      <c r="G4" s="147"/>
      <c r="H4" s="147"/>
    </row>
    <row r="5" spans="2:8" ht="17.25" customHeight="1">
      <c r="B5" s="148"/>
      <c r="C5" s="176"/>
      <c r="D5" s="148"/>
      <c r="E5" s="148"/>
      <c r="F5" s="148"/>
      <c r="G5" s="148"/>
      <c r="H5" s="148"/>
    </row>
    <row r="6" spans="2:8" ht="25.5" customHeight="1">
      <c r="B6" s="181"/>
      <c r="C6" s="182" t="s">
        <v>5043</v>
      </c>
      <c r="D6" s="332" t="s">
        <v>1656</v>
      </c>
      <c r="E6" s="163" t="s">
        <v>302</v>
      </c>
      <c r="F6" s="163" t="s">
        <v>340</v>
      </c>
      <c r="G6" s="163" t="s">
        <v>247</v>
      </c>
      <c r="H6" s="163" t="s">
        <v>228</v>
      </c>
    </row>
    <row r="7" spans="2:8" ht="19.5" customHeight="1">
      <c r="B7" s="152" t="s">
        <v>355</v>
      </c>
      <c r="C7" s="152" t="s">
        <v>356</v>
      </c>
      <c r="D7" s="403"/>
      <c r="E7" s="403" t="s">
        <v>184</v>
      </c>
      <c r="F7" s="403" t="s">
        <v>219</v>
      </c>
      <c r="G7" s="403" t="s">
        <v>172</v>
      </c>
      <c r="H7" s="403" t="s">
        <v>248</v>
      </c>
    </row>
    <row r="8" spans="2:8" ht="17.25" customHeight="1">
      <c r="B8" s="183" t="s">
        <v>5044</v>
      </c>
      <c r="C8" s="189" t="s">
        <v>5045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>
      <c r="B9" s="183" t="s">
        <v>5046</v>
      </c>
      <c r="C9" s="189" t="s">
        <v>5047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>
      <c r="B10" s="148"/>
      <c r="C10" s="176"/>
      <c r="D10" s="148"/>
      <c r="E10" s="148"/>
      <c r="F10" s="148"/>
      <c r="G10" s="148"/>
      <c r="H10" s="148"/>
    </row>
    <row r="11" spans="2:8" ht="25.5" customHeight="1">
      <c r="B11" s="181"/>
      <c r="C11" s="182" t="s">
        <v>1547</v>
      </c>
      <c r="D11" s="332" t="s">
        <v>1656</v>
      </c>
      <c r="E11" s="163" t="s">
        <v>340</v>
      </c>
      <c r="F11" s="163" t="s">
        <v>247</v>
      </c>
      <c r="G11" s="163" t="s">
        <v>228</v>
      </c>
      <c r="H11" s="148"/>
    </row>
    <row r="12" spans="2:8" ht="19.5" customHeight="1">
      <c r="B12" s="152" t="s">
        <v>355</v>
      </c>
      <c r="C12" s="152" t="s">
        <v>356</v>
      </c>
      <c r="D12" s="403"/>
      <c r="E12" s="403" t="s">
        <v>184</v>
      </c>
      <c r="F12" s="403" t="s">
        <v>161</v>
      </c>
      <c r="G12" s="403" t="s">
        <v>209</v>
      </c>
      <c r="H12" s="148"/>
    </row>
    <row r="13" spans="2:8" ht="17.25" customHeight="1">
      <c r="B13" s="183" t="s">
        <v>5048</v>
      </c>
      <c r="C13" s="189" t="s">
        <v>5049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>
      <c r="B14" s="183" t="s">
        <v>5050</v>
      </c>
      <c r="C14" s="189" t="s">
        <v>5051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>
      <c r="B15" s="184" t="s">
        <v>5052</v>
      </c>
      <c r="C15" s="188" t="s">
        <v>5053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>
      <c r="B16" s="184" t="s">
        <v>5054</v>
      </c>
      <c r="C16" s="188" t="s">
        <v>5055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>
      <c r="B17" s="184" t="s">
        <v>5056</v>
      </c>
      <c r="C17" s="188" t="s">
        <v>5057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>
      <c r="B18" s="184" t="s">
        <v>5058</v>
      </c>
      <c r="C18" s="188" t="s">
        <v>5059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>
      <c r="B19" s="184" t="s">
        <v>5060</v>
      </c>
      <c r="C19" s="188" t="s">
        <v>5061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>
      <c r="B20" s="183" t="s">
        <v>3940</v>
      </c>
      <c r="C20" s="189" t="s">
        <v>5062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>
      <c r="B21" s="183" t="s">
        <v>5063</v>
      </c>
      <c r="C21" s="189" t="s">
        <v>5064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>
      <c r="B22" s="183" t="s">
        <v>5065</v>
      </c>
      <c r="C22" s="189" t="s">
        <v>5066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>
      <c r="B23" s="183" t="s">
        <v>5067</v>
      </c>
      <c r="C23" s="189" t="s">
        <v>5068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>
      <c r="B24" s="157" t="s">
        <v>545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>
      <c r="B25" s="157" t="s">
        <v>5069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>
      <c r="B27" s="192" t="s">
        <v>546</v>
      </c>
      <c r="C27" s="193"/>
      <c r="D27" s="193"/>
      <c r="E27" s="194"/>
      <c r="F27" s="195" t="s">
        <v>1565</v>
      </c>
      <c r="G27" s="195"/>
      <c r="H27" s="193"/>
      <c r="I27" s="193"/>
      <c r="J27" s="195" t="s">
        <v>548</v>
      </c>
      <c r="K27" s="195"/>
      <c r="L27" s="195"/>
    </row>
    <row r="28" spans="2:12" s="159" customFormat="1" ht="17.25" customHeight="1">
      <c r="B28" s="197" t="s">
        <v>549</v>
      </c>
      <c r="C28" s="193"/>
      <c r="D28" s="198" t="s">
        <v>550</v>
      </c>
      <c r="E28" s="199"/>
      <c r="F28" s="197" t="s">
        <v>551</v>
      </c>
      <c r="G28" s="193"/>
      <c r="H28" s="198" t="s">
        <v>552</v>
      </c>
      <c r="I28" s="193"/>
      <c r="J28" s="197" t="s">
        <v>553</v>
      </c>
      <c r="K28" s="193"/>
      <c r="L28" s="198" t="s">
        <v>554</v>
      </c>
    </row>
    <row r="29" spans="2:12" s="159" customFormat="1" ht="17.25" customHeight="1">
      <c r="B29" s="201" t="s">
        <v>4801</v>
      </c>
      <c r="C29" s="202" t="s">
        <v>4802</v>
      </c>
      <c r="D29" s="203" t="s">
        <v>4803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560</v>
      </c>
      <c r="K29" s="202" t="s">
        <v>1566</v>
      </c>
      <c r="L29" s="203" t="s">
        <v>561</v>
      </c>
    </row>
    <row r="30" spans="2:12" s="159" customFormat="1" ht="17.25" customHeight="1">
      <c r="B30" s="201" t="s">
        <v>4804</v>
      </c>
      <c r="C30" s="202" t="s">
        <v>4805</v>
      </c>
      <c r="D30" s="203" t="s">
        <v>4806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567</v>
      </c>
      <c r="K30" s="202" t="s">
        <v>1567</v>
      </c>
      <c r="L30" s="203" t="s">
        <v>568</v>
      </c>
    </row>
    <row r="31" spans="2:12" s="159" customFormat="1" ht="17.25" customHeight="1">
      <c r="B31" s="201" t="s">
        <v>1568</v>
      </c>
      <c r="C31" s="202" t="s">
        <v>4807</v>
      </c>
      <c r="D31" s="203" t="s">
        <v>1569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1570</v>
      </c>
      <c r="K31" s="202" t="s">
        <v>1571</v>
      </c>
      <c r="L31" s="203" t="s">
        <v>1572</v>
      </c>
    </row>
    <row r="32" spans="2:12" s="159" customFormat="1" ht="17.25" customHeight="1">
      <c r="B32" s="201" t="s">
        <v>4808</v>
      </c>
      <c r="C32" s="202" t="s">
        <v>4809</v>
      </c>
      <c r="D32" s="203" t="s">
        <v>4810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581</v>
      </c>
      <c r="K32" s="202" t="s">
        <v>1573</v>
      </c>
      <c r="L32" s="203" t="s">
        <v>582</v>
      </c>
    </row>
    <row r="33" spans="2:12" s="159" customFormat="1" ht="17.25" customHeight="1">
      <c r="B33" s="201" t="s">
        <v>562</v>
      </c>
      <c r="C33" s="202" t="s">
        <v>4811</v>
      </c>
      <c r="D33" s="203" t="s">
        <v>563</v>
      </c>
      <c r="E33" s="197"/>
      <c r="F33" s="201"/>
      <c r="G33" s="202"/>
      <c r="H33" s="203"/>
      <c r="I33" s="193"/>
      <c r="J33" s="201" t="s">
        <v>588</v>
      </c>
      <c r="K33" s="202" t="s">
        <v>1574</v>
      </c>
      <c r="L33" s="203" t="s">
        <v>589</v>
      </c>
    </row>
    <row r="34" spans="2:12" s="159" customFormat="1" ht="17.25" customHeight="1">
      <c r="B34" s="201" t="s">
        <v>4812</v>
      </c>
      <c r="C34" s="202" t="s">
        <v>4813</v>
      </c>
      <c r="D34" s="203" t="s">
        <v>4814</v>
      </c>
      <c r="E34" s="197"/>
      <c r="F34" s="201"/>
      <c r="G34" s="202"/>
      <c r="H34" s="203"/>
      <c r="I34" s="193"/>
      <c r="J34" s="201" t="s">
        <v>1577</v>
      </c>
      <c r="K34" s="202" t="s">
        <v>1578</v>
      </c>
      <c r="L34" s="203" t="s">
        <v>1579</v>
      </c>
    </row>
    <row r="35" spans="2:12" s="159" customFormat="1" ht="17.25" customHeight="1">
      <c r="B35" s="201" t="s">
        <v>4815</v>
      </c>
      <c r="C35" s="202" t="s">
        <v>4816</v>
      </c>
      <c r="D35" s="203" t="s">
        <v>4817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>
      <c r="B36" s="201" t="s">
        <v>4818</v>
      </c>
      <c r="C36" s="202" t="s">
        <v>4819</v>
      </c>
      <c r="D36" s="203" t="s">
        <v>4820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>
      <c r="B38" s="193" t="s">
        <v>1582</v>
      </c>
      <c r="C38" s="193" t="s">
        <v>1583</v>
      </c>
      <c r="D38" s="205"/>
      <c r="E38" s="193"/>
      <c r="F38" s="193" t="s">
        <v>1584</v>
      </c>
      <c r="G38" s="206" t="s">
        <v>1585</v>
      </c>
      <c r="H38" s="196"/>
      <c r="I38" s="193"/>
      <c r="J38" s="193" t="s">
        <v>1584</v>
      </c>
      <c r="K38" s="193" t="s">
        <v>1586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>
      <c r="B2" s="8" t="s">
        <v>4441</v>
      </c>
    </row>
    <row r="3" spans="2:7" ht="17.25" customHeight="1">
      <c r="B3" s="165"/>
    </row>
    <row r="4" spans="2:7" ht="17.25" customHeight="1">
      <c r="C4" s="313" t="s">
        <v>5070</v>
      </c>
      <c r="D4" s="147"/>
      <c r="E4" s="147"/>
      <c r="F4" s="147"/>
      <c r="G4" s="147"/>
    </row>
    <row r="5" spans="2:7" ht="17.25" customHeight="1">
      <c r="B5" s="148"/>
      <c r="C5" s="176"/>
      <c r="D5" s="148"/>
      <c r="E5" s="148"/>
      <c r="F5" s="148"/>
      <c r="G5" s="148"/>
    </row>
    <row r="6" spans="2:7" ht="31.5" customHeight="1">
      <c r="B6" s="183"/>
      <c r="C6" s="351"/>
      <c r="D6" s="1256" t="s">
        <v>1656</v>
      </c>
      <c r="E6" s="163" t="s">
        <v>284</v>
      </c>
      <c r="F6" s="163" t="s">
        <v>5071</v>
      </c>
      <c r="G6" s="163" t="s">
        <v>247</v>
      </c>
    </row>
    <row r="7" spans="2:7" ht="17.25" customHeight="1">
      <c r="B7" s="152" t="s">
        <v>355</v>
      </c>
      <c r="C7" s="152" t="s">
        <v>356</v>
      </c>
      <c r="D7" s="1256"/>
      <c r="E7" s="332" t="s">
        <v>184</v>
      </c>
      <c r="F7" s="332" t="s">
        <v>161</v>
      </c>
      <c r="G7" s="332" t="s">
        <v>209</v>
      </c>
    </row>
    <row r="8" spans="2:7" ht="17.25" customHeight="1">
      <c r="B8" s="171" t="s">
        <v>5072</v>
      </c>
      <c r="C8" s="189" t="s">
        <v>5073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>
      <c r="B9" s="171" t="s">
        <v>5074</v>
      </c>
      <c r="C9" s="189" t="s">
        <v>5075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>
      <c r="B10" s="171" t="s">
        <v>5076</v>
      </c>
      <c r="C10" s="189" t="s">
        <v>5077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>
      <c r="B11" s="171" t="s">
        <v>5078</v>
      </c>
      <c r="C11" s="189" t="s">
        <v>5079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>
      <c r="B12" s="171" t="s">
        <v>5080</v>
      </c>
      <c r="C12" s="189" t="s">
        <v>5081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>
      <c r="B13" s="171" t="s">
        <v>5082</v>
      </c>
      <c r="C13" s="189" t="s">
        <v>5083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>
      <c r="B14" s="157" t="s">
        <v>545</v>
      </c>
      <c r="C14" s="185"/>
      <c r="D14" s="155"/>
      <c r="E14" s="155"/>
      <c r="F14" s="155"/>
      <c r="G14" s="148"/>
    </row>
    <row r="17" spans="2:12" s="159" customFormat="1" ht="17.25" customHeight="1">
      <c r="B17" s="192" t="s">
        <v>546</v>
      </c>
      <c r="C17" s="193"/>
      <c r="D17" s="193"/>
      <c r="E17" s="194"/>
      <c r="F17" s="195" t="s">
        <v>1565</v>
      </c>
      <c r="G17" s="195"/>
      <c r="H17" s="193"/>
      <c r="I17" s="197"/>
      <c r="J17" s="195" t="s">
        <v>548</v>
      </c>
      <c r="K17" s="195"/>
      <c r="L17" s="195"/>
    </row>
    <row r="18" spans="2:12" s="159" customFormat="1" ht="17.25" customHeight="1">
      <c r="B18" s="197" t="s">
        <v>549</v>
      </c>
      <c r="C18" s="193"/>
      <c r="D18" s="198" t="s">
        <v>550</v>
      </c>
      <c r="E18" s="199"/>
      <c r="F18" s="197" t="s">
        <v>551</v>
      </c>
      <c r="G18" s="193"/>
      <c r="H18" s="198" t="s">
        <v>552</v>
      </c>
      <c r="I18" s="197"/>
      <c r="J18" s="197" t="s">
        <v>553</v>
      </c>
      <c r="K18" s="193"/>
      <c r="L18" s="198" t="s">
        <v>554</v>
      </c>
    </row>
    <row r="19" spans="2:12" s="159" customFormat="1" ht="17.25" customHeight="1">
      <c r="B19" s="201" t="s">
        <v>4801</v>
      </c>
      <c r="C19" s="202" t="s">
        <v>4802</v>
      </c>
      <c r="D19" s="203" t="s">
        <v>4803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560</v>
      </c>
      <c r="K19" s="202" t="s">
        <v>1566</v>
      </c>
      <c r="L19" s="203" t="s">
        <v>561</v>
      </c>
    </row>
    <row r="20" spans="2:12" s="159" customFormat="1" ht="17.25" customHeight="1">
      <c r="B20" s="201" t="s">
        <v>4804</v>
      </c>
      <c r="C20" s="202" t="s">
        <v>4805</v>
      </c>
      <c r="D20" s="203" t="s">
        <v>4806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567</v>
      </c>
      <c r="K20" s="202" t="s">
        <v>1567</v>
      </c>
      <c r="L20" s="203" t="s">
        <v>568</v>
      </c>
    </row>
    <row r="21" spans="2:12" s="159" customFormat="1" ht="17.25" customHeight="1">
      <c r="B21" s="201" t="s">
        <v>1568</v>
      </c>
      <c r="C21" s="202" t="s">
        <v>4807</v>
      </c>
      <c r="D21" s="203" t="s">
        <v>1569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1570</v>
      </c>
      <c r="K21" s="202" t="s">
        <v>1571</v>
      </c>
      <c r="L21" s="203" t="s">
        <v>1572</v>
      </c>
    </row>
    <row r="22" spans="2:12" s="159" customFormat="1" ht="17.25" customHeight="1">
      <c r="B22" s="201" t="s">
        <v>4808</v>
      </c>
      <c r="C22" s="202" t="s">
        <v>4809</v>
      </c>
      <c r="D22" s="203" t="s">
        <v>4810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581</v>
      </c>
      <c r="K22" s="202" t="s">
        <v>1573</v>
      </c>
      <c r="L22" s="203" t="s">
        <v>582</v>
      </c>
    </row>
    <row r="23" spans="2:12" s="159" customFormat="1" ht="17.25" customHeight="1">
      <c r="B23" s="201" t="s">
        <v>562</v>
      </c>
      <c r="C23" s="202" t="s">
        <v>4811</v>
      </c>
      <c r="D23" s="203" t="s">
        <v>563</v>
      </c>
      <c r="E23" s="197"/>
      <c r="F23" s="201"/>
      <c r="G23" s="202"/>
      <c r="H23" s="203"/>
      <c r="I23" s="197"/>
      <c r="J23" s="201" t="s">
        <v>588</v>
      </c>
      <c r="K23" s="202" t="s">
        <v>1574</v>
      </c>
      <c r="L23" s="203" t="s">
        <v>589</v>
      </c>
    </row>
    <row r="24" spans="2:12" s="159" customFormat="1" ht="17.25" customHeight="1">
      <c r="B24" s="201" t="s">
        <v>4812</v>
      </c>
      <c r="C24" s="202" t="s">
        <v>4813</v>
      </c>
      <c r="D24" s="203" t="s">
        <v>4814</v>
      </c>
      <c r="E24" s="197"/>
      <c r="F24" s="201"/>
      <c r="G24" s="202"/>
      <c r="H24" s="203"/>
      <c r="I24" s="197"/>
      <c r="J24" s="201" t="s">
        <v>1577</v>
      </c>
      <c r="K24" s="202" t="s">
        <v>1578</v>
      </c>
      <c r="L24" s="203" t="s">
        <v>1579</v>
      </c>
    </row>
    <row r="25" spans="2:12" s="159" customFormat="1" ht="17.25" customHeight="1">
      <c r="B25" s="201" t="s">
        <v>4815</v>
      </c>
      <c r="C25" s="202" t="s">
        <v>4816</v>
      </c>
      <c r="D25" s="203" t="s">
        <v>4817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>
      <c r="B26" s="201" t="s">
        <v>4818</v>
      </c>
      <c r="C26" s="202" t="s">
        <v>4819</v>
      </c>
      <c r="D26" s="203" t="s">
        <v>4820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>
      <c r="B28" s="193" t="s">
        <v>1582</v>
      </c>
      <c r="C28" s="193" t="s">
        <v>1583</v>
      </c>
      <c r="D28" s="205"/>
      <c r="E28" s="193"/>
      <c r="F28" s="193" t="s">
        <v>1584</v>
      </c>
      <c r="G28" s="206" t="s">
        <v>1585</v>
      </c>
      <c r="H28" s="196"/>
      <c r="I28" s="197"/>
      <c r="J28" s="193" t="s">
        <v>1584</v>
      </c>
      <c r="K28" s="193" t="s">
        <v>1586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>
      <c r="A2" s="340"/>
      <c r="B2" s="8" t="s">
        <v>4310</v>
      </c>
      <c r="C2" s="11"/>
      <c r="D2" s="11"/>
      <c r="E2" s="11"/>
      <c r="F2" s="11"/>
      <c r="G2" s="11"/>
      <c r="H2" s="11"/>
      <c r="I2" s="11"/>
    </row>
    <row r="3" spans="1:14" ht="17.25" customHeight="1">
      <c r="B3" s="165"/>
    </row>
    <row r="4" spans="1:14" ht="17.25" customHeight="1">
      <c r="A4" s="1259" t="s">
        <v>5084</v>
      </c>
      <c r="B4" s="1259"/>
      <c r="C4" s="1259"/>
      <c r="D4" s="1259"/>
      <c r="E4" s="1259"/>
      <c r="F4" s="1259"/>
      <c r="G4" s="147"/>
      <c r="H4" s="147"/>
      <c r="I4" s="147"/>
    </row>
    <row r="5" spans="1:14" ht="17.25" customHeight="1">
      <c r="B5" s="350"/>
      <c r="C5" s="148"/>
      <c r="D5" s="148"/>
      <c r="E5" s="148"/>
      <c r="F5" s="148"/>
      <c r="G5" s="148"/>
      <c r="H5" s="148"/>
      <c r="I5" s="148"/>
    </row>
    <row r="6" spans="1:14" ht="25.5" customHeight="1">
      <c r="A6" s="342"/>
      <c r="B6" s="386" t="s">
        <v>4314</v>
      </c>
      <c r="C6" s="169" t="s">
        <v>4828</v>
      </c>
      <c r="D6" s="1256" t="s">
        <v>1656</v>
      </c>
      <c r="E6" s="163" t="s">
        <v>284</v>
      </c>
      <c r="F6" s="163" t="s">
        <v>318</v>
      </c>
      <c r="G6" s="163" t="s">
        <v>4450</v>
      </c>
      <c r="H6" s="318" t="s">
        <v>5085</v>
      </c>
      <c r="I6" s="318" t="s">
        <v>247</v>
      </c>
      <c r="J6" s="318" t="s">
        <v>228</v>
      </c>
      <c r="K6" s="318" t="s">
        <v>267</v>
      </c>
      <c r="L6" s="318" t="s">
        <v>302</v>
      </c>
      <c r="M6" s="146"/>
      <c r="N6" s="337" t="s">
        <v>4452</v>
      </c>
    </row>
    <row r="7" spans="1:14" ht="17.25" customHeight="1">
      <c r="A7" s="342"/>
      <c r="B7" s="152" t="s">
        <v>355</v>
      </c>
      <c r="C7" s="152" t="s">
        <v>356</v>
      </c>
      <c r="D7" s="1256"/>
      <c r="E7" s="332" t="s">
        <v>184</v>
      </c>
      <c r="F7" s="332" t="s">
        <v>257</v>
      </c>
      <c r="G7" s="332" t="s">
        <v>172</v>
      </c>
      <c r="H7" s="319" t="s">
        <v>175</v>
      </c>
      <c r="I7" s="319" t="s">
        <v>176</v>
      </c>
      <c r="J7" s="319" t="s">
        <v>201</v>
      </c>
      <c r="K7" s="319" t="s">
        <v>287</v>
      </c>
      <c r="L7" s="319" t="s">
        <v>264</v>
      </c>
      <c r="M7" s="145"/>
      <c r="N7" s="146"/>
    </row>
    <row r="8" spans="1:14" ht="17.25" hidden="1" customHeight="1">
      <c r="B8" s="354" t="s">
        <v>5086</v>
      </c>
      <c r="C8" s="355" t="s">
        <v>5087</v>
      </c>
      <c r="D8" s="353">
        <v>44514</v>
      </c>
      <c r="E8" s="408">
        <f>D8+7</f>
        <v>44521</v>
      </c>
      <c r="F8" s="408">
        <f>D8+9</f>
        <v>44523</v>
      </c>
      <c r="G8" s="408">
        <f>D8+11</f>
        <v>44525</v>
      </c>
      <c r="H8" s="468">
        <f>D8+14</f>
        <v>44528</v>
      </c>
      <c r="I8" s="468">
        <f t="shared" ref="I8:L9" si="0">D8+16</f>
        <v>44530</v>
      </c>
      <c r="J8" s="468">
        <f t="shared" si="0"/>
        <v>44537</v>
      </c>
      <c r="K8" s="468">
        <f t="shared" si="0"/>
        <v>44539</v>
      </c>
      <c r="L8" s="468">
        <f t="shared" si="0"/>
        <v>44541</v>
      </c>
      <c r="M8" s="146"/>
      <c r="N8" s="146"/>
    </row>
    <row r="9" spans="1:14" ht="17.25" hidden="1" customHeight="1">
      <c r="B9" s="451" t="s">
        <v>413</v>
      </c>
      <c r="C9" s="450" t="s">
        <v>5088</v>
      </c>
      <c r="D9" s="429">
        <f>D8+7</f>
        <v>44521</v>
      </c>
      <c r="E9" s="429">
        <f>D9+7</f>
        <v>44528</v>
      </c>
      <c r="F9" s="429">
        <f>D9+9</f>
        <v>44530</v>
      </c>
      <c r="G9" s="429">
        <f>D9+11</f>
        <v>44532</v>
      </c>
      <c r="H9" s="445">
        <f>D9+14</f>
        <v>44535</v>
      </c>
      <c r="I9" s="445">
        <f t="shared" si="0"/>
        <v>44537</v>
      </c>
      <c r="J9" s="445">
        <f t="shared" si="0"/>
        <v>44544</v>
      </c>
      <c r="K9" s="445">
        <f t="shared" si="0"/>
        <v>44546</v>
      </c>
      <c r="L9" s="445">
        <f t="shared" si="0"/>
        <v>44548</v>
      </c>
      <c r="M9" s="146"/>
      <c r="N9" s="146"/>
    </row>
    <row r="10" spans="1:14" ht="17.25" hidden="1" customHeight="1">
      <c r="B10" s="451" t="s">
        <v>413</v>
      </c>
      <c r="C10" s="446" t="s">
        <v>5089</v>
      </c>
      <c r="D10" s="447"/>
      <c r="E10" s="447"/>
      <c r="F10" s="447"/>
      <c r="G10" s="447"/>
      <c r="H10" s="448"/>
      <c r="I10" s="448"/>
      <c r="J10" s="448"/>
      <c r="K10" s="448"/>
      <c r="L10" s="448"/>
      <c r="M10" s="146"/>
      <c r="N10" s="146"/>
    </row>
    <row r="11" spans="1:14" ht="17.25" hidden="1" customHeight="1">
      <c r="B11" s="354" t="s">
        <v>5090</v>
      </c>
      <c r="C11" s="355" t="s">
        <v>5091</v>
      </c>
      <c r="D11" s="353">
        <v>44524</v>
      </c>
      <c r="E11" s="353">
        <f>D11+7</f>
        <v>44531</v>
      </c>
      <c r="F11" s="353">
        <f>D11+9</f>
        <v>44533</v>
      </c>
      <c r="G11" s="353">
        <f>D11+11</f>
        <v>44535</v>
      </c>
      <c r="H11" s="352">
        <f>D11+14</f>
        <v>44538</v>
      </c>
      <c r="I11" s="352">
        <f t="shared" ref="I11:L13" si="1">D11+16</f>
        <v>44540</v>
      </c>
      <c r="J11" s="352">
        <f t="shared" si="1"/>
        <v>44547</v>
      </c>
      <c r="K11" s="352">
        <f t="shared" si="1"/>
        <v>44549</v>
      </c>
      <c r="L11" s="352">
        <f t="shared" si="1"/>
        <v>44551</v>
      </c>
      <c r="M11" s="146"/>
      <c r="N11" s="146"/>
    </row>
    <row r="12" spans="1:14" ht="17.25" hidden="1" customHeight="1">
      <c r="B12" s="354" t="s">
        <v>4608</v>
      </c>
      <c r="C12" s="355" t="s">
        <v>5092</v>
      </c>
      <c r="D12" s="408">
        <v>44522</v>
      </c>
      <c r="E12" s="408">
        <f>D12+7</f>
        <v>44529</v>
      </c>
      <c r="F12" s="408">
        <f>D12+9</f>
        <v>44531</v>
      </c>
      <c r="G12" s="408">
        <f>D12+11</f>
        <v>44533</v>
      </c>
      <c r="H12" s="468">
        <f>D12+14</f>
        <v>44536</v>
      </c>
      <c r="I12" s="468">
        <f t="shared" si="1"/>
        <v>44538</v>
      </c>
      <c r="J12" s="468">
        <f t="shared" si="1"/>
        <v>44545</v>
      </c>
      <c r="K12" s="468">
        <f t="shared" si="1"/>
        <v>44547</v>
      </c>
      <c r="L12" s="468">
        <f t="shared" si="1"/>
        <v>44549</v>
      </c>
      <c r="M12" s="146"/>
      <c r="N12" s="146"/>
    </row>
    <row r="13" spans="1:14" ht="17.25" hidden="1" customHeight="1">
      <c r="B13" s="354" t="s">
        <v>4638</v>
      </c>
      <c r="C13" s="355" t="s">
        <v>5093</v>
      </c>
      <c r="D13" s="408">
        <v>44529</v>
      </c>
      <c r="E13" s="408">
        <f>D13+7</f>
        <v>44536</v>
      </c>
      <c r="F13" s="408">
        <f>D13+9</f>
        <v>44538</v>
      </c>
      <c r="G13" s="408">
        <f>D13+11</f>
        <v>44540</v>
      </c>
      <c r="H13" s="468">
        <f>D13+14</f>
        <v>44543</v>
      </c>
      <c r="I13" s="468">
        <f t="shared" si="1"/>
        <v>44545</v>
      </c>
      <c r="J13" s="468">
        <f t="shared" si="1"/>
        <v>44552</v>
      </c>
      <c r="K13" s="468">
        <f t="shared" si="1"/>
        <v>44554</v>
      </c>
      <c r="L13" s="468">
        <f t="shared" si="1"/>
        <v>44556</v>
      </c>
      <c r="M13" s="146"/>
      <c r="N13" s="146"/>
    </row>
    <row r="14" spans="1:14" ht="17.25" hidden="1" customHeight="1">
      <c r="B14" s="517"/>
      <c r="C14" s="446"/>
      <c r="D14" s="467"/>
      <c r="E14" s="467"/>
      <c r="F14" s="467"/>
      <c r="G14" s="467"/>
      <c r="H14" s="518"/>
      <c r="I14" s="518"/>
      <c r="J14" s="518"/>
      <c r="K14" s="518"/>
      <c r="L14" s="518"/>
      <c r="M14" s="146"/>
      <c r="N14" s="146"/>
    </row>
    <row r="15" spans="1:14" ht="17.25" hidden="1" customHeight="1">
      <c r="B15" s="354" t="s">
        <v>5094</v>
      </c>
      <c r="C15" s="355" t="s">
        <v>5095</v>
      </c>
      <c r="D15" s="353">
        <v>44557</v>
      </c>
      <c r="E15" s="353">
        <f>D15+7</f>
        <v>44564</v>
      </c>
      <c r="F15" s="353">
        <f>D15+9</f>
        <v>44566</v>
      </c>
      <c r="G15" s="353">
        <f>D15+11</f>
        <v>44568</v>
      </c>
      <c r="H15" s="352">
        <f>D15+14</f>
        <v>44571</v>
      </c>
      <c r="I15" s="352">
        <f t="shared" ref="I15" si="2">D15+16</f>
        <v>44573</v>
      </c>
      <c r="J15" s="352">
        <f t="shared" ref="J15" si="3">E15+16</f>
        <v>44580</v>
      </c>
      <c r="K15" s="352">
        <f t="shared" ref="K15" si="4">F15+16</f>
        <v>44582</v>
      </c>
      <c r="L15" s="352">
        <f t="shared" ref="L15" si="5">G15+16</f>
        <v>44584</v>
      </c>
      <c r="M15" s="146"/>
      <c r="N15" s="482">
        <v>44544</v>
      </c>
    </row>
    <row r="16" spans="1:14" ht="17.25" hidden="1" customHeight="1">
      <c r="B16" s="354" t="s">
        <v>4636</v>
      </c>
      <c r="C16" s="355" t="s">
        <v>5096</v>
      </c>
      <c r="D16" s="479"/>
      <c r="E16" s="479"/>
      <c r="F16" s="479"/>
      <c r="G16" s="479"/>
      <c r="H16" s="519"/>
      <c r="I16" s="519"/>
      <c r="J16" s="519"/>
      <c r="K16" s="519"/>
      <c r="L16" s="519"/>
      <c r="M16" s="520"/>
      <c r="N16" s="521"/>
    </row>
    <row r="17" spans="2:14" ht="17.25" hidden="1" customHeight="1">
      <c r="B17" s="451" t="s">
        <v>413</v>
      </c>
      <c r="C17" s="355" t="s">
        <v>5097</v>
      </c>
      <c r="D17" s="479"/>
      <c r="E17" s="479"/>
      <c r="F17" s="479"/>
      <c r="G17" s="479"/>
      <c r="H17" s="519"/>
      <c r="I17" s="519"/>
      <c r="J17" s="519"/>
      <c r="K17" s="519"/>
      <c r="L17" s="519"/>
      <c r="M17" s="520"/>
      <c r="N17" s="521"/>
    </row>
    <row r="18" spans="2:14" ht="17.25" hidden="1" customHeight="1">
      <c r="B18" s="354" t="s">
        <v>4640</v>
      </c>
      <c r="C18" s="355" t="s">
        <v>5098</v>
      </c>
      <c r="D18" s="479"/>
      <c r="E18" s="479"/>
      <c r="F18" s="479"/>
      <c r="G18" s="479"/>
      <c r="H18" s="519"/>
      <c r="I18" s="519"/>
      <c r="J18" s="519"/>
      <c r="K18" s="519"/>
      <c r="L18" s="519"/>
      <c r="M18" s="520"/>
      <c r="N18" s="521"/>
    </row>
    <row r="19" spans="2:14" ht="17.25" hidden="1" customHeight="1">
      <c r="B19" s="354" t="s">
        <v>4642</v>
      </c>
      <c r="C19" s="355" t="s">
        <v>5099</v>
      </c>
      <c r="D19" s="479"/>
      <c r="E19" s="479"/>
      <c r="F19" s="479"/>
      <c r="G19" s="479"/>
      <c r="H19" s="519"/>
      <c r="I19" s="519"/>
      <c r="J19" s="519"/>
      <c r="K19" s="519"/>
      <c r="L19" s="519"/>
      <c r="M19" s="520"/>
      <c r="N19" s="521"/>
    </row>
    <row r="20" spans="2:14" ht="17.25" hidden="1" customHeight="1">
      <c r="B20" s="451" t="s">
        <v>413</v>
      </c>
      <c r="C20" s="355" t="s">
        <v>5100</v>
      </c>
      <c r="D20" s="479"/>
      <c r="E20" s="479"/>
      <c r="F20" s="479"/>
      <c r="G20" s="479"/>
      <c r="H20" s="519"/>
      <c r="I20" s="519"/>
      <c r="J20" s="519"/>
      <c r="K20" s="519"/>
      <c r="L20" s="519"/>
      <c r="M20" s="520"/>
      <c r="N20" s="521"/>
    </row>
    <row r="21" spans="2:14" ht="17.25" hidden="1" customHeight="1">
      <c r="B21" s="354" t="s">
        <v>5101</v>
      </c>
      <c r="C21" s="355" t="s">
        <v>5102</v>
      </c>
      <c r="D21" s="522"/>
      <c r="E21" s="522"/>
      <c r="F21" s="522"/>
      <c r="G21" s="522"/>
      <c r="H21" s="523"/>
      <c r="I21" s="523"/>
      <c r="J21" s="523"/>
      <c r="K21" s="523"/>
      <c r="L21" s="523"/>
      <c r="M21" s="520"/>
      <c r="N21" s="521"/>
    </row>
    <row r="22" spans="2:14" ht="17.25" hidden="1" customHeight="1">
      <c r="B22" s="354" t="s">
        <v>4907</v>
      </c>
      <c r="C22" s="355" t="s">
        <v>4908</v>
      </c>
      <c r="D22" s="353">
        <v>44592</v>
      </c>
      <c r="E22" s="353">
        <f t="shared" ref="E22:E27" si="6">D22+7</f>
        <v>44599</v>
      </c>
      <c r="F22" s="353">
        <f t="shared" ref="F22:F27" si="7">D22+9</f>
        <v>44601</v>
      </c>
      <c r="G22" s="353">
        <f t="shared" ref="G22:G27" si="8">D22+11</f>
        <v>44603</v>
      </c>
      <c r="H22" s="352">
        <f t="shared" ref="H22:H27" si="9">D22+14</f>
        <v>44606</v>
      </c>
      <c r="I22" s="352">
        <f t="shared" ref="I22" si="10">D22+16</f>
        <v>44608</v>
      </c>
      <c r="J22" s="352">
        <f t="shared" ref="J22" si="11">E22+16</f>
        <v>44615</v>
      </c>
      <c r="K22" s="352">
        <f t="shared" ref="K22" si="12">F22+16</f>
        <v>44617</v>
      </c>
      <c r="L22" s="352">
        <f t="shared" ref="L22" si="13">G22+16</f>
        <v>44619</v>
      </c>
      <c r="M22" s="146"/>
      <c r="N22" s="482">
        <v>44593</v>
      </c>
    </row>
    <row r="23" spans="2:14" ht="17.25" hidden="1" customHeight="1">
      <c r="B23" s="354" t="s">
        <v>4911</v>
      </c>
      <c r="C23" s="355" t="s">
        <v>4912</v>
      </c>
      <c r="D23" s="353">
        <v>44605</v>
      </c>
      <c r="E23" s="353">
        <f t="shared" si="6"/>
        <v>44612</v>
      </c>
      <c r="F23" s="353">
        <f t="shared" si="7"/>
        <v>44614</v>
      </c>
      <c r="G23" s="353">
        <f t="shared" si="8"/>
        <v>44616</v>
      </c>
      <c r="H23" s="352">
        <f t="shared" si="9"/>
        <v>44619</v>
      </c>
      <c r="I23" s="352">
        <f t="shared" ref="I23" si="14">D23+16</f>
        <v>44621</v>
      </c>
      <c r="J23" s="352">
        <f t="shared" ref="J23" si="15">E23+16</f>
        <v>44628</v>
      </c>
      <c r="K23" s="519">
        <f t="shared" ref="K23" si="16">F23+16</f>
        <v>44630</v>
      </c>
      <c r="L23" s="352">
        <f t="shared" ref="L23" si="17">G23+16</f>
        <v>44632</v>
      </c>
      <c r="M23" s="146"/>
      <c r="N23" s="482">
        <f>N22+7</f>
        <v>44600</v>
      </c>
    </row>
    <row r="24" spans="2:14" ht="17.25" hidden="1" customHeight="1">
      <c r="B24" s="354" t="s">
        <v>4655</v>
      </c>
      <c r="C24" s="355" t="s">
        <v>5103</v>
      </c>
      <c r="D24" s="457">
        <v>44617</v>
      </c>
      <c r="E24" s="457">
        <f t="shared" si="6"/>
        <v>44624</v>
      </c>
      <c r="F24" s="457">
        <f t="shared" si="7"/>
        <v>44626</v>
      </c>
      <c r="G24" s="457">
        <f t="shared" si="8"/>
        <v>44628</v>
      </c>
      <c r="H24" s="534">
        <f t="shared" si="9"/>
        <v>44631</v>
      </c>
      <c r="I24" s="534">
        <f t="shared" ref="I24" si="18">D24+16</f>
        <v>44633</v>
      </c>
      <c r="J24" s="534">
        <f t="shared" ref="J24" si="19">E24+16</f>
        <v>44640</v>
      </c>
      <c r="K24" s="534">
        <f t="shared" ref="K24" si="20">F24+16</f>
        <v>44642</v>
      </c>
      <c r="L24" s="534">
        <f t="shared" ref="L24" si="21">G24+16</f>
        <v>44644</v>
      </c>
      <c r="M24" s="535"/>
      <c r="N24" s="536">
        <f t="shared" ref="N24:N25" si="22">N23+7</f>
        <v>44607</v>
      </c>
    </row>
    <row r="25" spans="2:14" ht="17.25" hidden="1" customHeight="1">
      <c r="B25" s="354" t="s">
        <v>5104</v>
      </c>
      <c r="C25" s="355" t="s">
        <v>5105</v>
      </c>
      <c r="D25" s="457">
        <f>D24+7</f>
        <v>44624</v>
      </c>
      <c r="E25" s="457">
        <f t="shared" si="6"/>
        <v>44631</v>
      </c>
      <c r="F25" s="457">
        <f t="shared" si="7"/>
        <v>44633</v>
      </c>
      <c r="G25" s="457">
        <f t="shared" si="8"/>
        <v>44635</v>
      </c>
      <c r="H25" s="534">
        <f t="shared" si="9"/>
        <v>44638</v>
      </c>
      <c r="I25" s="534">
        <f t="shared" ref="I25" si="23">D25+16</f>
        <v>44640</v>
      </c>
      <c r="J25" s="534">
        <f t="shared" ref="J25" si="24">E25+16</f>
        <v>44647</v>
      </c>
      <c r="K25" s="534">
        <f t="shared" ref="K25" si="25">F25+16</f>
        <v>44649</v>
      </c>
      <c r="L25" s="534">
        <f t="shared" ref="L25" si="26">G25+16</f>
        <v>44651</v>
      </c>
      <c r="M25" s="535"/>
      <c r="N25" s="536">
        <f t="shared" si="22"/>
        <v>44614</v>
      </c>
    </row>
    <row r="26" spans="2:14" ht="17.25" hidden="1" customHeight="1">
      <c r="B26" s="451" t="s">
        <v>413</v>
      </c>
      <c r="C26" s="355" t="s">
        <v>5106</v>
      </c>
      <c r="D26" s="429">
        <f>D25+7</f>
        <v>44631</v>
      </c>
      <c r="E26" s="429">
        <f t="shared" si="6"/>
        <v>44638</v>
      </c>
      <c r="F26" s="429">
        <f t="shared" si="7"/>
        <v>44640</v>
      </c>
      <c r="G26" s="429">
        <f t="shared" si="8"/>
        <v>44642</v>
      </c>
      <c r="H26" s="445">
        <f t="shared" si="9"/>
        <v>44645</v>
      </c>
      <c r="I26" s="445">
        <f t="shared" ref="I26" si="27">D26+16</f>
        <v>44647</v>
      </c>
      <c r="J26" s="445">
        <f t="shared" ref="J26" si="28">E26+16</f>
        <v>44654</v>
      </c>
      <c r="K26" s="445">
        <f t="shared" ref="K26" si="29">F26+16</f>
        <v>44656</v>
      </c>
      <c r="L26" s="445">
        <f t="shared" ref="L26" si="30">G26+16</f>
        <v>44658</v>
      </c>
      <c r="M26" s="537"/>
      <c r="N26" s="538"/>
    </row>
    <row r="27" spans="2:14" ht="17.25" customHeight="1">
      <c r="B27" s="451" t="s">
        <v>413</v>
      </c>
      <c r="C27" s="355" t="s">
        <v>5107</v>
      </c>
      <c r="D27" s="480">
        <v>44627</v>
      </c>
      <c r="E27" s="480">
        <f t="shared" si="6"/>
        <v>44634</v>
      </c>
      <c r="F27" s="480">
        <f t="shared" si="7"/>
        <v>44636</v>
      </c>
      <c r="G27" s="480">
        <f t="shared" si="8"/>
        <v>44638</v>
      </c>
      <c r="H27" s="480">
        <f t="shared" si="9"/>
        <v>44641</v>
      </c>
      <c r="I27" s="480">
        <f t="shared" ref="I27" si="31">D27+16</f>
        <v>44643</v>
      </c>
      <c r="J27" s="480">
        <f t="shared" ref="J27" si="32">E27+16</f>
        <v>44650</v>
      </c>
      <c r="K27" s="480">
        <f t="shared" ref="K27" si="33">F27+16</f>
        <v>44652</v>
      </c>
      <c r="L27" s="480">
        <f t="shared" ref="L27" si="34">G27+16</f>
        <v>44654</v>
      </c>
      <c r="M27" s="551"/>
      <c r="N27" s="480">
        <v>44628</v>
      </c>
    </row>
    <row r="28" spans="2:14" ht="17.25" customHeight="1">
      <c r="B28" s="451" t="s">
        <v>413</v>
      </c>
      <c r="C28" s="355" t="s">
        <v>5108</v>
      </c>
      <c r="D28" s="480">
        <f>D27+7</f>
        <v>44634</v>
      </c>
      <c r="E28" s="480">
        <f t="shared" ref="E28:E29" si="35">D28+7</f>
        <v>44641</v>
      </c>
      <c r="F28" s="480">
        <f t="shared" ref="F28:F29" si="36">D28+9</f>
        <v>44643</v>
      </c>
      <c r="G28" s="480">
        <f t="shared" ref="G28:G29" si="37">D28+11</f>
        <v>44645</v>
      </c>
      <c r="H28" s="480">
        <f t="shared" ref="H28:H29" si="38">D28+14</f>
        <v>44648</v>
      </c>
      <c r="I28" s="480">
        <f t="shared" ref="I28:I29" si="39">D28+16</f>
        <v>44650</v>
      </c>
      <c r="J28" s="480">
        <f t="shared" ref="J28:J29" si="40">E28+16</f>
        <v>44657</v>
      </c>
      <c r="K28" s="480">
        <f t="shared" ref="K28:K29" si="41">F28+16</f>
        <v>44659</v>
      </c>
      <c r="L28" s="480">
        <f t="shared" ref="L28:L29" si="42">G28+16</f>
        <v>44661</v>
      </c>
      <c r="M28" s="551"/>
      <c r="N28" s="480">
        <f>N27+7</f>
        <v>44635</v>
      </c>
    </row>
    <row r="29" spans="2:14" ht="17.25" customHeight="1">
      <c r="B29" s="451" t="s">
        <v>413</v>
      </c>
      <c r="C29" s="355" t="s">
        <v>5109</v>
      </c>
      <c r="D29" s="429">
        <v>44655</v>
      </c>
      <c r="E29" s="429">
        <f t="shared" si="35"/>
        <v>44662</v>
      </c>
      <c r="F29" s="429">
        <f t="shared" si="36"/>
        <v>44664</v>
      </c>
      <c r="G29" s="429">
        <f t="shared" si="37"/>
        <v>44666</v>
      </c>
      <c r="H29" s="445">
        <f t="shared" si="38"/>
        <v>44669</v>
      </c>
      <c r="I29" s="445">
        <f t="shared" si="39"/>
        <v>44671</v>
      </c>
      <c r="J29" s="445">
        <f t="shared" si="40"/>
        <v>44678</v>
      </c>
      <c r="K29" s="445">
        <f t="shared" si="41"/>
        <v>44680</v>
      </c>
      <c r="L29" s="445">
        <f t="shared" si="42"/>
        <v>44682</v>
      </c>
      <c r="M29" s="537"/>
      <c r="N29" s="538">
        <v>44656</v>
      </c>
    </row>
    <row r="30" spans="2:14" ht="17.25" customHeight="1">
      <c r="B30" s="552" t="s">
        <v>5110</v>
      </c>
      <c r="C30" s="355" t="s">
        <v>5111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2">
        <f>N29+7</f>
        <v>44663</v>
      </c>
    </row>
    <row r="31" spans="2:14" ht="17.25" customHeight="1">
      <c r="B31" s="552" t="s">
        <v>5112</v>
      </c>
      <c r="C31" s="355" t="s">
        <v>5113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2">
        <v>44677</v>
      </c>
    </row>
    <row r="35" spans="2:12" ht="17.25" customHeight="1">
      <c r="B35" s="422" t="s">
        <v>545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>
      <c r="B37" s="192" t="s">
        <v>546</v>
      </c>
      <c r="C37" s="193"/>
      <c r="D37" s="193"/>
      <c r="E37" s="194"/>
      <c r="F37" s="195" t="s">
        <v>1565</v>
      </c>
      <c r="G37" s="195"/>
      <c r="H37" s="193"/>
      <c r="I37" s="193"/>
      <c r="J37" s="195" t="s">
        <v>548</v>
      </c>
      <c r="K37" s="195"/>
      <c r="L37" s="195"/>
    </row>
    <row r="38" spans="2:12" s="159" customFormat="1" ht="17.25" customHeight="1">
      <c r="B38" s="197" t="s">
        <v>549</v>
      </c>
      <c r="C38" s="193"/>
      <c r="D38" s="198" t="s">
        <v>550</v>
      </c>
      <c r="E38" s="199"/>
      <c r="F38" s="197" t="s">
        <v>551</v>
      </c>
      <c r="G38" s="193"/>
      <c r="H38" s="198" t="s">
        <v>552</v>
      </c>
      <c r="I38" s="193"/>
      <c r="J38" s="197" t="s">
        <v>553</v>
      </c>
      <c r="K38" s="193"/>
      <c r="L38" s="198" t="s">
        <v>554</v>
      </c>
    </row>
    <row r="39" spans="2:12" s="159" customFormat="1" ht="17.25" customHeight="1">
      <c r="B39" s="414" t="s">
        <v>555</v>
      </c>
      <c r="C39" s="202"/>
      <c r="D39" s="570" t="s">
        <v>556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560</v>
      </c>
      <c r="K39" s="202" t="s">
        <v>1566</v>
      </c>
      <c r="L39" s="203" t="s">
        <v>561</v>
      </c>
    </row>
    <row r="40" spans="2:12" s="159" customFormat="1" ht="17.25" customHeight="1">
      <c r="B40" s="414" t="s">
        <v>569</v>
      </c>
      <c r="C40" s="202"/>
      <c r="D40" s="570" t="s">
        <v>570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567</v>
      </c>
      <c r="K40" s="202" t="s">
        <v>1567</v>
      </c>
      <c r="L40" s="203" t="s">
        <v>568</v>
      </c>
    </row>
    <row r="41" spans="2:12" s="159" customFormat="1" ht="17.25" customHeight="1">
      <c r="B41" s="201" t="s">
        <v>1568</v>
      </c>
      <c r="C41" s="202"/>
      <c r="D41" s="203" t="s">
        <v>1569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1570</v>
      </c>
      <c r="K41" s="202" t="s">
        <v>1571</v>
      </c>
      <c r="L41" s="203" t="s">
        <v>1572</v>
      </c>
    </row>
    <row r="42" spans="2:12" s="159" customFormat="1" ht="17.25" customHeight="1">
      <c r="B42" s="201" t="s">
        <v>562</v>
      </c>
      <c r="C42" s="202"/>
      <c r="D42" s="203" t="s">
        <v>563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581</v>
      </c>
      <c r="K42" s="202" t="s">
        <v>1573</v>
      </c>
      <c r="L42" s="203" t="s">
        <v>582</v>
      </c>
    </row>
    <row r="43" spans="2:12" s="159" customFormat="1" ht="17.25" customHeight="1">
      <c r="B43" s="414" t="s">
        <v>815</v>
      </c>
      <c r="C43" s="202"/>
      <c r="D43" s="570" t="s">
        <v>577</v>
      </c>
      <c r="E43" s="197"/>
      <c r="F43" s="201"/>
      <c r="G43" s="202"/>
      <c r="H43" s="203"/>
      <c r="I43" s="193"/>
      <c r="J43" s="201" t="s">
        <v>588</v>
      </c>
      <c r="K43" s="202" t="s">
        <v>1574</v>
      </c>
      <c r="L43" s="203" t="s">
        <v>589</v>
      </c>
    </row>
    <row r="44" spans="2:12" s="159" customFormat="1" ht="17.25" customHeight="1">
      <c r="B44" s="414" t="s">
        <v>1575</v>
      </c>
      <c r="C44" s="202"/>
      <c r="D44" s="570" t="s">
        <v>1576</v>
      </c>
      <c r="E44" s="197"/>
      <c r="F44" s="201"/>
      <c r="G44" s="202"/>
      <c r="H44" s="203"/>
      <c r="I44" s="193"/>
      <c r="J44" s="201" t="s">
        <v>1577</v>
      </c>
      <c r="K44" s="202" t="s">
        <v>1578</v>
      </c>
      <c r="L44" s="203" t="s">
        <v>1579</v>
      </c>
    </row>
    <row r="45" spans="2:12" s="159" customFormat="1" ht="17.25" customHeight="1">
      <c r="B45" s="414" t="s">
        <v>1580</v>
      </c>
      <c r="C45" s="202"/>
      <c r="D45" s="570" t="s">
        <v>1581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>
      <c r="B48" s="193" t="s">
        <v>1582</v>
      </c>
      <c r="C48" s="193" t="s">
        <v>1583</v>
      </c>
      <c r="D48" s="205"/>
      <c r="E48" s="193"/>
      <c r="F48" s="193" t="s">
        <v>1584</v>
      </c>
      <c r="G48" s="206" t="s">
        <v>1585</v>
      </c>
      <c r="H48" s="196"/>
      <c r="I48" s="193"/>
      <c r="J48" s="193" t="s">
        <v>1584</v>
      </c>
      <c r="K48" s="193" t="s">
        <v>1586</v>
      </c>
      <c r="L48" s="196"/>
    </row>
    <row r="62" spans="2:5" ht="17.25" customHeight="1">
      <c r="B62" s="147" t="s">
        <v>5114</v>
      </c>
    </row>
    <row r="64" spans="2:5" ht="17.25" customHeight="1">
      <c r="B64" s="169"/>
      <c r="C64" s="169" t="s">
        <v>4828</v>
      </c>
      <c r="D64" s="332" t="s">
        <v>1656</v>
      </c>
      <c r="E64" s="163" t="s">
        <v>318</v>
      </c>
    </row>
    <row r="65" spans="2:5" ht="17.25" customHeight="1">
      <c r="B65" s="152" t="s">
        <v>355</v>
      </c>
      <c r="C65" s="152" t="s">
        <v>356</v>
      </c>
      <c r="D65" s="332"/>
      <c r="E65" s="332" t="s">
        <v>219</v>
      </c>
    </row>
    <row r="66" spans="2:5" ht="17.25" customHeight="1">
      <c r="B66" s="171" t="s">
        <v>4642</v>
      </c>
      <c r="C66" s="173" t="s">
        <v>5115</v>
      </c>
      <c r="D66" s="320">
        <v>43530</v>
      </c>
      <c r="E66" s="320">
        <f t="shared" ref="E66:E73" si="51">D66+8</f>
        <v>43538</v>
      </c>
    </row>
    <row r="67" spans="2:5" ht="17.25" customHeight="1">
      <c r="B67" s="171" t="s">
        <v>722</v>
      </c>
      <c r="C67" s="173" t="s">
        <v>5116</v>
      </c>
      <c r="D67" s="320">
        <f>D66+7</f>
        <v>43537</v>
      </c>
      <c r="E67" s="320">
        <f>D67+8</f>
        <v>43545</v>
      </c>
    </row>
    <row r="68" spans="2:5" ht="17.25" customHeight="1">
      <c r="B68" s="171" t="s">
        <v>5117</v>
      </c>
      <c r="C68" s="173" t="s">
        <v>5118</v>
      </c>
      <c r="D68" s="320">
        <v>43544</v>
      </c>
      <c r="E68" s="320">
        <f t="shared" si="51"/>
        <v>43552</v>
      </c>
    </row>
    <row r="69" spans="2:5" ht="17.25" customHeight="1">
      <c r="B69" s="171" t="s">
        <v>4636</v>
      </c>
      <c r="C69" s="173" t="s">
        <v>5119</v>
      </c>
      <c r="D69" s="320">
        <f>D68+7</f>
        <v>43551</v>
      </c>
      <c r="E69" s="320">
        <f t="shared" si="51"/>
        <v>43559</v>
      </c>
    </row>
    <row r="70" spans="2:5" ht="17.25" customHeight="1">
      <c r="B70" s="171" t="s">
        <v>5120</v>
      </c>
      <c r="C70" s="173" t="s">
        <v>5121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>
      <c r="B71" s="216" t="s">
        <v>413</v>
      </c>
      <c r="C71" s="173" t="s">
        <v>5118</v>
      </c>
      <c r="D71" s="154">
        <f t="shared" si="52"/>
        <v>43565</v>
      </c>
      <c r="E71" s="154"/>
    </row>
    <row r="72" spans="2:5" ht="17.25" customHeight="1">
      <c r="B72" s="171" t="s">
        <v>5122</v>
      </c>
      <c r="C72" s="173" t="s">
        <v>5118</v>
      </c>
      <c r="D72" s="320">
        <f t="shared" si="52"/>
        <v>43572</v>
      </c>
      <c r="E72" s="320">
        <f t="shared" si="51"/>
        <v>43580</v>
      </c>
    </row>
    <row r="73" spans="2:5" ht="17.25" customHeight="1">
      <c r="B73" s="171" t="s">
        <v>5123</v>
      </c>
      <c r="C73" s="173" t="s">
        <v>5118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>
      <c r="A2" s="340"/>
      <c r="B2" s="8" t="s">
        <v>4310</v>
      </c>
      <c r="C2" s="11"/>
      <c r="D2" s="11"/>
      <c r="E2" s="11"/>
      <c r="F2" s="11"/>
      <c r="G2" s="11"/>
    </row>
    <row r="3" spans="1:12" ht="17.25" customHeight="1">
      <c r="B3" s="165"/>
    </row>
    <row r="4" spans="1:12" ht="17.25" customHeight="1">
      <c r="A4" s="1259" t="s">
        <v>36</v>
      </c>
      <c r="B4" s="1259"/>
      <c r="C4" s="1259"/>
      <c r="D4" s="1259"/>
      <c r="E4" s="1259"/>
      <c r="F4" s="1259"/>
      <c r="G4" s="1259"/>
    </row>
    <row r="5" spans="1:12" ht="17.25" customHeight="1">
      <c r="B5" s="350"/>
      <c r="C5" s="148"/>
      <c r="D5" s="148"/>
      <c r="E5" s="148"/>
      <c r="F5" s="148"/>
      <c r="G5" s="148"/>
    </row>
    <row r="6" spans="1:12" ht="56.25" customHeight="1">
      <c r="A6" s="342"/>
      <c r="B6" s="1"/>
      <c r="C6" s="1"/>
      <c r="D6" s="402" t="s">
        <v>1656</v>
      </c>
      <c r="E6" s="367" t="s">
        <v>311</v>
      </c>
      <c r="F6" s="1263" t="s">
        <v>1658</v>
      </c>
      <c r="G6" s="1260" t="s">
        <v>356</v>
      </c>
      <c r="H6" s="367" t="s">
        <v>311</v>
      </c>
      <c r="I6" s="367" t="s">
        <v>267</v>
      </c>
      <c r="J6" s="477"/>
      <c r="K6" s="146"/>
      <c r="L6" s="146"/>
    </row>
    <row r="7" spans="1:12" ht="17.25" customHeight="1">
      <c r="A7" s="342"/>
      <c r="B7" s="4" t="s">
        <v>355</v>
      </c>
      <c r="C7" s="4" t="s">
        <v>356</v>
      </c>
      <c r="D7" s="395" t="s">
        <v>1437</v>
      </c>
      <c r="E7" s="4" t="s">
        <v>1437</v>
      </c>
      <c r="F7" s="1264"/>
      <c r="G7" s="1261"/>
      <c r="H7" s="395" t="s">
        <v>1437</v>
      </c>
      <c r="I7" s="395" t="s">
        <v>1437</v>
      </c>
      <c r="J7" s="369"/>
      <c r="K7" s="145"/>
      <c r="L7" s="146"/>
    </row>
    <row r="8" spans="1:12" ht="17.25" hidden="1" customHeight="1">
      <c r="B8" s="6" t="s">
        <v>3170</v>
      </c>
      <c r="C8" s="6" t="s">
        <v>3174</v>
      </c>
      <c r="D8" s="6">
        <v>44546</v>
      </c>
      <c r="E8" s="6">
        <f>D8+1</f>
        <v>44547</v>
      </c>
      <c r="F8" s="376" t="s">
        <v>5124</v>
      </c>
      <c r="G8" s="376" t="s">
        <v>4336</v>
      </c>
      <c r="H8" s="6">
        <v>44549</v>
      </c>
      <c r="I8" s="6">
        <v>44556</v>
      </c>
      <c r="J8" s="9"/>
      <c r="K8" s="146"/>
      <c r="L8" s="146"/>
    </row>
    <row r="9" spans="1:12" ht="17.25" customHeight="1">
      <c r="B9" s="476" t="s">
        <v>3170</v>
      </c>
      <c r="C9" s="476" t="s">
        <v>3176</v>
      </c>
      <c r="D9" s="476">
        <v>44559</v>
      </c>
      <c r="E9" s="507">
        <f>D9+1</f>
        <v>44560</v>
      </c>
      <c r="F9" s="508" t="s">
        <v>5125</v>
      </c>
      <c r="G9" s="508" t="s">
        <v>4338</v>
      </c>
      <c r="H9" s="509">
        <v>44573</v>
      </c>
      <c r="I9" s="510">
        <f>H9+7</f>
        <v>44580</v>
      </c>
      <c r="J9" s="9"/>
      <c r="K9" s="146"/>
      <c r="L9" s="146"/>
    </row>
    <row r="10" spans="1:12" ht="17.25" customHeight="1">
      <c r="B10" s="476" t="s">
        <v>2804</v>
      </c>
      <c r="C10" s="476" t="s">
        <v>3177</v>
      </c>
      <c r="D10" s="476">
        <v>44563</v>
      </c>
      <c r="E10" s="507">
        <f>D10+1</f>
        <v>44564</v>
      </c>
      <c r="F10" s="508" t="s">
        <v>5125</v>
      </c>
      <c r="G10" s="508" t="s">
        <v>4338</v>
      </c>
      <c r="H10" s="509">
        <v>44573</v>
      </c>
      <c r="I10" s="510">
        <f>H10+7</f>
        <v>44580</v>
      </c>
      <c r="J10" s="436"/>
      <c r="K10" s="146"/>
      <c r="L10" s="146"/>
    </row>
    <row r="11" spans="1:12" ht="17.25" customHeight="1">
      <c r="B11" s="476" t="s">
        <v>3170</v>
      </c>
      <c r="C11" s="476" t="s">
        <v>3178</v>
      </c>
      <c r="D11" s="476">
        <v>44205</v>
      </c>
      <c r="E11" s="507">
        <f>D11+1</f>
        <v>44206</v>
      </c>
      <c r="F11" s="511" t="s">
        <v>5125</v>
      </c>
      <c r="G11" s="511" t="s">
        <v>4338</v>
      </c>
      <c r="H11" s="476">
        <v>44573</v>
      </c>
      <c r="I11" s="512">
        <f>H11+7</f>
        <v>44580</v>
      </c>
      <c r="J11" s="436"/>
      <c r="K11" s="146"/>
      <c r="L11" s="146"/>
    </row>
    <row r="12" spans="1:12" ht="17.25" customHeight="1">
      <c r="B12" s="147" t="s">
        <v>545</v>
      </c>
      <c r="C12" s="148"/>
      <c r="D12" s="155"/>
      <c r="E12" s="155"/>
      <c r="F12" s="155"/>
      <c r="G12" s="155"/>
      <c r="H12" s="449"/>
      <c r="I12" s="432"/>
      <c r="J12" s="436"/>
      <c r="K12" s="146"/>
      <c r="L12" s="146"/>
    </row>
    <row r="13" spans="1:12" ht="17.25" customHeight="1">
      <c r="A13" s="342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>
      <c r="A14" s="342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>
      <c r="A15" s="343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>
      <c r="A16" s="343"/>
      <c r="B16" s="8" t="s">
        <v>546</v>
      </c>
      <c r="C16" s="11"/>
      <c r="D16" s="11"/>
      <c r="E16" s="15"/>
      <c r="F16" s="2" t="s">
        <v>1565</v>
      </c>
      <c r="G16" s="2"/>
      <c r="H16" s="11"/>
      <c r="I16" s="11"/>
      <c r="J16" s="2" t="s">
        <v>548</v>
      </c>
      <c r="K16" s="2"/>
      <c r="L16" s="2"/>
    </row>
    <row r="17" spans="2:12" s="159" customFormat="1" ht="17.25" customHeight="1">
      <c r="B17" s="197" t="s">
        <v>549</v>
      </c>
      <c r="C17" s="193"/>
      <c r="D17" s="198" t="s">
        <v>550</v>
      </c>
      <c r="E17" s="15"/>
      <c r="F17" s="11" t="s">
        <v>551</v>
      </c>
      <c r="G17" s="11"/>
      <c r="H17" s="198" t="s">
        <v>552</v>
      </c>
      <c r="I17" s="11"/>
      <c r="J17" s="197" t="s">
        <v>553</v>
      </c>
      <c r="K17" s="193"/>
      <c r="L17" s="198" t="s">
        <v>554</v>
      </c>
    </row>
    <row r="18" spans="2:12" s="159" customFormat="1" ht="17.25" customHeight="1">
      <c r="B18" s="414" t="s">
        <v>555</v>
      </c>
      <c r="C18" s="202"/>
      <c r="D18" s="570" t="s">
        <v>556</v>
      </c>
      <c r="E18" s="11"/>
      <c r="F18" s="110" t="e">
        <f>#REF!</f>
        <v>#REF!</v>
      </c>
      <c r="G18" s="16" t="s">
        <v>4856</v>
      </c>
      <c r="H18" s="110" t="e">
        <f>#REF!</f>
        <v>#REF!</v>
      </c>
      <c r="I18" s="11"/>
      <c r="J18" s="201" t="s">
        <v>560</v>
      </c>
      <c r="K18" s="202" t="s">
        <v>1566</v>
      </c>
      <c r="L18" s="203" t="s">
        <v>561</v>
      </c>
    </row>
    <row r="19" spans="2:12" s="159" customFormat="1" ht="17.25" customHeight="1">
      <c r="B19" s="414" t="s">
        <v>569</v>
      </c>
      <c r="C19" s="202"/>
      <c r="D19" s="570" t="s">
        <v>570</v>
      </c>
      <c r="E19" s="11"/>
      <c r="F19" s="110" t="e">
        <f>#REF!</f>
        <v>#REF!</v>
      </c>
      <c r="G19" s="16" t="s">
        <v>4857</v>
      </c>
      <c r="H19" s="110" t="e">
        <f>#REF!</f>
        <v>#REF!</v>
      </c>
      <c r="I19" s="11"/>
      <c r="J19" s="201" t="s">
        <v>567</v>
      </c>
      <c r="K19" s="202" t="s">
        <v>1567</v>
      </c>
      <c r="L19" s="203" t="s">
        <v>568</v>
      </c>
    </row>
    <row r="20" spans="2:12" s="159" customFormat="1" ht="17.25" customHeight="1">
      <c r="B20" s="201" t="s">
        <v>1568</v>
      </c>
      <c r="C20" s="202"/>
      <c r="D20" s="203" t="s">
        <v>1569</v>
      </c>
      <c r="E20" s="11"/>
      <c r="F20" s="110" t="e">
        <f>#REF!</f>
        <v>#REF!</v>
      </c>
      <c r="G20" s="16" t="s">
        <v>4858</v>
      </c>
      <c r="H20" s="110" t="e">
        <f>#REF!</f>
        <v>#REF!</v>
      </c>
      <c r="I20" s="11"/>
      <c r="J20" s="201" t="s">
        <v>1570</v>
      </c>
      <c r="K20" s="202" t="s">
        <v>1571</v>
      </c>
      <c r="L20" s="203" t="s">
        <v>1572</v>
      </c>
    </row>
    <row r="21" spans="2:12" s="159" customFormat="1" ht="17.25" customHeight="1">
      <c r="B21" s="201" t="s">
        <v>562</v>
      </c>
      <c r="C21" s="202"/>
      <c r="D21" s="203" t="s">
        <v>563</v>
      </c>
      <c r="E21" s="11"/>
      <c r="F21" s="110" t="e">
        <f>#REF!</f>
        <v>#REF!</v>
      </c>
      <c r="G21" s="16" t="s">
        <v>4859</v>
      </c>
      <c r="H21" s="110" t="e">
        <f>#REF!</f>
        <v>#REF!</v>
      </c>
      <c r="I21" s="11"/>
      <c r="J21" s="201" t="s">
        <v>581</v>
      </c>
      <c r="K21" s="202" t="s">
        <v>1573</v>
      </c>
      <c r="L21" s="203" t="s">
        <v>582</v>
      </c>
    </row>
    <row r="22" spans="2:12" s="159" customFormat="1" ht="17.25" customHeight="1">
      <c r="B22" s="414" t="s">
        <v>815</v>
      </c>
      <c r="C22" s="202"/>
      <c r="D22" s="570" t="s">
        <v>577</v>
      </c>
      <c r="E22" s="11"/>
      <c r="F22" s="14"/>
      <c r="G22" s="16"/>
      <c r="H22" s="14"/>
      <c r="I22" s="11"/>
      <c r="J22" s="201" t="s">
        <v>588</v>
      </c>
      <c r="K22" s="202" t="s">
        <v>1574</v>
      </c>
      <c r="L22" s="203" t="s">
        <v>589</v>
      </c>
    </row>
    <row r="23" spans="2:12" s="159" customFormat="1" ht="17.25" customHeight="1">
      <c r="B23" s="414" t="s">
        <v>1575</v>
      </c>
      <c r="C23" s="202"/>
      <c r="D23" s="570" t="s">
        <v>1576</v>
      </c>
      <c r="E23" s="11"/>
      <c r="F23" s="11"/>
      <c r="G23" s="16"/>
      <c r="H23" s="13"/>
      <c r="I23" s="11"/>
      <c r="J23" s="201" t="s">
        <v>1577</v>
      </c>
      <c r="K23" s="202" t="s">
        <v>1578</v>
      </c>
      <c r="L23" s="203" t="s">
        <v>1579</v>
      </c>
    </row>
    <row r="24" spans="2:12" s="159" customFormat="1" ht="17.25" customHeight="1">
      <c r="B24" s="414" t="s">
        <v>1580</v>
      </c>
      <c r="C24" s="202"/>
      <c r="D24" s="570" t="s">
        <v>1581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>
      <c r="B27" s="11" t="s">
        <v>1582</v>
      </c>
      <c r="C27" s="11" t="s">
        <v>1583</v>
      </c>
      <c r="D27" s="13"/>
      <c r="E27" s="11"/>
      <c r="F27" s="11" t="s">
        <v>1584</v>
      </c>
      <c r="G27" s="16" t="s">
        <v>1585</v>
      </c>
      <c r="H27" s="14"/>
      <c r="I27" s="11"/>
      <c r="J27" s="11" t="s">
        <v>1584</v>
      </c>
      <c r="K27" s="11" t="s">
        <v>1586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3.15"/>
  <sheetData>
    <row r="3" spans="1:1" ht="14.45">
      <c r="A3" s="506" t="s">
        <v>5126</v>
      </c>
    </row>
    <row r="4" spans="1:1" ht="14.45">
      <c r="A4" s="505"/>
    </row>
    <row r="6" spans="1:1" ht="14.45">
      <c r="A6" s="505"/>
    </row>
    <row r="7" spans="1:1" ht="14.45">
      <c r="A7" s="505" t="s">
        <v>5127</v>
      </c>
    </row>
    <row r="8" spans="1:1" ht="14.45">
      <c r="A8" s="505"/>
    </row>
    <row r="9" spans="1:1" ht="14.45">
      <c r="A9" s="505"/>
    </row>
    <row r="10" spans="1:1" ht="14.45">
      <c r="A10" s="505" t="s">
        <v>5128</v>
      </c>
    </row>
    <row r="11" spans="1:1" ht="14.45">
      <c r="A11" s="506" t="s">
        <v>5129</v>
      </c>
    </row>
    <row r="12" spans="1:1" ht="14.45">
      <c r="A12" s="612" t="s">
        <v>5130</v>
      </c>
    </row>
    <row r="13" spans="1:1" ht="14.45">
      <c r="A13" s="505"/>
    </row>
    <row r="14" spans="1:1" ht="16.149999999999999">
      <c r="A14" s="613" t="s">
        <v>5131</v>
      </c>
    </row>
    <row r="15" spans="1:1" ht="14.45">
      <c r="A15" s="612" t="s">
        <v>5132</v>
      </c>
    </row>
    <row r="16" spans="1:1">
      <c r="A16" s="415" t="s">
        <v>5133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3.15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>
      <c r="A3" s="148"/>
      <c r="B3" s="169" t="s">
        <v>5134</v>
      </c>
      <c r="C3" s="145"/>
      <c r="D3" s="145"/>
    </row>
    <row r="4" spans="1:4">
      <c r="A4" s="148"/>
      <c r="B4" s="169"/>
      <c r="C4" s="145"/>
      <c r="D4" s="145"/>
    </row>
    <row r="5" spans="1:4">
      <c r="A5" s="169"/>
      <c r="B5" s="169" t="s">
        <v>3222</v>
      </c>
      <c r="C5" s="1256" t="s">
        <v>1656</v>
      </c>
      <c r="D5" s="332" t="s">
        <v>5135</v>
      </c>
    </row>
    <row r="6" spans="1:4">
      <c r="A6" s="152" t="s">
        <v>355</v>
      </c>
      <c r="B6" s="152" t="s">
        <v>356</v>
      </c>
      <c r="C6" s="1256"/>
      <c r="D6" s="332" t="s">
        <v>252</v>
      </c>
    </row>
    <row r="7" spans="1:4">
      <c r="A7" s="153" t="s">
        <v>5136</v>
      </c>
      <c r="B7" s="320" t="s">
        <v>5137</v>
      </c>
      <c r="C7" s="320">
        <v>43226</v>
      </c>
      <c r="D7" s="320">
        <f>C7+3</f>
        <v>43229</v>
      </c>
    </row>
    <row r="8" spans="1:4">
      <c r="A8" s="153" t="s">
        <v>5136</v>
      </c>
      <c r="B8" s="320" t="s">
        <v>5138</v>
      </c>
      <c r="C8" s="320">
        <f>C7+7</f>
        <v>43233</v>
      </c>
      <c r="D8" s="320">
        <f>C8+3</f>
        <v>43236</v>
      </c>
    </row>
    <row r="9" spans="1:4">
      <c r="A9" s="153" t="s">
        <v>5136</v>
      </c>
      <c r="B9" s="320" t="s">
        <v>5139</v>
      </c>
      <c r="C9" s="320">
        <f>C8+7</f>
        <v>43240</v>
      </c>
      <c r="D9" s="320">
        <f>C9+3</f>
        <v>43243</v>
      </c>
    </row>
    <row r="10" spans="1:4">
      <c r="A10" s="153" t="s">
        <v>5136</v>
      </c>
      <c r="B10" s="320" t="s">
        <v>5140</v>
      </c>
      <c r="C10" s="320">
        <f>C9+7</f>
        <v>43247</v>
      </c>
      <c r="D10" s="320">
        <f>C10+3</f>
        <v>43250</v>
      </c>
    </row>
    <row r="11" spans="1:4">
      <c r="A11" s="153" t="s">
        <v>5136</v>
      </c>
      <c r="B11" s="320" t="s">
        <v>5141</v>
      </c>
      <c r="C11" s="320">
        <f>C10+7</f>
        <v>43254</v>
      </c>
      <c r="D11" s="320">
        <f>C11+3</f>
        <v>43257</v>
      </c>
    </row>
    <row r="12" spans="1:4">
      <c r="A12" s="164"/>
      <c r="B12" s="155"/>
      <c r="C12" s="155"/>
      <c r="D12" s="155"/>
    </row>
    <row r="13" spans="1:4">
      <c r="A13" s="164"/>
      <c r="B13" s="155"/>
      <c r="C13" s="155"/>
      <c r="D13" s="155"/>
    </row>
    <row r="14" spans="1:4">
      <c r="A14" s="164"/>
      <c r="B14" s="155"/>
      <c r="C14" s="155"/>
      <c r="D14" s="155"/>
    </row>
    <row r="15" spans="1:4">
      <c r="A15" s="146"/>
      <c r="B15" s="146"/>
      <c r="C15" s="146"/>
      <c r="D15" s="146"/>
    </row>
    <row r="16" spans="1:4">
      <c r="A16" s="300" t="s">
        <v>5142</v>
      </c>
      <c r="B16" s="300"/>
      <c r="C16" s="301"/>
      <c r="D16" s="301"/>
    </row>
    <row r="17" spans="1:1">
      <c r="A17" s="145" t="s">
        <v>5143</v>
      </c>
    </row>
    <row r="18" spans="1:1">
      <c r="A18" s="157" t="s">
        <v>545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3.9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6">
      <c r="A2" s="122"/>
      <c r="B2" s="123" t="s">
        <v>4821</v>
      </c>
      <c r="C2" s="122"/>
      <c r="D2" s="122"/>
      <c r="E2" s="122"/>
      <c r="F2" s="122"/>
      <c r="G2" s="11"/>
      <c r="H2" s="11"/>
      <c r="I2" s="11"/>
    </row>
    <row r="3" spans="1:12" ht="19.5" customHeight="1">
      <c r="A3" s="1192" t="s">
        <v>5144</v>
      </c>
      <c r="B3" s="1192"/>
      <c r="C3" s="1192"/>
      <c r="D3" s="1192"/>
      <c r="E3" s="1192"/>
      <c r="F3" s="1192"/>
      <c r="G3" s="2"/>
      <c r="H3" s="2"/>
      <c r="I3" s="2"/>
      <c r="J3" s="3"/>
      <c r="K3" s="3"/>
    </row>
    <row r="4" spans="1:12" ht="19.5" customHeight="1">
      <c r="B4" s="16"/>
      <c r="C4" s="131"/>
      <c r="D4" s="16"/>
      <c r="E4" s="16"/>
      <c r="F4" s="16"/>
      <c r="G4" s="16"/>
      <c r="H4" s="16"/>
      <c r="I4" s="16"/>
      <c r="J4" s="124"/>
    </row>
    <row r="5" spans="1:12" ht="18.600000000000001">
      <c r="A5" s="5"/>
      <c r="B5" s="5"/>
      <c r="C5" s="1" t="s">
        <v>3222</v>
      </c>
      <c r="D5" s="1266" t="s">
        <v>1656</v>
      </c>
      <c r="E5" s="395" t="s">
        <v>340</v>
      </c>
      <c r="F5" s="395" t="s">
        <v>170</v>
      </c>
      <c r="G5" s="395" t="s">
        <v>5085</v>
      </c>
      <c r="I5" s="3"/>
      <c r="J5" s="124"/>
      <c r="K5" s="124"/>
      <c r="L5" s="124"/>
    </row>
    <row r="6" spans="1:12" ht="18.600000000000001">
      <c r="A6" s="5"/>
      <c r="B6" s="4" t="s">
        <v>355</v>
      </c>
      <c r="C6" s="4" t="s">
        <v>356</v>
      </c>
      <c r="D6" s="1266"/>
      <c r="E6" s="395" t="s">
        <v>269</v>
      </c>
      <c r="F6" s="395" t="s">
        <v>257</v>
      </c>
      <c r="G6" s="395" t="s">
        <v>161</v>
      </c>
      <c r="I6" s="3"/>
      <c r="J6" s="3"/>
      <c r="K6" s="3"/>
      <c r="L6" s="3"/>
    </row>
    <row r="7" spans="1:12">
      <c r="B7" s="127" t="s">
        <v>5145</v>
      </c>
      <c r="C7" s="126" t="s">
        <v>5146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>
      <c r="B8" s="127" t="s">
        <v>3748</v>
      </c>
      <c r="C8" s="126" t="s">
        <v>5147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>
      <c r="B9" s="127" t="s">
        <v>5148</v>
      </c>
      <c r="C9" s="126" t="s">
        <v>5149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>
      <c r="B10" s="127" t="s">
        <v>3910</v>
      </c>
      <c r="C10" s="126" t="s">
        <v>5150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>
      <c r="B11" s="128" t="s">
        <v>5151</v>
      </c>
      <c r="C11" s="129" t="s">
        <v>5152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>
      <c r="B12" s="128" t="s">
        <v>5153</v>
      </c>
      <c r="C12" s="129" t="s">
        <v>5154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>
      <c r="A13" s="17" t="s">
        <v>5155</v>
      </c>
      <c r="B13" s="128" t="s">
        <v>3750</v>
      </c>
      <c r="C13" s="129" t="s">
        <v>5156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5157</v>
      </c>
      <c r="I13" s="130"/>
    </row>
    <row r="14" spans="1:12" s="3" customFormat="1" ht="15.75" customHeight="1">
      <c r="A14" s="5"/>
      <c r="B14" s="10" t="s">
        <v>545</v>
      </c>
      <c r="C14" s="9"/>
      <c r="H14" s="2"/>
      <c r="I14" s="2"/>
    </row>
    <row r="15" spans="1:12" s="14" customFormat="1" ht="15.6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>
      <c r="A16" s="5"/>
      <c r="B16" s="8" t="s">
        <v>546</v>
      </c>
      <c r="C16" s="11"/>
      <c r="D16" s="11"/>
      <c r="E16" s="15"/>
      <c r="F16" s="2" t="s">
        <v>1565</v>
      </c>
      <c r="G16" s="2"/>
      <c r="H16" s="11"/>
      <c r="I16" s="11"/>
      <c r="J16" s="2" t="s">
        <v>548</v>
      </c>
      <c r="K16" s="2"/>
      <c r="L16" s="2"/>
    </row>
    <row r="17" spans="2:18" s="12" customFormat="1" ht="15.75" customHeight="1">
      <c r="B17" s="17" t="s">
        <v>549</v>
      </c>
      <c r="C17" s="11"/>
      <c r="D17" s="13" t="s">
        <v>5158</v>
      </c>
      <c r="E17" s="15"/>
      <c r="F17" s="11" t="s">
        <v>551</v>
      </c>
      <c r="G17" s="11"/>
      <c r="H17" s="13" t="s">
        <v>5159</v>
      </c>
      <c r="I17" s="11"/>
      <c r="J17" s="11" t="s">
        <v>553</v>
      </c>
      <c r="K17" s="11"/>
      <c r="L17" s="13" t="s">
        <v>5160</v>
      </c>
      <c r="M17" s="11"/>
      <c r="R17" s="11"/>
    </row>
    <row r="18" spans="2:18" s="12" customFormat="1" ht="15.75" customHeight="1">
      <c r="B18" s="11" t="s">
        <v>4801</v>
      </c>
      <c r="C18" s="16" t="s">
        <v>4802</v>
      </c>
      <c r="D18" s="13" t="s">
        <v>4803</v>
      </c>
      <c r="E18" s="11"/>
      <c r="F18" s="11" t="s">
        <v>5161</v>
      </c>
      <c r="G18" s="16" t="s">
        <v>4856</v>
      </c>
      <c r="H18" s="13" t="s">
        <v>5162</v>
      </c>
      <c r="I18" s="11"/>
      <c r="J18" s="11" t="s">
        <v>560</v>
      </c>
      <c r="K18" s="16" t="s">
        <v>1566</v>
      </c>
      <c r="L18" s="13" t="s">
        <v>561</v>
      </c>
      <c r="M18" s="11"/>
      <c r="R18" s="11"/>
    </row>
    <row r="19" spans="2:18" s="14" customFormat="1" ht="15.75" customHeight="1">
      <c r="B19" s="11" t="s">
        <v>4804</v>
      </c>
      <c r="C19" s="16" t="s">
        <v>4805</v>
      </c>
      <c r="D19" s="13" t="s">
        <v>4806</v>
      </c>
      <c r="E19" s="11"/>
      <c r="F19" s="11"/>
      <c r="G19" s="16" t="s">
        <v>5163</v>
      </c>
      <c r="H19" s="13"/>
      <c r="I19" s="11"/>
      <c r="J19" s="11" t="s">
        <v>567</v>
      </c>
      <c r="K19" s="16" t="s">
        <v>1567</v>
      </c>
      <c r="L19" s="13" t="s">
        <v>568</v>
      </c>
      <c r="M19" s="11"/>
      <c r="N19" s="12"/>
      <c r="R19" s="11"/>
    </row>
    <row r="20" spans="2:18" s="14" customFormat="1" ht="15.75" customHeight="1">
      <c r="B20" s="11" t="s">
        <v>1568</v>
      </c>
      <c r="C20" s="16" t="s">
        <v>4807</v>
      </c>
      <c r="D20" s="13" t="s">
        <v>1569</v>
      </c>
      <c r="E20" s="11"/>
      <c r="F20" s="11" t="s">
        <v>557</v>
      </c>
      <c r="G20" s="16" t="s">
        <v>4857</v>
      </c>
      <c r="H20" s="13" t="s">
        <v>559</v>
      </c>
      <c r="I20" s="11"/>
      <c r="J20" s="11" t="s">
        <v>1570</v>
      </c>
      <c r="K20" s="16" t="s">
        <v>1571</v>
      </c>
      <c r="L20" s="13" t="s">
        <v>1572</v>
      </c>
      <c r="M20" s="11"/>
      <c r="N20" s="12"/>
      <c r="R20" s="11"/>
    </row>
    <row r="21" spans="2:18" s="14" customFormat="1" ht="15.75" customHeight="1">
      <c r="B21" s="11" t="s">
        <v>4808</v>
      </c>
      <c r="C21" s="16" t="s">
        <v>4809</v>
      </c>
      <c r="D21" s="13" t="s">
        <v>4810</v>
      </c>
      <c r="E21" s="11"/>
      <c r="F21" s="11" t="s">
        <v>564</v>
      </c>
      <c r="G21" s="16" t="s">
        <v>4858</v>
      </c>
      <c r="H21" s="13" t="s">
        <v>566</v>
      </c>
      <c r="I21" s="11"/>
      <c r="J21" s="11"/>
      <c r="K21" s="16" t="s">
        <v>5164</v>
      </c>
      <c r="L21" s="13"/>
      <c r="M21" s="11"/>
      <c r="N21" s="12"/>
      <c r="R21" s="11"/>
    </row>
    <row r="22" spans="2:18" s="14" customFormat="1" ht="15.75" customHeight="1">
      <c r="B22" s="11" t="s">
        <v>562</v>
      </c>
      <c r="C22" s="16" t="s">
        <v>4811</v>
      </c>
      <c r="D22" s="13" t="s">
        <v>563</v>
      </c>
      <c r="E22" s="11"/>
      <c r="G22" s="16" t="s">
        <v>5165</v>
      </c>
      <c r="I22" s="11"/>
      <c r="J22" s="11" t="s">
        <v>581</v>
      </c>
      <c r="K22" s="16" t="s">
        <v>1573</v>
      </c>
      <c r="L22" s="13" t="s">
        <v>582</v>
      </c>
      <c r="M22" s="11"/>
      <c r="N22" s="12"/>
      <c r="R22" s="11"/>
    </row>
    <row r="23" spans="2:18" s="14" customFormat="1" ht="15.75" customHeight="1">
      <c r="B23" s="11" t="s">
        <v>4812</v>
      </c>
      <c r="C23" s="16" t="s">
        <v>4813</v>
      </c>
      <c r="D23" s="13" t="s">
        <v>4814</v>
      </c>
      <c r="E23" s="11"/>
      <c r="F23" s="11" t="s">
        <v>5166</v>
      </c>
      <c r="G23" s="16" t="s">
        <v>4859</v>
      </c>
      <c r="H23" s="13" t="s">
        <v>573</v>
      </c>
      <c r="I23" s="11"/>
      <c r="J23" s="11" t="s">
        <v>588</v>
      </c>
      <c r="K23" s="16" t="s">
        <v>1574</v>
      </c>
      <c r="L23" s="13" t="s">
        <v>589</v>
      </c>
      <c r="M23" s="11"/>
      <c r="N23" s="12"/>
      <c r="R23" s="11"/>
    </row>
    <row r="24" spans="2:18" s="14" customFormat="1" ht="15.75" customHeight="1">
      <c r="B24" s="11" t="s">
        <v>4815</v>
      </c>
      <c r="C24" s="16" t="s">
        <v>4816</v>
      </c>
      <c r="D24" s="13" t="s">
        <v>4817</v>
      </c>
      <c r="E24" s="11"/>
      <c r="G24" s="144" t="s">
        <v>5167</v>
      </c>
      <c r="I24" s="11"/>
      <c r="K24" s="14" t="s">
        <v>5168</v>
      </c>
      <c r="M24" s="11"/>
      <c r="N24" s="12"/>
      <c r="R24" s="11"/>
    </row>
    <row r="25" spans="2:18" s="14" customFormat="1" ht="15.75" customHeight="1">
      <c r="B25" s="11" t="s">
        <v>4818</v>
      </c>
      <c r="C25" s="16" t="s">
        <v>4819</v>
      </c>
      <c r="D25" s="13" t="s">
        <v>4820</v>
      </c>
      <c r="E25" s="11"/>
      <c r="F25" s="11"/>
      <c r="G25" s="144" t="s">
        <v>5169</v>
      </c>
      <c r="H25" s="13"/>
      <c r="I25" s="11"/>
      <c r="J25" s="11" t="s">
        <v>1577</v>
      </c>
      <c r="K25" s="16" t="s">
        <v>1578</v>
      </c>
      <c r="L25" s="13" t="s">
        <v>1579</v>
      </c>
      <c r="M25" s="11"/>
      <c r="N25" s="12"/>
      <c r="R25" s="11"/>
    </row>
    <row r="26" spans="2:18" ht="15.6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6">
      <c r="B27" s="11" t="s">
        <v>1582</v>
      </c>
      <c r="C27" s="11" t="s">
        <v>1583</v>
      </c>
      <c r="D27" s="13"/>
      <c r="F27" s="11" t="s">
        <v>1584</v>
      </c>
      <c r="G27" s="16" t="s">
        <v>1585</v>
      </c>
      <c r="H27" s="14"/>
      <c r="J27" s="11" t="s">
        <v>1584</v>
      </c>
      <c r="K27" s="11" t="s">
        <v>1586</v>
      </c>
      <c r="L27" s="14"/>
      <c r="M27" s="14"/>
      <c r="N27" s="14"/>
    </row>
    <row r="32" spans="2:18">
      <c r="R32" s="368" t="s">
        <v>5170</v>
      </c>
    </row>
    <row r="34" spans="18:27" ht="33" customHeight="1">
      <c r="R34" s="1"/>
      <c r="S34" s="1" t="s">
        <v>4315</v>
      </c>
      <c r="T34" s="402" t="s">
        <v>1656</v>
      </c>
      <c r="U34" s="367" t="s">
        <v>4450</v>
      </c>
      <c r="V34" s="367" t="s">
        <v>1658</v>
      </c>
      <c r="W34" s="402" t="s">
        <v>356</v>
      </c>
      <c r="X34" s="367" t="s">
        <v>4450</v>
      </c>
      <c r="Y34" s="367" t="s">
        <v>275</v>
      </c>
      <c r="Z34" s="367" t="s">
        <v>5019</v>
      </c>
      <c r="AA34" s="367" t="s">
        <v>1716</v>
      </c>
    </row>
    <row r="35" spans="18:27">
      <c r="R35" s="4" t="s">
        <v>355</v>
      </c>
      <c r="S35" s="4" t="s">
        <v>356</v>
      </c>
      <c r="T35" s="395"/>
      <c r="U35" s="395" t="s">
        <v>257</v>
      </c>
      <c r="V35" s="395"/>
      <c r="W35" s="4"/>
      <c r="X35" s="126"/>
      <c r="Y35" s="395" t="s">
        <v>201</v>
      </c>
      <c r="Z35" s="395" t="s">
        <v>193</v>
      </c>
      <c r="AA35" s="395" t="s">
        <v>287</v>
      </c>
    </row>
    <row r="36" spans="18:27">
      <c r="R36" s="366" t="s">
        <v>3949</v>
      </c>
      <c r="S36" s="6" t="s">
        <v>5171</v>
      </c>
      <c r="T36" s="6">
        <v>43942</v>
      </c>
      <c r="U36" s="6">
        <f>T36+9</f>
        <v>43951</v>
      </c>
      <c r="V36" s="6" t="s">
        <v>5172</v>
      </c>
      <c r="W36" s="6" t="s">
        <v>5173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>
      <c r="R37" s="366" t="s">
        <v>3906</v>
      </c>
      <c r="S37" s="6" t="s">
        <v>5174</v>
      </c>
      <c r="T37" s="6">
        <f t="shared" ref="T37:T42" si="4">T36+7</f>
        <v>43949</v>
      </c>
      <c r="U37" s="6">
        <f t="shared" ref="U37:U42" si="5">T37+9</f>
        <v>43958</v>
      </c>
      <c r="V37" s="6" t="s">
        <v>5172</v>
      </c>
      <c r="W37" s="6" t="s">
        <v>5175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>
      <c r="R38" s="366" t="s">
        <v>3997</v>
      </c>
      <c r="S38" s="6" t="s">
        <v>5176</v>
      </c>
      <c r="T38" s="6">
        <f t="shared" si="4"/>
        <v>43956</v>
      </c>
      <c r="U38" s="6">
        <f t="shared" si="5"/>
        <v>43965</v>
      </c>
      <c r="V38" s="6" t="s">
        <v>5172</v>
      </c>
      <c r="W38" s="6" t="s">
        <v>5177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>
      <c r="R39" s="366" t="s">
        <v>3898</v>
      </c>
      <c r="S39" s="6" t="s">
        <v>5178</v>
      </c>
      <c r="T39" s="6">
        <f t="shared" si="4"/>
        <v>43963</v>
      </c>
      <c r="U39" s="6">
        <f t="shared" si="5"/>
        <v>43972</v>
      </c>
      <c r="V39" s="6" t="s">
        <v>5172</v>
      </c>
      <c r="W39" s="6" t="s">
        <v>5179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>
      <c r="R40" s="366" t="s">
        <v>3908</v>
      </c>
      <c r="S40" s="6" t="s">
        <v>5180</v>
      </c>
      <c r="T40" s="6">
        <f t="shared" si="4"/>
        <v>43970</v>
      </c>
      <c r="U40" s="6">
        <f t="shared" si="5"/>
        <v>43979</v>
      </c>
      <c r="V40" s="6" t="s">
        <v>5172</v>
      </c>
      <c r="W40" s="6" t="s">
        <v>5181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>
      <c r="R41" s="366" t="s">
        <v>3965</v>
      </c>
      <c r="S41" s="6" t="s">
        <v>5182</v>
      </c>
      <c r="T41" s="6">
        <f t="shared" si="4"/>
        <v>43977</v>
      </c>
      <c r="U41" s="6">
        <f t="shared" si="5"/>
        <v>43986</v>
      </c>
      <c r="V41" s="6" t="s">
        <v>5172</v>
      </c>
      <c r="W41" s="6" t="s">
        <v>5183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>
      <c r="R42" s="366" t="s">
        <v>4295</v>
      </c>
      <c r="S42" s="6" t="s">
        <v>5184</v>
      </c>
      <c r="T42" s="6">
        <f t="shared" si="4"/>
        <v>43984</v>
      </c>
      <c r="U42" s="6">
        <f t="shared" si="5"/>
        <v>43993</v>
      </c>
      <c r="V42" s="6" t="s">
        <v>5172</v>
      </c>
      <c r="W42" s="6" t="s">
        <v>5185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>
      <c r="B2" s="8" t="s">
        <v>4310</v>
      </c>
      <c r="H2" s="604" t="s">
        <v>350</v>
      </c>
    </row>
    <row r="3" spans="2:13" ht="51.75" customHeight="1">
      <c r="B3" s="165"/>
      <c r="H3" s="146"/>
      <c r="M3" s="473"/>
    </row>
    <row r="4" spans="2:13" ht="65.25" customHeight="1">
      <c r="B4" s="148"/>
      <c r="C4" s="314" t="s">
        <v>5186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2:13" ht="25.9">
      <c r="B5" s="339"/>
      <c r="C5" s="148"/>
      <c r="D5" s="148"/>
      <c r="E5" s="148"/>
      <c r="F5" s="148"/>
      <c r="G5" s="148"/>
      <c r="H5" s="148"/>
      <c r="I5" s="148"/>
    </row>
    <row r="6" spans="2:13" ht="24.75" customHeight="1">
      <c r="B6" s="386" t="s">
        <v>4314</v>
      </c>
      <c r="C6" s="169" t="s">
        <v>4315</v>
      </c>
      <c r="D6" s="403" t="s">
        <v>1656</v>
      </c>
      <c r="E6" s="163" t="s">
        <v>284</v>
      </c>
      <c r="F6" s="163" t="s">
        <v>318</v>
      </c>
      <c r="G6" s="163" t="s">
        <v>5187</v>
      </c>
      <c r="H6" s="332" t="s">
        <v>5085</v>
      </c>
      <c r="I6" s="452" t="s">
        <v>4613</v>
      </c>
      <c r="J6" s="478" t="s">
        <v>4318</v>
      </c>
      <c r="K6" s="478" t="s">
        <v>4319</v>
      </c>
      <c r="L6" s="470" t="s">
        <v>1436</v>
      </c>
      <c r="M6" s="472"/>
    </row>
    <row r="7" spans="2:13" ht="16.149999999999999" customHeight="1">
      <c r="B7" s="386"/>
      <c r="C7" s="169"/>
      <c r="D7" s="403" t="s">
        <v>1437</v>
      </c>
      <c r="E7" s="163" t="s">
        <v>219</v>
      </c>
      <c r="F7" s="163" t="s">
        <v>161</v>
      </c>
      <c r="G7" s="163" t="s">
        <v>248</v>
      </c>
      <c r="H7" s="332" t="s">
        <v>175</v>
      </c>
      <c r="I7" s="688"/>
      <c r="J7" s="431"/>
      <c r="K7" s="431"/>
      <c r="L7" s="471"/>
      <c r="M7" s="146"/>
    </row>
    <row r="8" spans="2:13" ht="17.25" hidden="1" customHeight="1">
      <c r="B8" s="356" t="s">
        <v>4320</v>
      </c>
      <c r="C8" s="353" t="s">
        <v>4321</v>
      </c>
      <c r="D8" s="353">
        <v>44411</v>
      </c>
      <c r="E8" s="353">
        <f t="shared" ref="E8:E37" si="0">D8+8</f>
        <v>44419</v>
      </c>
      <c r="F8" s="353">
        <f t="shared" ref="F8:F29" si="1">D8+11</f>
        <v>44422</v>
      </c>
      <c r="G8" s="392">
        <f t="shared" ref="G8:G29" si="2">D8+13</f>
        <v>44424</v>
      </c>
      <c r="H8" s="353">
        <f t="shared" ref="H8:H29" si="3">D8+17</f>
        <v>44428</v>
      </c>
      <c r="I8" s="399"/>
      <c r="J8" s="396" t="s">
        <v>4322</v>
      </c>
      <c r="K8" s="396" t="s">
        <v>4322</v>
      </c>
      <c r="L8" s="471"/>
      <c r="M8" s="146"/>
    </row>
    <row r="9" spans="2:13" ht="17.25" hidden="1" customHeight="1">
      <c r="B9" s="153" t="s">
        <v>4323</v>
      </c>
      <c r="C9" s="320" t="s">
        <v>4324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4325</v>
      </c>
      <c r="K9" s="396" t="s">
        <v>4325</v>
      </c>
      <c r="L9" s="471"/>
      <c r="M9" s="146"/>
    </row>
    <row r="10" spans="2:13" ht="17.25" hidden="1" customHeight="1">
      <c r="B10" s="153" t="s">
        <v>3979</v>
      </c>
      <c r="C10" s="320" t="s">
        <v>4326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4327</v>
      </c>
      <c r="K10" s="396" t="s">
        <v>4327</v>
      </c>
      <c r="L10" s="471"/>
      <c r="M10" s="146"/>
    </row>
    <row r="11" spans="2:13" ht="17.25" hidden="1" customHeight="1">
      <c r="B11" s="153" t="s">
        <v>4328</v>
      </c>
      <c r="C11" s="320" t="s">
        <v>4329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4330</v>
      </c>
      <c r="K11" s="396" t="s">
        <v>4330</v>
      </c>
      <c r="L11" s="471"/>
      <c r="M11" s="146"/>
    </row>
    <row r="12" spans="2:13" ht="17.25" hidden="1" customHeight="1">
      <c r="B12" s="153" t="s">
        <v>4331</v>
      </c>
      <c r="C12" s="320" t="s">
        <v>4332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4333</v>
      </c>
      <c r="K12" s="396" t="s">
        <v>4333</v>
      </c>
      <c r="L12" s="471"/>
      <c r="M12" s="146"/>
    </row>
    <row r="13" spans="2:13" ht="17.25" hidden="1" customHeight="1">
      <c r="B13" s="153" t="s">
        <v>4320</v>
      </c>
      <c r="C13" s="320" t="s">
        <v>3911</v>
      </c>
      <c r="D13" s="320">
        <v>44492</v>
      </c>
      <c r="E13" s="320">
        <f t="shared" si="0"/>
        <v>44500</v>
      </c>
      <c r="F13" s="320">
        <f t="shared" si="1"/>
        <v>44503</v>
      </c>
      <c r="G13" s="392">
        <f t="shared" si="2"/>
        <v>44505</v>
      </c>
      <c r="H13" s="320">
        <f t="shared" si="3"/>
        <v>44509</v>
      </c>
      <c r="I13" s="424" t="s">
        <v>5188</v>
      </c>
      <c r="J13" s="430">
        <v>44489</v>
      </c>
      <c r="K13" s="430">
        <v>44489</v>
      </c>
      <c r="L13" s="471"/>
      <c r="M13" s="146"/>
    </row>
    <row r="14" spans="2:13" ht="17.25" hidden="1" customHeight="1">
      <c r="B14" s="153" t="s">
        <v>4323</v>
      </c>
      <c r="C14" s="320" t="s">
        <v>4334</v>
      </c>
      <c r="D14" s="320">
        <v>44501</v>
      </c>
      <c r="E14" s="320">
        <f t="shared" si="0"/>
        <v>44509</v>
      </c>
      <c r="F14" s="320">
        <f t="shared" si="1"/>
        <v>44512</v>
      </c>
      <c r="G14" s="392">
        <f t="shared" si="2"/>
        <v>44514</v>
      </c>
      <c r="H14" s="320">
        <f t="shared" si="3"/>
        <v>44518</v>
      </c>
      <c r="I14" s="424" t="s">
        <v>5189</v>
      </c>
      <c r="J14" s="430">
        <f t="shared" ref="J14:K29" si="5">J13+7</f>
        <v>44496</v>
      </c>
      <c r="K14" s="430">
        <f t="shared" si="5"/>
        <v>44496</v>
      </c>
      <c r="L14" s="471"/>
      <c r="M14" s="146"/>
    </row>
    <row r="15" spans="2:13" ht="17.25" hidden="1" customHeight="1">
      <c r="B15" s="356" t="s">
        <v>3979</v>
      </c>
      <c r="C15" s="353" t="s">
        <v>4335</v>
      </c>
      <c r="D15" s="353">
        <v>44510</v>
      </c>
      <c r="E15" s="353">
        <f t="shared" si="0"/>
        <v>44518</v>
      </c>
      <c r="F15" s="353">
        <f t="shared" si="1"/>
        <v>44521</v>
      </c>
      <c r="G15" s="392">
        <f t="shared" si="2"/>
        <v>44523</v>
      </c>
      <c r="H15" s="353">
        <f t="shared" si="3"/>
        <v>44527</v>
      </c>
      <c r="I15" s="424" t="s">
        <v>5190</v>
      </c>
      <c r="J15" s="430">
        <f t="shared" si="5"/>
        <v>44503</v>
      </c>
      <c r="K15" s="430">
        <f t="shared" si="5"/>
        <v>44503</v>
      </c>
      <c r="L15" s="471"/>
      <c r="M15" s="146"/>
    </row>
    <row r="16" spans="2:13" ht="17.25" hidden="1" customHeight="1">
      <c r="B16" s="356" t="s">
        <v>4328</v>
      </c>
      <c r="C16" s="353" t="s">
        <v>3917</v>
      </c>
      <c r="D16" s="353">
        <v>44518</v>
      </c>
      <c r="E16" s="353">
        <f t="shared" si="0"/>
        <v>44526</v>
      </c>
      <c r="F16" s="353">
        <f t="shared" si="1"/>
        <v>44529</v>
      </c>
      <c r="G16" s="392">
        <f t="shared" si="2"/>
        <v>44531</v>
      </c>
      <c r="H16" s="353">
        <f t="shared" si="3"/>
        <v>44535</v>
      </c>
      <c r="I16" s="424" t="s">
        <v>5191</v>
      </c>
      <c r="J16" s="430">
        <f t="shared" si="5"/>
        <v>44510</v>
      </c>
      <c r="K16" s="430">
        <f t="shared" si="5"/>
        <v>44510</v>
      </c>
      <c r="L16" s="470" t="s">
        <v>5192</v>
      </c>
      <c r="M16" s="146"/>
    </row>
    <row r="17" spans="2:13" ht="17.25" hidden="1" customHeight="1">
      <c r="B17" s="356" t="s">
        <v>4331</v>
      </c>
      <c r="C17" s="353" t="s">
        <v>4336</v>
      </c>
      <c r="D17" s="353">
        <v>44521</v>
      </c>
      <c r="E17" s="353">
        <f t="shared" si="0"/>
        <v>44529</v>
      </c>
      <c r="F17" s="353">
        <f t="shared" si="1"/>
        <v>44532</v>
      </c>
      <c r="G17" s="392">
        <f t="shared" si="2"/>
        <v>44534</v>
      </c>
      <c r="H17" s="353">
        <f t="shared" si="3"/>
        <v>44538</v>
      </c>
      <c r="I17" s="687" t="s">
        <v>5193</v>
      </c>
      <c r="J17" s="430">
        <f t="shared" si="5"/>
        <v>44517</v>
      </c>
      <c r="K17" s="430">
        <f t="shared" si="5"/>
        <v>44517</v>
      </c>
      <c r="L17" s="470" t="s">
        <v>5192</v>
      </c>
      <c r="M17" s="146"/>
    </row>
    <row r="18" spans="2:13" ht="17.25" hidden="1" customHeight="1">
      <c r="B18" s="356" t="s">
        <v>4337</v>
      </c>
      <c r="C18" s="353" t="s">
        <v>4338</v>
      </c>
      <c r="D18" s="353">
        <v>44527</v>
      </c>
      <c r="E18" s="353">
        <f t="shared" si="0"/>
        <v>44535</v>
      </c>
      <c r="F18" s="353">
        <f t="shared" si="1"/>
        <v>44538</v>
      </c>
      <c r="G18" s="392">
        <f t="shared" si="2"/>
        <v>44540</v>
      </c>
      <c r="H18" s="353">
        <f t="shared" si="3"/>
        <v>44544</v>
      </c>
      <c r="I18" s="687" t="s">
        <v>5194</v>
      </c>
      <c r="J18" s="430">
        <f t="shared" si="5"/>
        <v>44524</v>
      </c>
      <c r="K18" s="430">
        <f t="shared" si="5"/>
        <v>44524</v>
      </c>
      <c r="L18" s="470" t="s">
        <v>5195</v>
      </c>
      <c r="M18" s="146"/>
    </row>
    <row r="19" spans="2:13" ht="17.25" hidden="1" customHeight="1">
      <c r="B19" s="356" t="s">
        <v>4339</v>
      </c>
      <c r="C19" s="353" t="s">
        <v>4340</v>
      </c>
      <c r="D19" s="481">
        <v>44536</v>
      </c>
      <c r="E19" s="353">
        <f t="shared" si="0"/>
        <v>44544</v>
      </c>
      <c r="F19" s="353">
        <f t="shared" si="1"/>
        <v>44547</v>
      </c>
      <c r="G19" s="392">
        <f t="shared" si="2"/>
        <v>44549</v>
      </c>
      <c r="H19" s="353">
        <f t="shared" si="3"/>
        <v>44553</v>
      </c>
      <c r="I19" s="456"/>
      <c r="J19" s="430">
        <f t="shared" si="5"/>
        <v>44531</v>
      </c>
      <c r="K19" s="430">
        <f t="shared" si="5"/>
        <v>44531</v>
      </c>
      <c r="L19" s="146"/>
      <c r="M19" s="146"/>
    </row>
    <row r="20" spans="2:13" ht="17.25" hidden="1" customHeight="1">
      <c r="B20" s="356" t="s">
        <v>4341</v>
      </c>
      <c r="C20" s="353" t="s">
        <v>4342</v>
      </c>
      <c r="D20" s="481">
        <v>44548</v>
      </c>
      <c r="E20" s="353">
        <f t="shared" si="0"/>
        <v>44556</v>
      </c>
      <c r="F20" s="353">
        <f t="shared" si="1"/>
        <v>44559</v>
      </c>
      <c r="G20" s="392">
        <f t="shared" si="2"/>
        <v>44561</v>
      </c>
      <c r="H20" s="353">
        <f t="shared" si="3"/>
        <v>44565</v>
      </c>
      <c r="I20" s="456"/>
      <c r="J20" s="430">
        <f t="shared" si="5"/>
        <v>44538</v>
      </c>
      <c r="K20" s="430">
        <f t="shared" si="5"/>
        <v>44538</v>
      </c>
      <c r="L20" s="146"/>
      <c r="M20" s="146"/>
    </row>
    <row r="21" spans="2:13" ht="17.25" hidden="1" customHeight="1">
      <c r="B21" s="356" t="s">
        <v>4343</v>
      </c>
      <c r="C21" s="353" t="s">
        <v>4344</v>
      </c>
      <c r="D21" s="481">
        <v>44559</v>
      </c>
      <c r="E21" s="353">
        <f t="shared" si="0"/>
        <v>44567</v>
      </c>
      <c r="F21" s="353">
        <f t="shared" si="1"/>
        <v>44570</v>
      </c>
      <c r="G21" s="392">
        <f t="shared" si="2"/>
        <v>44572</v>
      </c>
      <c r="H21" s="353">
        <f t="shared" si="3"/>
        <v>44576</v>
      </c>
      <c r="I21" s="456"/>
      <c r="J21" s="430">
        <f t="shared" si="5"/>
        <v>44545</v>
      </c>
      <c r="K21" s="430">
        <f t="shared" si="5"/>
        <v>44545</v>
      </c>
      <c r="L21" s="146"/>
      <c r="M21" s="146"/>
    </row>
    <row r="22" spans="2:13" ht="16.149999999999999" hidden="1" customHeight="1">
      <c r="B22" s="356" t="s">
        <v>4345</v>
      </c>
      <c r="C22" s="353" t="s">
        <v>4346</v>
      </c>
      <c r="D22" s="481">
        <v>44557</v>
      </c>
      <c r="E22" s="353">
        <f t="shared" si="0"/>
        <v>44565</v>
      </c>
      <c r="F22" s="353">
        <f t="shared" si="1"/>
        <v>44568</v>
      </c>
      <c r="G22" s="392">
        <f t="shared" si="2"/>
        <v>44570</v>
      </c>
      <c r="H22" s="353">
        <f t="shared" si="3"/>
        <v>44574</v>
      </c>
      <c r="I22" s="456"/>
      <c r="J22" s="430">
        <f t="shared" si="5"/>
        <v>44552</v>
      </c>
      <c r="K22" s="430">
        <f t="shared" si="5"/>
        <v>44552</v>
      </c>
      <c r="L22" s="146"/>
      <c r="M22" s="146"/>
    </row>
    <row r="23" spans="2:13" ht="17.25" hidden="1" customHeight="1">
      <c r="B23" s="356" t="s">
        <v>4347</v>
      </c>
      <c r="C23" s="353" t="s">
        <v>3926</v>
      </c>
      <c r="D23" s="353">
        <v>44566</v>
      </c>
      <c r="E23" s="353">
        <f t="shared" si="0"/>
        <v>44574</v>
      </c>
      <c r="F23" s="353">
        <f t="shared" si="1"/>
        <v>44577</v>
      </c>
      <c r="G23" s="392">
        <f t="shared" si="2"/>
        <v>44579</v>
      </c>
      <c r="H23" s="353">
        <f t="shared" si="3"/>
        <v>44583</v>
      </c>
      <c r="I23" s="456"/>
      <c r="J23" s="430">
        <f t="shared" si="5"/>
        <v>44559</v>
      </c>
      <c r="K23" s="430">
        <f t="shared" si="5"/>
        <v>44559</v>
      </c>
      <c r="L23" s="146"/>
      <c r="M23" s="146"/>
    </row>
    <row r="24" spans="2:13" ht="17.25" hidden="1" customHeight="1">
      <c r="B24" s="356" t="s">
        <v>4320</v>
      </c>
      <c r="C24" s="353" t="s">
        <v>4348</v>
      </c>
      <c r="D24" s="353">
        <v>44584</v>
      </c>
      <c r="E24" s="353">
        <f t="shared" si="0"/>
        <v>44592</v>
      </c>
      <c r="F24" s="353">
        <f t="shared" si="1"/>
        <v>44595</v>
      </c>
      <c r="G24" s="392">
        <f t="shared" si="2"/>
        <v>44597</v>
      </c>
      <c r="H24" s="353">
        <f t="shared" si="3"/>
        <v>44601</v>
      </c>
      <c r="I24" s="456"/>
      <c r="J24" s="430">
        <f t="shared" si="5"/>
        <v>44566</v>
      </c>
      <c r="K24" s="430">
        <f t="shared" si="5"/>
        <v>44566</v>
      </c>
      <c r="L24" s="146"/>
      <c r="M24" s="146"/>
    </row>
    <row r="25" spans="2:13" ht="17.25" hidden="1" customHeight="1">
      <c r="B25" s="356" t="s">
        <v>4323</v>
      </c>
      <c r="C25" s="353" t="s">
        <v>3928</v>
      </c>
      <c r="D25" s="353">
        <v>44590</v>
      </c>
      <c r="E25" s="353">
        <f t="shared" si="0"/>
        <v>44598</v>
      </c>
      <c r="F25" s="353">
        <f t="shared" si="1"/>
        <v>44601</v>
      </c>
      <c r="G25" s="392">
        <f t="shared" si="2"/>
        <v>44603</v>
      </c>
      <c r="H25" s="353">
        <f t="shared" si="3"/>
        <v>44607</v>
      </c>
      <c r="I25" s="456"/>
      <c r="J25" s="430">
        <f t="shared" si="5"/>
        <v>44573</v>
      </c>
      <c r="K25" s="430">
        <f t="shared" si="5"/>
        <v>44573</v>
      </c>
      <c r="L25" s="146"/>
      <c r="M25" s="146"/>
    </row>
    <row r="26" spans="2:13" ht="17.25" hidden="1" customHeight="1">
      <c r="B26" s="356" t="s">
        <v>3979</v>
      </c>
      <c r="C26" s="353" t="s">
        <v>4349</v>
      </c>
      <c r="D26" s="353">
        <v>44599</v>
      </c>
      <c r="E26" s="353">
        <f t="shared" si="0"/>
        <v>44607</v>
      </c>
      <c r="F26" s="353">
        <f t="shared" si="1"/>
        <v>44610</v>
      </c>
      <c r="G26" s="392">
        <f t="shared" si="2"/>
        <v>44612</v>
      </c>
      <c r="H26" s="353">
        <f t="shared" si="3"/>
        <v>44616</v>
      </c>
      <c r="I26" s="456"/>
      <c r="J26" s="430">
        <f t="shared" si="5"/>
        <v>44580</v>
      </c>
      <c r="K26" s="430">
        <f t="shared" si="5"/>
        <v>44580</v>
      </c>
      <c r="L26" s="146"/>
      <c r="M26" s="146"/>
    </row>
    <row r="27" spans="2:13" ht="17.25" hidden="1" customHeight="1">
      <c r="B27" s="356" t="s">
        <v>4328</v>
      </c>
      <c r="C27" s="353" t="s">
        <v>4350</v>
      </c>
      <c r="D27" s="353">
        <v>44603</v>
      </c>
      <c r="E27" s="353">
        <f t="shared" si="0"/>
        <v>44611</v>
      </c>
      <c r="F27" s="353">
        <f t="shared" si="1"/>
        <v>44614</v>
      </c>
      <c r="G27" s="392">
        <f t="shared" si="2"/>
        <v>44616</v>
      </c>
      <c r="H27" s="353">
        <f t="shared" si="3"/>
        <v>44620</v>
      </c>
      <c r="I27" s="456"/>
      <c r="J27" s="430">
        <f t="shared" si="5"/>
        <v>44587</v>
      </c>
      <c r="K27" s="430">
        <f t="shared" si="5"/>
        <v>44587</v>
      </c>
      <c r="L27" s="146"/>
      <c r="M27" s="146"/>
    </row>
    <row r="28" spans="2:13" ht="17.25" hidden="1" customHeight="1">
      <c r="B28" s="356" t="s">
        <v>4331</v>
      </c>
      <c r="C28" s="353" t="s">
        <v>4351</v>
      </c>
      <c r="D28" s="353">
        <v>44605</v>
      </c>
      <c r="E28" s="353">
        <f t="shared" si="0"/>
        <v>44613</v>
      </c>
      <c r="F28" s="353">
        <f t="shared" si="1"/>
        <v>44616</v>
      </c>
      <c r="G28" s="392">
        <f t="shared" si="2"/>
        <v>44618</v>
      </c>
      <c r="H28" s="353">
        <f t="shared" si="3"/>
        <v>44622</v>
      </c>
      <c r="I28" s="456"/>
      <c r="J28" s="430">
        <f t="shared" si="5"/>
        <v>44594</v>
      </c>
      <c r="K28" s="430">
        <f t="shared" si="5"/>
        <v>44594</v>
      </c>
      <c r="L28" s="146"/>
      <c r="M28" s="146"/>
    </row>
    <row r="29" spans="2:13" ht="17.25" hidden="1" customHeight="1">
      <c r="B29" s="356" t="s">
        <v>4337</v>
      </c>
      <c r="C29" s="353" t="s">
        <v>4352</v>
      </c>
      <c r="D29" s="353">
        <v>44612</v>
      </c>
      <c r="E29" s="353">
        <f t="shared" si="0"/>
        <v>44620</v>
      </c>
      <c r="F29" s="353">
        <f t="shared" si="1"/>
        <v>44623</v>
      </c>
      <c r="G29" s="392">
        <f t="shared" si="2"/>
        <v>44625</v>
      </c>
      <c r="H29" s="353">
        <f t="shared" si="3"/>
        <v>44629</v>
      </c>
      <c r="I29" s="456"/>
      <c r="J29" s="430">
        <f t="shared" si="5"/>
        <v>44601</v>
      </c>
      <c r="K29" s="430">
        <f t="shared" si="5"/>
        <v>44601</v>
      </c>
      <c r="L29" s="146"/>
      <c r="M29" s="146"/>
    </row>
    <row r="30" spans="2:13" ht="17.25" hidden="1" customHeight="1">
      <c r="B30" s="489" t="s">
        <v>413</v>
      </c>
      <c r="C30" s="353" t="s">
        <v>4353</v>
      </c>
      <c r="D30" s="429"/>
      <c r="E30" s="429"/>
      <c r="F30" s="429"/>
      <c r="G30" s="429"/>
      <c r="H30" s="429"/>
      <c r="I30" s="456"/>
      <c r="J30" s="430">
        <f t="shared" ref="J30:K37" si="6">J29+7</f>
        <v>44608</v>
      </c>
      <c r="K30" s="430">
        <f t="shared" si="6"/>
        <v>44608</v>
      </c>
      <c r="L30" s="146"/>
      <c r="M30" s="146"/>
    </row>
    <row r="31" spans="2:13" ht="17.25" hidden="1" customHeight="1">
      <c r="B31" s="356" t="s">
        <v>4339</v>
      </c>
      <c r="C31" s="353" t="s">
        <v>4354</v>
      </c>
      <c r="D31" s="353">
        <v>44621</v>
      </c>
      <c r="E31" s="353">
        <f t="shared" si="0"/>
        <v>44629</v>
      </c>
      <c r="F31" s="353">
        <f t="shared" ref="F31:F67" si="7">D31+11</f>
        <v>44632</v>
      </c>
      <c r="G31" s="392"/>
      <c r="H31" s="353">
        <f t="shared" ref="H31:H67" si="8">D31+17</f>
        <v>44638</v>
      </c>
      <c r="I31" s="456"/>
      <c r="J31" s="430">
        <f t="shared" si="6"/>
        <v>44615</v>
      </c>
      <c r="K31" s="430">
        <f t="shared" si="6"/>
        <v>44615</v>
      </c>
      <c r="L31" s="146"/>
      <c r="M31" s="146"/>
    </row>
    <row r="32" spans="2:13" ht="17.25" hidden="1" customHeight="1">
      <c r="B32" s="356" t="s">
        <v>4341</v>
      </c>
      <c r="C32" s="353" t="s">
        <v>4355</v>
      </c>
      <c r="D32" s="353">
        <v>44630</v>
      </c>
      <c r="E32" s="353">
        <f t="shared" si="0"/>
        <v>44638</v>
      </c>
      <c r="F32" s="353">
        <f t="shared" si="7"/>
        <v>44641</v>
      </c>
      <c r="G32" s="392"/>
      <c r="H32" s="353">
        <f t="shared" si="8"/>
        <v>44647</v>
      </c>
      <c r="I32" s="456"/>
      <c r="J32" s="430">
        <f t="shared" si="6"/>
        <v>44622</v>
      </c>
      <c r="K32" s="430">
        <f t="shared" si="6"/>
        <v>44622</v>
      </c>
      <c r="L32" s="146"/>
      <c r="M32" s="146"/>
    </row>
    <row r="33" spans="2:13" ht="17.25" hidden="1" customHeight="1">
      <c r="B33" s="356" t="s">
        <v>4345</v>
      </c>
      <c r="C33" s="353" t="s">
        <v>4356</v>
      </c>
      <c r="D33" s="353">
        <v>44644</v>
      </c>
      <c r="E33" s="353">
        <f t="shared" si="0"/>
        <v>44652</v>
      </c>
      <c r="F33" s="353">
        <f t="shared" si="7"/>
        <v>44655</v>
      </c>
      <c r="G33" s="392"/>
      <c r="H33" s="353">
        <f t="shared" si="8"/>
        <v>44661</v>
      </c>
      <c r="I33" s="456"/>
      <c r="J33" s="430">
        <f t="shared" si="6"/>
        <v>44629</v>
      </c>
      <c r="K33" s="430">
        <f t="shared" si="6"/>
        <v>44629</v>
      </c>
      <c r="L33" s="146"/>
      <c r="M33" s="146"/>
    </row>
    <row r="34" spans="2:13" ht="17.25" hidden="1" customHeight="1">
      <c r="B34" s="356" t="s">
        <v>4343</v>
      </c>
      <c r="C34" s="353" t="s">
        <v>4357</v>
      </c>
      <c r="D34" s="353">
        <v>44648</v>
      </c>
      <c r="E34" s="353">
        <f t="shared" si="0"/>
        <v>44656</v>
      </c>
      <c r="F34" s="353">
        <f t="shared" si="7"/>
        <v>44659</v>
      </c>
      <c r="G34" s="392"/>
      <c r="H34" s="353">
        <f t="shared" si="8"/>
        <v>44665</v>
      </c>
      <c r="I34" s="456"/>
      <c r="J34" s="430">
        <f t="shared" si="6"/>
        <v>44636</v>
      </c>
      <c r="K34" s="430">
        <f t="shared" si="6"/>
        <v>44636</v>
      </c>
      <c r="L34" s="146"/>
      <c r="M34" s="146"/>
    </row>
    <row r="35" spans="2:13" ht="16.149999999999999" hidden="1" customHeight="1">
      <c r="B35" s="356" t="s">
        <v>4347</v>
      </c>
      <c r="C35" s="353" t="s">
        <v>4358</v>
      </c>
      <c r="D35" s="353">
        <v>44658</v>
      </c>
      <c r="E35" s="353">
        <f t="shared" si="0"/>
        <v>44666</v>
      </c>
      <c r="F35" s="353">
        <f t="shared" si="7"/>
        <v>44669</v>
      </c>
      <c r="G35" s="392"/>
      <c r="H35" s="353">
        <f t="shared" si="8"/>
        <v>44675</v>
      </c>
      <c r="I35" s="456"/>
      <c r="J35" s="430">
        <f t="shared" si="6"/>
        <v>44643</v>
      </c>
      <c r="K35" s="430">
        <f t="shared" si="6"/>
        <v>44643</v>
      </c>
      <c r="L35" s="146"/>
      <c r="M35" s="146"/>
    </row>
    <row r="36" spans="2:13" ht="17.25" hidden="1" customHeight="1">
      <c r="B36" s="356" t="s">
        <v>4320</v>
      </c>
      <c r="C36" s="353" t="s">
        <v>4359</v>
      </c>
      <c r="D36" s="353">
        <v>44667</v>
      </c>
      <c r="E36" s="353">
        <f t="shared" si="0"/>
        <v>44675</v>
      </c>
      <c r="F36" s="353">
        <f t="shared" si="7"/>
        <v>44678</v>
      </c>
      <c r="G36" s="392"/>
      <c r="H36" s="353">
        <f t="shared" si="8"/>
        <v>44684</v>
      </c>
      <c r="I36" s="456"/>
      <c r="J36" s="430">
        <f t="shared" si="6"/>
        <v>44650</v>
      </c>
      <c r="K36" s="430">
        <f t="shared" si="6"/>
        <v>44650</v>
      </c>
      <c r="L36" s="146"/>
      <c r="M36" s="146"/>
    </row>
    <row r="37" spans="2:13" ht="17.25" hidden="1" customHeight="1">
      <c r="B37" s="361" t="s">
        <v>413</v>
      </c>
      <c r="C37" s="429" t="s">
        <v>4360</v>
      </c>
      <c r="D37" s="429">
        <v>44656</v>
      </c>
      <c r="E37" s="429">
        <f t="shared" si="0"/>
        <v>44664</v>
      </c>
      <c r="F37" s="429">
        <f t="shared" si="7"/>
        <v>44667</v>
      </c>
      <c r="G37" s="392"/>
      <c r="H37" s="429">
        <f t="shared" si="8"/>
        <v>44673</v>
      </c>
      <c r="I37" s="689"/>
      <c r="J37" s="557">
        <f t="shared" si="6"/>
        <v>44657</v>
      </c>
      <c r="K37" s="557">
        <f t="shared" si="6"/>
        <v>44657</v>
      </c>
      <c r="L37" s="146"/>
      <c r="M37" s="146"/>
    </row>
    <row r="38" spans="2:13" ht="17.25" hidden="1" customHeight="1">
      <c r="B38" s="356" t="s">
        <v>4323</v>
      </c>
      <c r="C38" s="353" t="s">
        <v>4361</v>
      </c>
      <c r="D38" s="320">
        <v>44673</v>
      </c>
      <c r="E38" s="320">
        <f>D38+8</f>
        <v>44681</v>
      </c>
      <c r="F38" s="353">
        <f t="shared" si="7"/>
        <v>44684</v>
      </c>
      <c r="G38" s="429"/>
      <c r="H38" s="353">
        <f t="shared" si="8"/>
        <v>44690</v>
      </c>
      <c r="I38" s="456"/>
      <c r="J38" s="430">
        <v>44664</v>
      </c>
      <c r="K38" s="430">
        <v>44664</v>
      </c>
      <c r="L38" s="146"/>
      <c r="M38" s="146"/>
    </row>
    <row r="39" spans="2:13" ht="18.75" hidden="1" customHeight="1">
      <c r="B39" s="356" t="s">
        <v>3979</v>
      </c>
      <c r="C39" s="353" t="s">
        <v>4362</v>
      </c>
      <c r="D39" s="320">
        <v>44684</v>
      </c>
      <c r="E39" s="320">
        <f t="shared" ref="E39:E66" si="9">D39+8</f>
        <v>44692</v>
      </c>
      <c r="F39" s="353">
        <f t="shared" si="7"/>
        <v>44695</v>
      </c>
      <c r="G39" s="429"/>
      <c r="H39" s="353">
        <f t="shared" si="8"/>
        <v>44701</v>
      </c>
      <c r="I39" s="456"/>
      <c r="J39" s="430">
        <v>44671</v>
      </c>
      <c r="K39" s="430">
        <v>44671</v>
      </c>
      <c r="L39" s="146"/>
      <c r="M39" s="146"/>
    </row>
    <row r="40" spans="2:13" ht="17.25" hidden="1" customHeight="1">
      <c r="B40" s="356" t="s">
        <v>4363</v>
      </c>
      <c r="C40" s="353" t="s">
        <v>4364</v>
      </c>
      <c r="D40" s="320">
        <v>44694</v>
      </c>
      <c r="E40" s="479">
        <f t="shared" si="9"/>
        <v>44702</v>
      </c>
      <c r="F40" s="353">
        <f t="shared" si="7"/>
        <v>44705</v>
      </c>
      <c r="G40" s="429"/>
      <c r="H40" s="353">
        <f t="shared" si="8"/>
        <v>44711</v>
      </c>
      <c r="I40" s="456"/>
      <c r="J40" s="430">
        <v>44678</v>
      </c>
      <c r="K40" s="430">
        <v>44678</v>
      </c>
      <c r="L40" s="146"/>
      <c r="M40" s="146"/>
    </row>
    <row r="41" spans="2:13" ht="17.25" hidden="1" customHeight="1">
      <c r="B41" s="356" t="s">
        <v>4331</v>
      </c>
      <c r="C41" s="353" t="s">
        <v>4365</v>
      </c>
      <c r="D41" s="320">
        <v>44696</v>
      </c>
      <c r="E41" s="320">
        <f t="shared" si="9"/>
        <v>44704</v>
      </c>
      <c r="F41" s="353">
        <f t="shared" si="7"/>
        <v>44707</v>
      </c>
      <c r="G41" s="429"/>
      <c r="H41" s="353">
        <f t="shared" si="8"/>
        <v>44713</v>
      </c>
      <c r="I41" s="456"/>
      <c r="J41" s="430">
        <f t="shared" ref="J41:K56" si="10">J40+7</f>
        <v>44685</v>
      </c>
      <c r="K41" s="430">
        <f t="shared" si="10"/>
        <v>44685</v>
      </c>
      <c r="L41" s="146"/>
      <c r="M41" s="146"/>
    </row>
    <row r="42" spans="2:13" ht="17.25" hidden="1" customHeight="1">
      <c r="B42" s="356" t="s">
        <v>4337</v>
      </c>
      <c r="C42" s="353" t="s">
        <v>4366</v>
      </c>
      <c r="D42" s="320">
        <v>44698</v>
      </c>
      <c r="E42" s="320">
        <f t="shared" si="9"/>
        <v>44706</v>
      </c>
      <c r="F42" s="479">
        <f t="shared" si="7"/>
        <v>44709</v>
      </c>
      <c r="G42" s="429"/>
      <c r="H42" s="353">
        <f t="shared" si="8"/>
        <v>44715</v>
      </c>
      <c r="I42" s="456"/>
      <c r="J42" s="430">
        <f t="shared" si="10"/>
        <v>44692</v>
      </c>
      <c r="K42" s="430">
        <f t="shared" si="10"/>
        <v>44692</v>
      </c>
      <c r="L42" s="146"/>
      <c r="M42" s="146"/>
    </row>
    <row r="43" spans="2:13" ht="17.25" hidden="1" customHeight="1">
      <c r="B43" s="356" t="s">
        <v>4339</v>
      </c>
      <c r="C43" s="353" t="s">
        <v>3939</v>
      </c>
      <c r="D43" s="320">
        <v>44710</v>
      </c>
      <c r="E43" s="320">
        <f t="shared" si="9"/>
        <v>44718</v>
      </c>
      <c r="F43" s="353">
        <f t="shared" si="7"/>
        <v>44721</v>
      </c>
      <c r="G43" s="429"/>
      <c r="H43" s="353">
        <f t="shared" si="8"/>
        <v>44727</v>
      </c>
      <c r="I43" s="456"/>
      <c r="J43" s="430">
        <f t="shared" si="10"/>
        <v>44699</v>
      </c>
      <c r="K43" s="430">
        <f t="shared" si="10"/>
        <v>44699</v>
      </c>
      <c r="L43" s="146"/>
      <c r="M43" s="146"/>
    </row>
    <row r="44" spans="2:13" ht="17.25" hidden="1" customHeight="1">
      <c r="B44" s="356" t="s">
        <v>4341</v>
      </c>
      <c r="C44" s="353" t="s">
        <v>4367</v>
      </c>
      <c r="D44" s="320">
        <v>44723</v>
      </c>
      <c r="E44" s="320">
        <f t="shared" si="9"/>
        <v>44731</v>
      </c>
      <c r="F44" s="353">
        <f t="shared" si="7"/>
        <v>44734</v>
      </c>
      <c r="G44" s="429"/>
      <c r="H44" s="353">
        <f t="shared" si="8"/>
        <v>44740</v>
      </c>
      <c r="I44" s="456"/>
      <c r="J44" s="430">
        <f t="shared" si="10"/>
        <v>44706</v>
      </c>
      <c r="K44" s="430">
        <f t="shared" si="10"/>
        <v>44706</v>
      </c>
      <c r="L44" s="146"/>
      <c r="M44" s="146"/>
    </row>
    <row r="45" spans="2:13" ht="17.25" hidden="1" customHeight="1">
      <c r="B45" s="356" t="s">
        <v>4345</v>
      </c>
      <c r="C45" s="353" t="s">
        <v>4368</v>
      </c>
      <c r="D45" s="320">
        <v>44727</v>
      </c>
      <c r="E45" s="320">
        <f t="shared" si="9"/>
        <v>44735</v>
      </c>
      <c r="F45" s="353">
        <f t="shared" si="7"/>
        <v>44738</v>
      </c>
      <c r="G45" s="429"/>
      <c r="H45" s="353">
        <f t="shared" si="8"/>
        <v>44744</v>
      </c>
      <c r="I45" s="456"/>
      <c r="J45" s="430">
        <f t="shared" si="10"/>
        <v>44713</v>
      </c>
      <c r="K45" s="430">
        <f t="shared" si="10"/>
        <v>44713</v>
      </c>
      <c r="L45" s="146"/>
      <c r="M45" s="146"/>
    </row>
    <row r="46" spans="2:13" ht="17.25" hidden="1" customHeight="1">
      <c r="B46" s="356" t="s">
        <v>4343</v>
      </c>
      <c r="C46" s="353" t="s">
        <v>4369</v>
      </c>
      <c r="D46" s="320">
        <v>44736</v>
      </c>
      <c r="E46" s="320">
        <f t="shared" si="9"/>
        <v>44744</v>
      </c>
      <c r="F46" s="353">
        <f t="shared" si="7"/>
        <v>44747</v>
      </c>
      <c r="G46" s="429"/>
      <c r="H46" s="353">
        <f t="shared" si="8"/>
        <v>44753</v>
      </c>
      <c r="I46" s="456"/>
      <c r="J46" s="430">
        <f t="shared" si="10"/>
        <v>44720</v>
      </c>
      <c r="K46" s="430">
        <f t="shared" si="10"/>
        <v>44720</v>
      </c>
      <c r="L46" s="146"/>
      <c r="M46" s="146"/>
    </row>
    <row r="47" spans="2:13" ht="17.25" hidden="1" customHeight="1">
      <c r="B47" s="153" t="s">
        <v>4347</v>
      </c>
      <c r="C47" s="320" t="s">
        <v>4370</v>
      </c>
      <c r="D47" s="320">
        <v>44744</v>
      </c>
      <c r="E47" s="320">
        <f t="shared" si="9"/>
        <v>44752</v>
      </c>
      <c r="F47" s="320">
        <f t="shared" si="7"/>
        <v>44755</v>
      </c>
      <c r="G47" s="429"/>
      <c r="H47" s="320">
        <f t="shared" si="8"/>
        <v>44761</v>
      </c>
      <c r="I47" s="456"/>
      <c r="J47" s="430">
        <f t="shared" si="10"/>
        <v>44727</v>
      </c>
      <c r="K47" s="430">
        <f t="shared" si="10"/>
        <v>44727</v>
      </c>
      <c r="L47" s="146"/>
      <c r="M47" s="146"/>
    </row>
    <row r="48" spans="2:13" ht="17.25" hidden="1" customHeight="1">
      <c r="B48" s="426" t="s">
        <v>413</v>
      </c>
      <c r="C48" s="320" t="s">
        <v>4371</v>
      </c>
      <c r="D48" s="479">
        <v>44736</v>
      </c>
      <c r="E48" s="479">
        <f t="shared" si="9"/>
        <v>44744</v>
      </c>
      <c r="F48" s="479">
        <f t="shared" si="7"/>
        <v>44747</v>
      </c>
      <c r="G48" s="479"/>
      <c r="H48" s="479">
        <f t="shared" si="8"/>
        <v>44753</v>
      </c>
      <c r="I48" s="456"/>
      <c r="J48" s="430">
        <f t="shared" si="10"/>
        <v>44734</v>
      </c>
      <c r="K48" s="430">
        <f t="shared" si="10"/>
        <v>44734</v>
      </c>
      <c r="L48" s="146"/>
      <c r="M48" s="146"/>
    </row>
    <row r="49" spans="2:13" ht="17.25" hidden="1" customHeight="1">
      <c r="B49" s="153" t="s">
        <v>4320</v>
      </c>
      <c r="C49" s="320" t="s">
        <v>4372</v>
      </c>
      <c r="D49" s="320">
        <v>44752</v>
      </c>
      <c r="E49" s="320">
        <f t="shared" si="9"/>
        <v>44760</v>
      </c>
      <c r="F49" s="320">
        <f t="shared" si="7"/>
        <v>44763</v>
      </c>
      <c r="G49" s="429"/>
      <c r="H49" s="320">
        <f t="shared" si="8"/>
        <v>44769</v>
      </c>
      <c r="I49" s="456"/>
      <c r="J49" s="430">
        <f t="shared" si="10"/>
        <v>44741</v>
      </c>
      <c r="K49" s="430">
        <f t="shared" si="10"/>
        <v>44741</v>
      </c>
      <c r="L49" s="146"/>
      <c r="M49" s="146"/>
    </row>
    <row r="50" spans="2:13" ht="17.25" hidden="1" customHeight="1">
      <c r="B50" s="153" t="s">
        <v>4323</v>
      </c>
      <c r="C50" s="320" t="s">
        <v>4373</v>
      </c>
      <c r="D50" s="320">
        <v>44760</v>
      </c>
      <c r="E50" s="320">
        <f t="shared" si="9"/>
        <v>44768</v>
      </c>
      <c r="F50" s="320">
        <f t="shared" si="7"/>
        <v>44771</v>
      </c>
      <c r="G50" s="429"/>
      <c r="H50" s="320">
        <f t="shared" si="8"/>
        <v>44777</v>
      </c>
      <c r="I50" s="456"/>
      <c r="J50" s="430">
        <f t="shared" si="10"/>
        <v>44748</v>
      </c>
      <c r="K50" s="430">
        <f t="shared" si="10"/>
        <v>44748</v>
      </c>
      <c r="L50" s="146"/>
      <c r="M50" s="146"/>
    </row>
    <row r="51" spans="2:13" ht="17.25" hidden="1" customHeight="1">
      <c r="B51" s="153" t="s">
        <v>3979</v>
      </c>
      <c r="C51" s="320" t="s">
        <v>4374</v>
      </c>
      <c r="D51" s="320">
        <v>44772</v>
      </c>
      <c r="E51" s="320">
        <f t="shared" si="9"/>
        <v>44780</v>
      </c>
      <c r="F51" s="320">
        <f t="shared" si="7"/>
        <v>44783</v>
      </c>
      <c r="G51" s="429"/>
      <c r="H51" s="320">
        <f t="shared" si="8"/>
        <v>44789</v>
      </c>
      <c r="I51" s="456"/>
      <c r="J51" s="430">
        <f t="shared" si="10"/>
        <v>44755</v>
      </c>
      <c r="K51" s="430">
        <f t="shared" si="10"/>
        <v>44755</v>
      </c>
      <c r="L51" s="146"/>
      <c r="M51" s="146"/>
    </row>
    <row r="52" spans="2:13" ht="17.25" hidden="1" customHeight="1">
      <c r="B52" s="153" t="s">
        <v>4363</v>
      </c>
      <c r="C52" s="320" t="s">
        <v>4375</v>
      </c>
      <c r="D52" s="320">
        <v>44775</v>
      </c>
      <c r="E52" s="320">
        <f t="shared" si="9"/>
        <v>44783</v>
      </c>
      <c r="F52" s="320">
        <f t="shared" si="7"/>
        <v>44786</v>
      </c>
      <c r="G52" s="429"/>
      <c r="H52" s="320">
        <f t="shared" si="8"/>
        <v>44792</v>
      </c>
      <c r="I52" s="456"/>
      <c r="J52" s="430">
        <f t="shared" si="10"/>
        <v>44762</v>
      </c>
      <c r="K52" s="430">
        <f t="shared" si="10"/>
        <v>44762</v>
      </c>
      <c r="L52" s="146"/>
      <c r="M52" s="146"/>
    </row>
    <row r="53" spans="2:13" ht="17.25" hidden="1" customHeight="1">
      <c r="B53" s="426" t="s">
        <v>413</v>
      </c>
      <c r="C53" s="320" t="s">
        <v>4376</v>
      </c>
      <c r="D53" s="479">
        <v>44736</v>
      </c>
      <c r="E53" s="479">
        <f t="shared" si="9"/>
        <v>44744</v>
      </c>
      <c r="F53" s="479">
        <f t="shared" si="7"/>
        <v>44747</v>
      </c>
      <c r="G53" s="479"/>
      <c r="H53" s="479">
        <f t="shared" si="8"/>
        <v>44753</v>
      </c>
      <c r="I53" s="456"/>
      <c r="J53" s="430">
        <f t="shared" si="10"/>
        <v>44769</v>
      </c>
      <c r="K53" s="430">
        <f t="shared" si="10"/>
        <v>44769</v>
      </c>
      <c r="L53" s="146"/>
      <c r="M53" s="146"/>
    </row>
    <row r="54" spans="2:13" ht="17.25" hidden="1" customHeight="1">
      <c r="B54" s="153" t="s">
        <v>4331</v>
      </c>
      <c r="C54" s="320" t="s">
        <v>4377</v>
      </c>
      <c r="D54" s="320">
        <v>44790</v>
      </c>
      <c r="E54" s="320">
        <f t="shared" si="9"/>
        <v>44798</v>
      </c>
      <c r="F54" s="320">
        <f t="shared" si="7"/>
        <v>44801</v>
      </c>
      <c r="G54" s="479"/>
      <c r="H54" s="320">
        <f t="shared" si="8"/>
        <v>44807</v>
      </c>
      <c r="I54" s="456"/>
      <c r="J54" s="430">
        <f t="shared" si="10"/>
        <v>44776</v>
      </c>
      <c r="K54" s="430">
        <f t="shared" si="10"/>
        <v>44776</v>
      </c>
      <c r="L54" s="146"/>
      <c r="M54" s="146"/>
    </row>
    <row r="55" spans="2:13" ht="17.25" hidden="1" customHeight="1">
      <c r="B55" s="153" t="s">
        <v>3925</v>
      </c>
      <c r="C55" s="320" t="s">
        <v>4378</v>
      </c>
      <c r="D55" s="320">
        <v>44797</v>
      </c>
      <c r="E55" s="320">
        <f t="shared" si="9"/>
        <v>44805</v>
      </c>
      <c r="F55" s="320">
        <f t="shared" si="7"/>
        <v>44808</v>
      </c>
      <c r="G55" s="479"/>
      <c r="H55" s="320">
        <f t="shared" si="8"/>
        <v>44814</v>
      </c>
      <c r="I55" s="456"/>
      <c r="J55" s="430">
        <f t="shared" si="10"/>
        <v>44783</v>
      </c>
      <c r="K55" s="430">
        <f t="shared" si="10"/>
        <v>44783</v>
      </c>
      <c r="L55" s="146"/>
      <c r="M55" s="146"/>
    </row>
    <row r="56" spans="2:13" ht="17.25" hidden="1" customHeight="1">
      <c r="B56" s="153" t="s">
        <v>4339</v>
      </c>
      <c r="C56" s="320" t="s">
        <v>3945</v>
      </c>
      <c r="D56" s="320">
        <v>44804</v>
      </c>
      <c r="E56" s="320">
        <f t="shared" si="9"/>
        <v>44812</v>
      </c>
      <c r="F56" s="320">
        <f t="shared" si="7"/>
        <v>44815</v>
      </c>
      <c r="G56" s="479"/>
      <c r="H56" s="320">
        <f t="shared" si="8"/>
        <v>44821</v>
      </c>
      <c r="I56" s="456"/>
      <c r="J56" s="430">
        <f t="shared" si="10"/>
        <v>44790</v>
      </c>
      <c r="K56" s="430">
        <f t="shared" si="10"/>
        <v>44790</v>
      </c>
      <c r="L56" s="146"/>
      <c r="M56" s="146"/>
    </row>
    <row r="57" spans="2:13" ht="17.25" hidden="1" customHeight="1">
      <c r="B57" s="153" t="s">
        <v>4341</v>
      </c>
      <c r="C57" s="320" t="s">
        <v>4379</v>
      </c>
      <c r="D57" s="320">
        <v>44811</v>
      </c>
      <c r="E57" s="320">
        <f t="shared" si="9"/>
        <v>44819</v>
      </c>
      <c r="F57" s="320">
        <f t="shared" si="7"/>
        <v>44822</v>
      </c>
      <c r="G57" s="479"/>
      <c r="H57" s="320">
        <f t="shared" si="8"/>
        <v>44828</v>
      </c>
      <c r="I57" s="456"/>
      <c r="J57" s="430">
        <f t="shared" ref="J57:K72" si="11">J56+7</f>
        <v>44797</v>
      </c>
      <c r="K57" s="430">
        <f t="shared" si="11"/>
        <v>44797</v>
      </c>
      <c r="L57" s="146"/>
      <c r="M57" s="146"/>
    </row>
    <row r="58" spans="2:13" ht="17.25" hidden="1" customHeight="1">
      <c r="B58" s="593" t="s">
        <v>4380</v>
      </c>
      <c r="C58" s="590" t="s">
        <v>4381</v>
      </c>
      <c r="D58" s="590">
        <v>44814</v>
      </c>
      <c r="E58" s="522">
        <f t="shared" si="9"/>
        <v>44822</v>
      </c>
      <c r="F58" s="590">
        <f t="shared" si="7"/>
        <v>44825</v>
      </c>
      <c r="G58" s="522"/>
      <c r="H58" s="590">
        <f t="shared" si="8"/>
        <v>44831</v>
      </c>
      <c r="I58" s="456"/>
      <c r="J58" s="430">
        <f t="shared" si="11"/>
        <v>44804</v>
      </c>
      <c r="K58" s="430">
        <f t="shared" si="11"/>
        <v>44804</v>
      </c>
      <c r="L58" s="146"/>
      <c r="M58" s="146"/>
    </row>
    <row r="59" spans="2:13" ht="17.25" hidden="1" customHeight="1">
      <c r="B59" s="594" t="s">
        <v>4343</v>
      </c>
      <c r="C59" s="591" t="s">
        <v>4382</v>
      </c>
      <c r="D59" s="591">
        <v>44823</v>
      </c>
      <c r="E59" s="591">
        <f t="shared" si="9"/>
        <v>44831</v>
      </c>
      <c r="F59" s="591">
        <f t="shared" si="7"/>
        <v>44834</v>
      </c>
      <c r="G59" s="592"/>
      <c r="H59" s="591">
        <f t="shared" si="8"/>
        <v>44840</v>
      </c>
      <c r="I59" s="456"/>
      <c r="J59" s="430">
        <f t="shared" si="11"/>
        <v>44811</v>
      </c>
      <c r="K59" s="430">
        <f t="shared" si="11"/>
        <v>44811</v>
      </c>
      <c r="L59" s="146"/>
      <c r="M59" s="146"/>
    </row>
    <row r="60" spans="2:13" ht="17.25" hidden="1" customHeight="1">
      <c r="B60" s="594" t="s">
        <v>4347</v>
      </c>
      <c r="C60" s="591" t="s">
        <v>4383</v>
      </c>
      <c r="D60" s="591">
        <v>44831</v>
      </c>
      <c r="E60" s="591">
        <f t="shared" si="9"/>
        <v>44839</v>
      </c>
      <c r="F60" s="591">
        <f t="shared" si="7"/>
        <v>44842</v>
      </c>
      <c r="G60" s="592"/>
      <c r="H60" s="591">
        <f t="shared" si="8"/>
        <v>44848</v>
      </c>
      <c r="I60" s="456"/>
      <c r="J60" s="430">
        <f t="shared" si="11"/>
        <v>44818</v>
      </c>
      <c r="K60" s="430">
        <f t="shared" si="11"/>
        <v>44818</v>
      </c>
      <c r="L60" s="146"/>
      <c r="M60" s="146"/>
    </row>
    <row r="61" spans="2:13" ht="17.25" hidden="1" customHeight="1">
      <c r="B61" s="153" t="s">
        <v>4320</v>
      </c>
      <c r="C61" s="591" t="s">
        <v>3954</v>
      </c>
      <c r="D61" s="591">
        <v>44838</v>
      </c>
      <c r="E61" s="591">
        <f t="shared" si="9"/>
        <v>44846</v>
      </c>
      <c r="F61" s="591">
        <f t="shared" si="7"/>
        <v>44849</v>
      </c>
      <c r="G61" s="592"/>
      <c r="H61" s="591">
        <f t="shared" si="8"/>
        <v>44855</v>
      </c>
      <c r="I61" s="456"/>
      <c r="J61" s="430">
        <f t="shared" si="11"/>
        <v>44825</v>
      </c>
      <c r="K61" s="430">
        <f t="shared" si="11"/>
        <v>44825</v>
      </c>
      <c r="L61" s="146"/>
      <c r="M61" s="146"/>
    </row>
    <row r="62" spans="2:13" ht="17.25" hidden="1" customHeight="1">
      <c r="B62" s="153" t="s">
        <v>4323</v>
      </c>
      <c r="C62" s="591" t="s">
        <v>4384</v>
      </c>
      <c r="D62" s="591">
        <v>44845</v>
      </c>
      <c r="E62" s="591">
        <f t="shared" si="9"/>
        <v>44853</v>
      </c>
      <c r="F62" s="591">
        <f t="shared" si="7"/>
        <v>44856</v>
      </c>
      <c r="G62" s="592"/>
      <c r="H62" s="591">
        <f t="shared" si="8"/>
        <v>44862</v>
      </c>
      <c r="I62" s="456"/>
      <c r="J62" s="430">
        <f t="shared" si="11"/>
        <v>44832</v>
      </c>
      <c r="K62" s="430">
        <f t="shared" si="11"/>
        <v>44832</v>
      </c>
      <c r="L62" s="146"/>
      <c r="M62" s="146"/>
    </row>
    <row r="63" spans="2:13" ht="17.25" hidden="1" customHeight="1">
      <c r="B63" s="426" t="s">
        <v>413</v>
      </c>
      <c r="C63" s="591" t="s">
        <v>4385</v>
      </c>
      <c r="D63" s="592">
        <v>44838</v>
      </c>
      <c r="E63" s="592">
        <f t="shared" si="9"/>
        <v>44846</v>
      </c>
      <c r="F63" s="592">
        <f t="shared" si="7"/>
        <v>44849</v>
      </c>
      <c r="G63" s="592"/>
      <c r="H63" s="592">
        <f t="shared" si="8"/>
        <v>44855</v>
      </c>
      <c r="I63" s="456"/>
      <c r="J63" s="430">
        <f t="shared" si="11"/>
        <v>44839</v>
      </c>
      <c r="K63" s="430">
        <f t="shared" si="11"/>
        <v>44839</v>
      </c>
      <c r="L63" s="146"/>
      <c r="M63" s="146" t="s">
        <v>2210</v>
      </c>
    </row>
    <row r="64" spans="2:13" ht="17.25" hidden="1" customHeight="1">
      <c r="B64" s="153" t="s">
        <v>3979</v>
      </c>
      <c r="C64" s="591" t="s">
        <v>4386</v>
      </c>
      <c r="D64" s="591">
        <v>44857</v>
      </c>
      <c r="E64" s="591">
        <f t="shared" si="9"/>
        <v>44865</v>
      </c>
      <c r="F64" s="591">
        <f t="shared" si="7"/>
        <v>44868</v>
      </c>
      <c r="G64" s="592"/>
      <c r="H64" s="591">
        <f t="shared" si="8"/>
        <v>44874</v>
      </c>
      <c r="I64" s="456"/>
      <c r="J64" s="430">
        <f t="shared" si="11"/>
        <v>44846</v>
      </c>
      <c r="K64" s="430">
        <f t="shared" si="11"/>
        <v>44846</v>
      </c>
      <c r="L64" s="146"/>
      <c r="M64" s="146"/>
    </row>
    <row r="65" spans="2:13" ht="17.25" hidden="1" customHeight="1">
      <c r="B65" s="153" t="s">
        <v>4363</v>
      </c>
      <c r="C65" s="591" t="s">
        <v>4387</v>
      </c>
      <c r="D65" s="591">
        <v>44861</v>
      </c>
      <c r="E65" s="591">
        <f t="shared" si="9"/>
        <v>44869</v>
      </c>
      <c r="F65" s="591">
        <f t="shared" si="7"/>
        <v>44872</v>
      </c>
      <c r="G65" s="592"/>
      <c r="H65" s="591">
        <f t="shared" si="8"/>
        <v>44878</v>
      </c>
      <c r="I65" s="456"/>
      <c r="J65" s="430">
        <f t="shared" si="11"/>
        <v>44853</v>
      </c>
      <c r="K65" s="430">
        <f t="shared" si="11"/>
        <v>44853</v>
      </c>
      <c r="L65" s="146"/>
      <c r="M65" s="146"/>
    </row>
    <row r="66" spans="2:13" ht="17.25" hidden="1" customHeight="1">
      <c r="B66" s="153" t="s">
        <v>4337</v>
      </c>
      <c r="C66" s="591" t="s">
        <v>4388</v>
      </c>
      <c r="D66" s="591">
        <v>44865</v>
      </c>
      <c r="E66" s="591">
        <f t="shared" si="9"/>
        <v>44873</v>
      </c>
      <c r="F66" s="591">
        <f t="shared" si="7"/>
        <v>44876</v>
      </c>
      <c r="G66" s="592"/>
      <c r="H66" s="591">
        <f t="shared" si="8"/>
        <v>44882</v>
      </c>
      <c r="I66" s="456"/>
      <c r="J66" s="430">
        <f t="shared" si="11"/>
        <v>44860</v>
      </c>
      <c r="K66" s="430">
        <f t="shared" si="11"/>
        <v>44860</v>
      </c>
      <c r="L66" s="146"/>
      <c r="M66" s="146"/>
    </row>
    <row r="67" spans="2:13" ht="17.25" hidden="1" customHeight="1">
      <c r="B67" s="153" t="s">
        <v>3925</v>
      </c>
      <c r="C67" s="591" t="s">
        <v>4389</v>
      </c>
      <c r="D67" s="591">
        <v>44878</v>
      </c>
      <c r="E67" s="591">
        <f>D67+8</f>
        <v>44886</v>
      </c>
      <c r="F67" s="591">
        <f t="shared" si="7"/>
        <v>44889</v>
      </c>
      <c r="G67" s="592"/>
      <c r="H67" s="591">
        <f t="shared" si="8"/>
        <v>44895</v>
      </c>
      <c r="I67" s="456"/>
      <c r="J67" s="430">
        <f t="shared" si="11"/>
        <v>44867</v>
      </c>
      <c r="K67" s="430">
        <f t="shared" si="11"/>
        <v>44867</v>
      </c>
      <c r="L67" s="146"/>
      <c r="M67" s="146"/>
    </row>
    <row r="68" spans="2:13" ht="17.25" hidden="1" customHeight="1">
      <c r="B68" s="426" t="s">
        <v>413</v>
      </c>
      <c r="C68" s="591" t="s">
        <v>3964</v>
      </c>
      <c r="D68" s="592">
        <f t="shared" ref="D68:D74" si="12">D67+7</f>
        <v>44885</v>
      </c>
      <c r="E68" s="592"/>
      <c r="F68" s="592"/>
      <c r="G68" s="592"/>
      <c r="H68" s="592"/>
      <c r="I68" s="456"/>
      <c r="J68" s="430">
        <f t="shared" si="11"/>
        <v>44874</v>
      </c>
      <c r="K68" s="430">
        <f t="shared" si="11"/>
        <v>44874</v>
      </c>
      <c r="L68" s="146"/>
      <c r="M68" s="146"/>
    </row>
    <row r="69" spans="2:13" ht="17.25" hidden="1" customHeight="1">
      <c r="B69" s="153" t="s">
        <v>4390</v>
      </c>
      <c r="C69" s="591" t="s">
        <v>4391</v>
      </c>
      <c r="D69" s="591">
        <v>44886</v>
      </c>
      <c r="E69" s="591">
        <f t="shared" ref="E69" si="13">D69+8</f>
        <v>44894</v>
      </c>
      <c r="F69" s="592">
        <f t="shared" ref="F69" si="14">D69+11</f>
        <v>44897</v>
      </c>
      <c r="G69" s="592"/>
      <c r="H69" s="591">
        <f t="shared" ref="H69" si="15">D69+17</f>
        <v>44903</v>
      </c>
      <c r="I69" s="456"/>
      <c r="J69" s="430">
        <f t="shared" si="11"/>
        <v>44881</v>
      </c>
      <c r="K69" s="430">
        <f t="shared" si="11"/>
        <v>44881</v>
      </c>
      <c r="L69" s="146"/>
      <c r="M69" s="146"/>
    </row>
    <row r="70" spans="2:13" ht="17.25" hidden="1" customHeight="1">
      <c r="B70" s="426" t="s">
        <v>413</v>
      </c>
      <c r="C70" s="591" t="s">
        <v>4392</v>
      </c>
      <c r="D70" s="592">
        <f t="shared" si="12"/>
        <v>44893</v>
      </c>
      <c r="E70" s="592"/>
      <c r="F70" s="592"/>
      <c r="G70" s="592"/>
      <c r="H70" s="592"/>
      <c r="I70" s="456"/>
      <c r="J70" s="430">
        <f t="shared" si="11"/>
        <v>44888</v>
      </c>
      <c r="K70" s="430">
        <f t="shared" si="11"/>
        <v>44888</v>
      </c>
      <c r="L70" s="146"/>
      <c r="M70" s="146"/>
    </row>
    <row r="71" spans="2:13" ht="17.25" hidden="1" customHeight="1">
      <c r="B71" s="153" t="s">
        <v>4341</v>
      </c>
      <c r="C71" s="591" t="s">
        <v>3969</v>
      </c>
      <c r="D71" s="591">
        <v>44901</v>
      </c>
      <c r="E71" s="591">
        <f t="shared" ref="E71:E73" si="16">D71+8</f>
        <v>44909</v>
      </c>
      <c r="F71" s="591">
        <f t="shared" ref="F71:F73" si="17">D71+11</f>
        <v>44912</v>
      </c>
      <c r="G71" s="592"/>
      <c r="H71" s="591">
        <f t="shared" ref="H71:H73" si="18">D71+17</f>
        <v>44918</v>
      </c>
      <c r="I71" s="456"/>
      <c r="J71" s="430">
        <f t="shared" si="11"/>
        <v>44895</v>
      </c>
      <c r="K71" s="430">
        <f t="shared" si="11"/>
        <v>44895</v>
      </c>
      <c r="L71" s="146"/>
      <c r="M71" s="146"/>
    </row>
    <row r="72" spans="2:13" ht="17.25" hidden="1" customHeight="1">
      <c r="B72" s="153" t="s">
        <v>4343</v>
      </c>
      <c r="C72" s="591" t="s">
        <v>4393</v>
      </c>
      <c r="D72" s="591">
        <v>44911</v>
      </c>
      <c r="E72" s="591">
        <f t="shared" si="16"/>
        <v>44919</v>
      </c>
      <c r="F72" s="672">
        <f t="shared" si="17"/>
        <v>44922</v>
      </c>
      <c r="G72" s="592"/>
      <c r="H72" s="591">
        <f t="shared" si="18"/>
        <v>44928</v>
      </c>
      <c r="I72" s="456"/>
      <c r="J72" s="430">
        <f t="shared" si="11"/>
        <v>44902</v>
      </c>
      <c r="K72" s="430">
        <f t="shared" si="11"/>
        <v>44902</v>
      </c>
      <c r="L72" s="146"/>
      <c r="M72" s="146"/>
    </row>
    <row r="73" spans="2:13" ht="17.25" hidden="1" customHeight="1">
      <c r="B73" s="594" t="s">
        <v>4347</v>
      </c>
      <c r="C73" s="591" t="s">
        <v>4394</v>
      </c>
      <c r="D73" s="591">
        <v>44915</v>
      </c>
      <c r="E73" s="591">
        <f t="shared" si="16"/>
        <v>44923</v>
      </c>
      <c r="F73" s="591">
        <f t="shared" si="17"/>
        <v>44926</v>
      </c>
      <c r="G73" s="592"/>
      <c r="H73" s="591">
        <f t="shared" si="18"/>
        <v>44932</v>
      </c>
      <c r="I73" s="456"/>
      <c r="J73" s="430">
        <f t="shared" ref="J73:K81" si="19">J72+7</f>
        <v>44909</v>
      </c>
      <c r="K73" s="430">
        <f t="shared" si="19"/>
        <v>44909</v>
      </c>
      <c r="L73" s="146"/>
      <c r="M73" s="146"/>
    </row>
    <row r="74" spans="2:13" ht="17.25" hidden="1" customHeight="1">
      <c r="B74" s="426" t="s">
        <v>413</v>
      </c>
      <c r="C74" s="591" t="s">
        <v>4395</v>
      </c>
      <c r="D74" s="592">
        <f t="shared" si="12"/>
        <v>44922</v>
      </c>
      <c r="E74" s="592"/>
      <c r="F74" s="592"/>
      <c r="G74" s="592"/>
      <c r="H74" s="592"/>
      <c r="I74" s="456"/>
      <c r="J74" s="430">
        <f t="shared" si="19"/>
        <v>44916</v>
      </c>
      <c r="K74" s="430">
        <f t="shared" si="19"/>
        <v>44916</v>
      </c>
      <c r="L74" s="146"/>
      <c r="M74" s="146"/>
    </row>
    <row r="75" spans="2:13" ht="17.25" hidden="1" customHeight="1">
      <c r="B75" s="153" t="s">
        <v>4323</v>
      </c>
      <c r="C75" s="591" t="s">
        <v>4396</v>
      </c>
      <c r="D75" s="591">
        <v>44930</v>
      </c>
      <c r="E75" s="591">
        <f t="shared" ref="E75:E82" si="20">D75+8</f>
        <v>44938</v>
      </c>
      <c r="F75" s="591">
        <f t="shared" ref="F75:F82" si="21">D75+11</f>
        <v>44941</v>
      </c>
      <c r="G75" s="592"/>
      <c r="H75" s="591">
        <f t="shared" ref="H75:H82" si="22">D75+17</f>
        <v>44947</v>
      </c>
      <c r="I75" s="456"/>
      <c r="J75" s="430">
        <f t="shared" si="19"/>
        <v>44923</v>
      </c>
      <c r="K75" s="430">
        <f t="shared" si="19"/>
        <v>44923</v>
      </c>
      <c r="L75" s="146"/>
      <c r="M75" s="146"/>
    </row>
    <row r="76" spans="2:13" ht="17.25" hidden="1" customHeight="1">
      <c r="B76" s="153" t="s">
        <v>4397</v>
      </c>
      <c r="C76" s="591" t="s">
        <v>4398</v>
      </c>
      <c r="D76" s="591">
        <v>44936</v>
      </c>
      <c r="E76" s="591">
        <f t="shared" si="20"/>
        <v>44944</v>
      </c>
      <c r="F76" s="591">
        <f t="shared" si="21"/>
        <v>44947</v>
      </c>
      <c r="G76" s="592"/>
      <c r="H76" s="591">
        <f t="shared" si="22"/>
        <v>44953</v>
      </c>
      <c r="I76" s="456"/>
      <c r="J76" s="430">
        <f t="shared" si="19"/>
        <v>44930</v>
      </c>
      <c r="K76" s="430">
        <f t="shared" si="19"/>
        <v>44930</v>
      </c>
      <c r="L76" s="146"/>
      <c r="M76" s="146"/>
    </row>
    <row r="77" spans="2:13" ht="17.25" hidden="1" customHeight="1">
      <c r="B77" s="153" t="s">
        <v>4363</v>
      </c>
      <c r="C77" s="591" t="s">
        <v>4399</v>
      </c>
      <c r="D77" s="591">
        <v>44941</v>
      </c>
      <c r="E77" s="591">
        <f t="shared" si="20"/>
        <v>44949</v>
      </c>
      <c r="F77" s="591">
        <f t="shared" si="21"/>
        <v>44952</v>
      </c>
      <c r="G77" s="592"/>
      <c r="H77" s="591">
        <f t="shared" si="22"/>
        <v>44958</v>
      </c>
      <c r="I77" s="456"/>
      <c r="J77" s="430">
        <f t="shared" si="19"/>
        <v>44937</v>
      </c>
      <c r="K77" s="430">
        <f t="shared" si="19"/>
        <v>44937</v>
      </c>
      <c r="L77" s="146"/>
      <c r="M77" s="146"/>
    </row>
    <row r="78" spans="2:13" ht="17.25" hidden="1" customHeight="1">
      <c r="B78" s="153" t="s">
        <v>4337</v>
      </c>
      <c r="C78" s="591" t="s">
        <v>4400</v>
      </c>
      <c r="D78" s="591">
        <v>44950</v>
      </c>
      <c r="E78" s="591">
        <f t="shared" si="20"/>
        <v>44958</v>
      </c>
      <c r="F78" s="591">
        <f t="shared" si="21"/>
        <v>44961</v>
      </c>
      <c r="G78" s="592"/>
      <c r="H78" s="591">
        <f t="shared" si="22"/>
        <v>44967</v>
      </c>
      <c r="I78" s="437">
        <v>44950</v>
      </c>
      <c r="J78" s="430">
        <f t="shared" si="19"/>
        <v>44944</v>
      </c>
      <c r="K78" s="430">
        <f t="shared" si="19"/>
        <v>44944</v>
      </c>
      <c r="L78" s="146"/>
      <c r="M78" s="146"/>
    </row>
    <row r="79" spans="2:13" ht="17.25" hidden="1" customHeight="1">
      <c r="B79" s="153" t="s">
        <v>4331</v>
      </c>
      <c r="C79" s="591" t="s">
        <v>4401</v>
      </c>
      <c r="D79" s="591">
        <v>44957</v>
      </c>
      <c r="E79" s="591">
        <f t="shared" si="20"/>
        <v>44965</v>
      </c>
      <c r="F79" s="591">
        <f t="shared" si="21"/>
        <v>44968</v>
      </c>
      <c r="G79" s="592"/>
      <c r="H79" s="591">
        <f t="shared" si="22"/>
        <v>44974</v>
      </c>
      <c r="I79" s="456">
        <v>44958</v>
      </c>
      <c r="J79" s="430">
        <f t="shared" si="19"/>
        <v>44951</v>
      </c>
      <c r="K79" s="430">
        <f t="shared" si="19"/>
        <v>44951</v>
      </c>
      <c r="L79" s="146"/>
      <c r="M79" s="146"/>
    </row>
    <row r="80" spans="2:13" ht="17.25" hidden="1" customHeight="1">
      <c r="B80" s="153" t="s">
        <v>3925</v>
      </c>
      <c r="C80" s="591" t="s">
        <v>4402</v>
      </c>
      <c r="D80" s="591">
        <v>44963</v>
      </c>
      <c r="E80" s="591">
        <f t="shared" si="20"/>
        <v>44971</v>
      </c>
      <c r="F80" s="591">
        <f t="shared" si="21"/>
        <v>44974</v>
      </c>
      <c r="G80" s="592"/>
      <c r="H80" s="591">
        <f t="shared" si="22"/>
        <v>44980</v>
      </c>
      <c r="I80" s="456">
        <v>44962</v>
      </c>
      <c r="J80" s="430">
        <v>44957</v>
      </c>
      <c r="K80" s="430">
        <f t="shared" si="19"/>
        <v>44958</v>
      </c>
      <c r="L80" s="146"/>
      <c r="M80" s="146"/>
    </row>
    <row r="81" spans="2:13" ht="17.25" hidden="1" customHeight="1">
      <c r="B81" s="153" t="s">
        <v>4320</v>
      </c>
      <c r="C81" s="591" t="s">
        <v>4403</v>
      </c>
      <c r="D81" s="591">
        <v>44971</v>
      </c>
      <c r="E81" s="591">
        <f t="shared" si="20"/>
        <v>44979</v>
      </c>
      <c r="F81" s="591">
        <f t="shared" si="21"/>
        <v>44982</v>
      </c>
      <c r="G81" s="592"/>
      <c r="H81" s="591">
        <f t="shared" si="22"/>
        <v>44988</v>
      </c>
      <c r="I81" s="456"/>
      <c r="J81" s="430">
        <f>J80+7</f>
        <v>44964</v>
      </c>
      <c r="K81" s="430">
        <f t="shared" si="19"/>
        <v>44965</v>
      </c>
      <c r="L81" s="146"/>
      <c r="M81" s="146"/>
    </row>
    <row r="82" spans="2:13" ht="17.25" hidden="1" customHeight="1">
      <c r="B82" s="673" t="s">
        <v>5196</v>
      </c>
      <c r="C82" s="674" t="s">
        <v>5197</v>
      </c>
      <c r="D82" s="592">
        <f t="shared" ref="D82" si="23">D81+7</f>
        <v>44978</v>
      </c>
      <c r="E82" s="592">
        <f t="shared" si="20"/>
        <v>44986</v>
      </c>
      <c r="F82" s="592">
        <f t="shared" si="21"/>
        <v>44989</v>
      </c>
      <c r="G82" s="592"/>
      <c r="H82" s="592">
        <f t="shared" si="22"/>
        <v>44995</v>
      </c>
      <c r="I82" s="456"/>
      <c r="J82" s="430"/>
      <c r="K82" s="430"/>
      <c r="L82" s="146"/>
      <c r="M82" s="146"/>
    </row>
    <row r="83" spans="2:13" ht="17.25" hidden="1" customHeight="1">
      <c r="B83" s="675" t="s">
        <v>4667</v>
      </c>
      <c r="C83" s="674" t="s">
        <v>5197</v>
      </c>
      <c r="D83" s="592"/>
      <c r="E83" s="592"/>
      <c r="F83" s="592"/>
      <c r="G83" s="592"/>
      <c r="H83" s="592"/>
      <c r="I83" s="456"/>
      <c r="J83" s="430"/>
      <c r="K83" s="430"/>
      <c r="L83" s="146"/>
      <c r="M83" s="146"/>
    </row>
    <row r="84" spans="2:13" ht="17.25" hidden="1" customHeight="1">
      <c r="B84" s="675" t="s">
        <v>5198</v>
      </c>
      <c r="C84" s="591" t="s">
        <v>5199</v>
      </c>
      <c r="D84" s="591">
        <v>45032</v>
      </c>
      <c r="E84" s="592"/>
      <c r="F84" s="592"/>
      <c r="G84" s="592"/>
      <c r="H84" s="592"/>
      <c r="I84" s="456"/>
      <c r="J84" s="430"/>
      <c r="K84" s="430"/>
      <c r="L84" s="146"/>
      <c r="M84" s="146"/>
    </row>
    <row r="85" spans="2:13" ht="15.6" hidden="1" customHeight="1">
      <c r="B85" s="675" t="s">
        <v>4626</v>
      </c>
      <c r="C85" s="591" t="s">
        <v>5200</v>
      </c>
      <c r="D85" s="591">
        <v>45039</v>
      </c>
      <c r="E85" s="592">
        <f>D85+8</f>
        <v>45047</v>
      </c>
      <c r="F85" s="591">
        <f>D85+10</f>
        <v>45049</v>
      </c>
      <c r="G85" s="591">
        <f>D85+13</f>
        <v>45052</v>
      </c>
      <c r="H85" s="591">
        <f>D85+14</f>
        <v>45053</v>
      </c>
      <c r="I85" s="456"/>
      <c r="J85" s="430"/>
      <c r="K85" s="430"/>
      <c r="L85" s="146"/>
      <c r="M85" s="146"/>
    </row>
    <row r="86" spans="2:13" ht="17.25" hidden="1" customHeight="1">
      <c r="B86" s="675" t="s">
        <v>5201</v>
      </c>
      <c r="C86" s="591" t="s">
        <v>5202</v>
      </c>
      <c r="D86" s="591">
        <f>D85+7</f>
        <v>45046</v>
      </c>
      <c r="E86" s="591">
        <f t="shared" ref="E86:E94" si="24">D86+8</f>
        <v>45054</v>
      </c>
      <c r="F86" s="591">
        <f t="shared" ref="F86:F94" si="25">D86+10</f>
        <v>45056</v>
      </c>
      <c r="G86" s="591">
        <f t="shared" ref="G86:G94" si="26">D86+13</f>
        <v>45059</v>
      </c>
      <c r="H86" s="591">
        <f t="shared" ref="H86:H94" si="27">D86+14</f>
        <v>45060</v>
      </c>
      <c r="I86" s="456"/>
      <c r="J86" s="430">
        <v>45046</v>
      </c>
      <c r="K86" s="430">
        <v>45047</v>
      </c>
      <c r="L86" s="146"/>
      <c r="M86" s="146"/>
    </row>
    <row r="87" spans="2:13" ht="17.25" hidden="1" customHeight="1">
      <c r="B87" s="686" t="s">
        <v>5203</v>
      </c>
      <c r="C87" s="591" t="s">
        <v>5204</v>
      </c>
      <c r="D87" s="591">
        <f t="shared" ref="D87:D104" si="28">D86+7</f>
        <v>45053</v>
      </c>
      <c r="E87" s="591">
        <f t="shared" si="24"/>
        <v>45061</v>
      </c>
      <c r="F87" s="591">
        <f t="shared" si="25"/>
        <v>45063</v>
      </c>
      <c r="G87" s="591">
        <f t="shared" si="26"/>
        <v>45066</v>
      </c>
      <c r="H87" s="591">
        <f t="shared" si="27"/>
        <v>45067</v>
      </c>
      <c r="I87" s="456"/>
      <c r="J87" s="430">
        <f t="shared" ref="J87:J104" si="29">J86+7</f>
        <v>45053</v>
      </c>
      <c r="K87" s="430">
        <f t="shared" ref="K87:K104" si="30">K86+7</f>
        <v>45054</v>
      </c>
      <c r="L87" s="146"/>
      <c r="M87" s="146"/>
    </row>
    <row r="88" spans="2:13" ht="17.25" hidden="1" customHeight="1">
      <c r="B88" s="426" t="s">
        <v>4634</v>
      </c>
      <c r="C88" s="591" t="s">
        <v>5205</v>
      </c>
      <c r="D88" s="591">
        <f t="shared" si="28"/>
        <v>45060</v>
      </c>
      <c r="E88" s="591">
        <f t="shared" si="24"/>
        <v>45068</v>
      </c>
      <c r="F88" s="591">
        <f t="shared" si="25"/>
        <v>45070</v>
      </c>
      <c r="G88" s="591">
        <f t="shared" si="26"/>
        <v>45073</v>
      </c>
      <c r="H88" s="591">
        <f t="shared" si="27"/>
        <v>45074</v>
      </c>
      <c r="I88" s="456"/>
      <c r="J88" s="430">
        <f t="shared" si="29"/>
        <v>45060</v>
      </c>
      <c r="K88" s="430">
        <f t="shared" si="30"/>
        <v>45061</v>
      </c>
      <c r="L88" s="146"/>
      <c r="M88" s="146"/>
    </row>
    <row r="89" spans="2:13" ht="17.25" hidden="1" customHeight="1">
      <c r="B89" s="153" t="s">
        <v>3898</v>
      </c>
      <c r="C89" s="685" t="s">
        <v>5206</v>
      </c>
      <c r="D89" s="591">
        <f t="shared" si="28"/>
        <v>45067</v>
      </c>
      <c r="E89" s="591">
        <f t="shared" si="24"/>
        <v>45075</v>
      </c>
      <c r="F89" s="591">
        <f t="shared" si="25"/>
        <v>45077</v>
      </c>
      <c r="G89" s="591">
        <f t="shared" si="26"/>
        <v>45080</v>
      </c>
      <c r="H89" s="591">
        <f t="shared" si="27"/>
        <v>45081</v>
      </c>
      <c r="I89" s="456"/>
      <c r="J89" s="430">
        <f t="shared" si="29"/>
        <v>45067</v>
      </c>
      <c r="K89" s="430">
        <f t="shared" si="30"/>
        <v>45068</v>
      </c>
      <c r="L89" s="146"/>
      <c r="M89" s="146"/>
    </row>
    <row r="90" spans="2:13" ht="17.25" hidden="1" customHeight="1">
      <c r="B90" s="153" t="s">
        <v>5207</v>
      </c>
      <c r="C90" s="685" t="s">
        <v>5208</v>
      </c>
      <c r="D90" s="591">
        <f t="shared" si="28"/>
        <v>45074</v>
      </c>
      <c r="E90" s="591">
        <f t="shared" si="24"/>
        <v>45082</v>
      </c>
      <c r="F90" s="591">
        <f t="shared" si="25"/>
        <v>45084</v>
      </c>
      <c r="G90" s="591">
        <f t="shared" si="26"/>
        <v>45087</v>
      </c>
      <c r="H90" s="591">
        <f t="shared" si="27"/>
        <v>45088</v>
      </c>
      <c r="I90" s="456"/>
      <c r="J90" s="430">
        <f t="shared" si="29"/>
        <v>45074</v>
      </c>
      <c r="K90" s="430">
        <f t="shared" si="30"/>
        <v>45075</v>
      </c>
      <c r="L90" s="146"/>
      <c r="M90" s="146"/>
    </row>
    <row r="91" spans="2:13" ht="17.25" hidden="1" customHeight="1">
      <c r="B91" s="593" t="s">
        <v>4640</v>
      </c>
      <c r="C91" s="694" t="s">
        <v>5209</v>
      </c>
      <c r="D91" s="591">
        <f t="shared" si="28"/>
        <v>45081</v>
      </c>
      <c r="E91" s="591">
        <f t="shared" si="24"/>
        <v>45089</v>
      </c>
      <c r="F91" s="591">
        <f t="shared" si="25"/>
        <v>45091</v>
      </c>
      <c r="G91" s="591">
        <f t="shared" si="26"/>
        <v>45094</v>
      </c>
      <c r="H91" s="591">
        <f t="shared" si="27"/>
        <v>45095</v>
      </c>
      <c r="I91" s="456"/>
      <c r="J91" s="430">
        <f t="shared" si="29"/>
        <v>45081</v>
      </c>
      <c r="K91" s="430">
        <f t="shared" si="30"/>
        <v>45082</v>
      </c>
      <c r="L91" s="146"/>
      <c r="M91" s="146"/>
    </row>
    <row r="92" spans="2:13" ht="17.25" hidden="1" customHeight="1">
      <c r="B92" s="153" t="s">
        <v>4658</v>
      </c>
      <c r="C92" s="320" t="s">
        <v>5210</v>
      </c>
      <c r="D92" s="591">
        <f t="shared" si="28"/>
        <v>45088</v>
      </c>
      <c r="E92" s="591">
        <f t="shared" si="24"/>
        <v>45096</v>
      </c>
      <c r="F92" s="591">
        <f t="shared" si="25"/>
        <v>45098</v>
      </c>
      <c r="G92" s="591">
        <f t="shared" si="26"/>
        <v>45101</v>
      </c>
      <c r="H92" s="591">
        <f t="shared" si="27"/>
        <v>45102</v>
      </c>
      <c r="I92" s="456"/>
      <c r="J92" s="430">
        <f t="shared" si="29"/>
        <v>45088</v>
      </c>
      <c r="K92" s="430">
        <f t="shared" si="30"/>
        <v>45089</v>
      </c>
      <c r="L92" s="146"/>
      <c r="M92" s="146"/>
    </row>
    <row r="93" spans="2:13" ht="17.25" hidden="1" customHeight="1">
      <c r="B93" s="153" t="s">
        <v>5211</v>
      </c>
      <c r="C93" s="320" t="s">
        <v>5212</v>
      </c>
      <c r="D93" s="591">
        <f t="shared" si="28"/>
        <v>45095</v>
      </c>
      <c r="E93" s="591">
        <f t="shared" si="24"/>
        <v>45103</v>
      </c>
      <c r="F93" s="591">
        <f t="shared" si="25"/>
        <v>45105</v>
      </c>
      <c r="G93" s="591">
        <f t="shared" si="26"/>
        <v>45108</v>
      </c>
      <c r="H93" s="591">
        <f t="shared" si="27"/>
        <v>45109</v>
      </c>
      <c r="I93" s="456"/>
      <c r="J93" s="430">
        <f t="shared" si="29"/>
        <v>45095</v>
      </c>
      <c r="K93" s="430">
        <f t="shared" si="30"/>
        <v>45096</v>
      </c>
      <c r="L93" s="146"/>
      <c r="M93" s="146"/>
    </row>
    <row r="94" spans="2:13" ht="17.25" hidden="1" customHeight="1">
      <c r="B94" s="153" t="s">
        <v>4669</v>
      </c>
      <c r="C94" s="320" t="s">
        <v>5213</v>
      </c>
      <c r="D94" s="591">
        <f t="shared" si="28"/>
        <v>45102</v>
      </c>
      <c r="E94" s="591">
        <f t="shared" si="24"/>
        <v>45110</v>
      </c>
      <c r="F94" s="591">
        <f t="shared" si="25"/>
        <v>45112</v>
      </c>
      <c r="G94" s="591">
        <f t="shared" si="26"/>
        <v>45115</v>
      </c>
      <c r="H94" s="591">
        <f t="shared" si="27"/>
        <v>45116</v>
      </c>
      <c r="I94" s="456"/>
      <c r="J94" s="430">
        <f t="shared" si="29"/>
        <v>45102</v>
      </c>
      <c r="K94" s="430">
        <f t="shared" si="30"/>
        <v>45103</v>
      </c>
      <c r="L94" s="146"/>
      <c r="M94" s="146"/>
    </row>
    <row r="95" spans="2:13" ht="17.25" hidden="1" customHeight="1">
      <c r="B95" s="153" t="s">
        <v>5214</v>
      </c>
      <c r="C95" s="320" t="s">
        <v>5215</v>
      </c>
      <c r="D95" s="591">
        <f t="shared" si="28"/>
        <v>45109</v>
      </c>
      <c r="E95" s="592">
        <f t="shared" ref="E95" si="31">D95+8</f>
        <v>45117</v>
      </c>
      <c r="F95" s="591">
        <f t="shared" ref="F95" si="32">D95+10</f>
        <v>45119</v>
      </c>
      <c r="G95" s="591">
        <f t="shared" ref="G95" si="33">D95+13</f>
        <v>45122</v>
      </c>
      <c r="H95" s="591">
        <f t="shared" ref="H95" si="34">D95+14</f>
        <v>45123</v>
      </c>
      <c r="I95" s="456"/>
      <c r="J95" s="430">
        <f t="shared" si="29"/>
        <v>45109</v>
      </c>
      <c r="K95" s="430">
        <f t="shared" si="30"/>
        <v>45110</v>
      </c>
      <c r="L95" s="146"/>
      <c r="M95" s="146"/>
    </row>
    <row r="96" spans="2:13" ht="17.25" hidden="1" customHeight="1">
      <c r="B96" s="153" t="s">
        <v>5216</v>
      </c>
      <c r="C96" s="320" t="s">
        <v>5217</v>
      </c>
      <c r="D96" s="591">
        <f t="shared" si="28"/>
        <v>45116</v>
      </c>
      <c r="E96" s="592">
        <f t="shared" ref="E96" si="35">D96+8</f>
        <v>45124</v>
      </c>
      <c r="F96" s="591">
        <f t="shared" ref="F96" si="36">D96+10</f>
        <v>45126</v>
      </c>
      <c r="G96" s="591">
        <f t="shared" ref="G96" si="37">D96+13</f>
        <v>45129</v>
      </c>
      <c r="H96" s="722">
        <f t="shared" ref="H96" si="38">D96+14</f>
        <v>45130</v>
      </c>
      <c r="I96" s="456"/>
      <c r="J96" s="430">
        <f t="shared" si="29"/>
        <v>45116</v>
      </c>
      <c r="K96" s="430">
        <f t="shared" si="30"/>
        <v>45117</v>
      </c>
      <c r="L96" s="146"/>
      <c r="M96" s="146"/>
    </row>
    <row r="97" spans="2:13" ht="17.25" customHeight="1">
      <c r="B97" s="153" t="s">
        <v>4626</v>
      </c>
      <c r="C97" s="320" t="s">
        <v>5218</v>
      </c>
      <c r="D97" s="591">
        <f t="shared" si="28"/>
        <v>45123</v>
      </c>
      <c r="E97" s="592">
        <f t="shared" ref="E97" si="39">D97+8</f>
        <v>45131</v>
      </c>
      <c r="F97" s="591">
        <f t="shared" ref="F97" si="40">D97+10</f>
        <v>45133</v>
      </c>
      <c r="G97" s="591">
        <f t="shared" ref="G97" si="41">D97+13</f>
        <v>45136</v>
      </c>
      <c r="H97" s="591">
        <f t="shared" ref="H97" si="42">D97+14</f>
        <v>45137</v>
      </c>
      <c r="I97" s="456"/>
      <c r="J97" s="430">
        <f t="shared" si="29"/>
        <v>45123</v>
      </c>
      <c r="K97" s="430">
        <f t="shared" si="30"/>
        <v>45124</v>
      </c>
      <c r="L97" s="146"/>
      <c r="M97" s="146"/>
    </row>
    <row r="98" spans="2:13" ht="17.25" customHeight="1">
      <c r="B98" s="153" t="s">
        <v>5203</v>
      </c>
      <c r="C98" s="320" t="s">
        <v>5219</v>
      </c>
      <c r="D98" s="591">
        <f t="shared" si="28"/>
        <v>45130</v>
      </c>
      <c r="E98" s="591">
        <f t="shared" ref="E98" si="43">D98+8</f>
        <v>45138</v>
      </c>
      <c r="F98" s="591">
        <f t="shared" ref="F98" si="44">D98+10</f>
        <v>45140</v>
      </c>
      <c r="G98" s="591">
        <f t="shared" ref="G98" si="45">D98+13</f>
        <v>45143</v>
      </c>
      <c r="H98" s="591">
        <f t="shared" ref="H98" si="46">D98+14</f>
        <v>45144</v>
      </c>
      <c r="I98" s="456"/>
      <c r="J98" s="430">
        <f t="shared" si="29"/>
        <v>45130</v>
      </c>
      <c r="K98" s="430">
        <f t="shared" si="30"/>
        <v>45131</v>
      </c>
      <c r="L98" s="146"/>
      <c r="M98" s="146"/>
    </row>
    <row r="99" spans="2:13" ht="17.25" customHeight="1">
      <c r="B99" s="153" t="s">
        <v>5220</v>
      </c>
      <c r="C99" s="320" t="s">
        <v>5221</v>
      </c>
      <c r="D99" s="591">
        <f t="shared" si="28"/>
        <v>45137</v>
      </c>
      <c r="E99" s="592">
        <f t="shared" ref="E99" si="47">D99+8</f>
        <v>45145</v>
      </c>
      <c r="F99" s="591">
        <f t="shared" ref="F99" si="48">D99+10</f>
        <v>45147</v>
      </c>
      <c r="G99" s="591">
        <f t="shared" ref="G99" si="49">D99+13</f>
        <v>45150</v>
      </c>
      <c r="H99" s="591">
        <f t="shared" ref="H99" si="50">D99+14</f>
        <v>45151</v>
      </c>
      <c r="I99" s="456"/>
      <c r="J99" s="430">
        <f t="shared" si="29"/>
        <v>45137</v>
      </c>
      <c r="K99" s="430">
        <f t="shared" si="30"/>
        <v>45138</v>
      </c>
      <c r="L99" s="146"/>
      <c r="M99" s="146"/>
    </row>
    <row r="100" spans="2:13" ht="17.25" customHeight="1">
      <c r="B100" s="153" t="s">
        <v>5222</v>
      </c>
      <c r="C100" s="320" t="s">
        <v>5223</v>
      </c>
      <c r="D100" s="591">
        <v>45151</v>
      </c>
      <c r="E100" s="591">
        <f t="shared" ref="E100" si="51">D100+8</f>
        <v>45159</v>
      </c>
      <c r="F100" s="591">
        <f t="shared" ref="F100" si="52">D100+10</f>
        <v>45161</v>
      </c>
      <c r="G100" s="591">
        <f t="shared" ref="G100" si="53">D100+13</f>
        <v>45164</v>
      </c>
      <c r="H100" s="591">
        <f t="shared" ref="H100" si="54">D100+14</f>
        <v>45165</v>
      </c>
      <c r="I100" s="456"/>
      <c r="J100" s="430">
        <f t="shared" si="29"/>
        <v>45144</v>
      </c>
      <c r="K100" s="430">
        <f t="shared" si="30"/>
        <v>45145</v>
      </c>
      <c r="L100" s="725">
        <v>45151</v>
      </c>
      <c r="M100" s="146"/>
    </row>
    <row r="101" spans="2:13" ht="17.25" customHeight="1">
      <c r="B101" s="153" t="s">
        <v>4634</v>
      </c>
      <c r="C101" s="320" t="s">
        <v>5224</v>
      </c>
      <c r="D101" s="591">
        <f t="shared" si="28"/>
        <v>45158</v>
      </c>
      <c r="E101" s="591">
        <f t="shared" ref="E101" si="55">D101+8</f>
        <v>45166</v>
      </c>
      <c r="F101" s="591">
        <f t="shared" ref="F101" si="56">D101+10</f>
        <v>45168</v>
      </c>
      <c r="G101" s="591">
        <f t="shared" ref="G101" si="57">D101+13</f>
        <v>45171</v>
      </c>
      <c r="H101" s="591">
        <f t="shared" ref="H101" si="58">D101+14</f>
        <v>45172</v>
      </c>
      <c r="I101" s="456"/>
      <c r="J101" s="430">
        <f t="shared" si="29"/>
        <v>45151</v>
      </c>
      <c r="K101" s="430">
        <f t="shared" si="30"/>
        <v>45152</v>
      </c>
      <c r="L101" s="725">
        <v>45158</v>
      </c>
      <c r="M101" s="146"/>
    </row>
    <row r="102" spans="2:13" ht="17.25" customHeight="1">
      <c r="B102" s="724" t="s">
        <v>413</v>
      </c>
      <c r="C102" s="320" t="s">
        <v>5225</v>
      </c>
      <c r="D102" s="592">
        <f t="shared" si="28"/>
        <v>45165</v>
      </c>
      <c r="E102" s="592">
        <f t="shared" ref="E102" si="59">D102+8</f>
        <v>45173</v>
      </c>
      <c r="F102" s="592">
        <f t="shared" ref="F102" si="60">D102+10</f>
        <v>45175</v>
      </c>
      <c r="G102" s="592">
        <f t="shared" ref="G102" si="61">D102+13</f>
        <v>45178</v>
      </c>
      <c r="H102" s="592">
        <f t="shared" ref="H102" si="62">D102+14</f>
        <v>45179</v>
      </c>
      <c r="I102" s="549"/>
      <c r="J102" s="548">
        <f t="shared" si="29"/>
        <v>45158</v>
      </c>
      <c r="K102" s="548">
        <f t="shared" si="30"/>
        <v>45159</v>
      </c>
      <c r="L102" s="146"/>
      <c r="M102" s="146"/>
    </row>
    <row r="103" spans="2:13" ht="17.25" customHeight="1">
      <c r="B103" s="153" t="s">
        <v>4620</v>
      </c>
      <c r="C103" s="320" t="s">
        <v>5226</v>
      </c>
      <c r="D103" s="591">
        <v>45165</v>
      </c>
      <c r="E103" s="591">
        <f t="shared" ref="E103" si="63">D103+8</f>
        <v>45173</v>
      </c>
      <c r="F103" s="591">
        <f t="shared" ref="F103" si="64">D103+10</f>
        <v>45175</v>
      </c>
      <c r="G103" s="591">
        <f t="shared" ref="G103" si="65">D103+13</f>
        <v>45178</v>
      </c>
      <c r="H103" s="591">
        <f t="shared" ref="H103" si="66">D103+14</f>
        <v>45179</v>
      </c>
      <c r="I103" s="456"/>
      <c r="J103" s="430">
        <f t="shared" si="29"/>
        <v>45165</v>
      </c>
      <c r="K103" s="430">
        <f t="shared" si="30"/>
        <v>45166</v>
      </c>
      <c r="L103" s="146"/>
      <c r="M103" s="146"/>
    </row>
    <row r="104" spans="2:13" ht="17.25" customHeight="1">
      <c r="B104" s="153" t="s">
        <v>4640</v>
      </c>
      <c r="C104" s="320" t="s">
        <v>5227</v>
      </c>
      <c r="D104" s="591">
        <f t="shared" si="28"/>
        <v>45172</v>
      </c>
      <c r="E104" s="591">
        <f t="shared" ref="E104" si="67">D104+8</f>
        <v>45180</v>
      </c>
      <c r="F104" s="591">
        <f t="shared" ref="F104" si="68">D104+10</f>
        <v>45182</v>
      </c>
      <c r="G104" s="591">
        <f t="shared" ref="G104" si="69">D104+13</f>
        <v>45185</v>
      </c>
      <c r="H104" s="591">
        <f t="shared" ref="H104" si="70">D104+14</f>
        <v>45186</v>
      </c>
      <c r="I104" s="456"/>
      <c r="J104" s="430">
        <f t="shared" si="29"/>
        <v>45172</v>
      </c>
      <c r="K104" s="430">
        <f t="shared" si="30"/>
        <v>45173</v>
      </c>
      <c r="L104" s="146"/>
      <c r="M104" s="146"/>
    </row>
    <row r="105" spans="2:13" ht="17.25" customHeight="1">
      <c r="B105" s="164"/>
      <c r="C105" s="155"/>
      <c r="D105" s="155"/>
      <c r="E105" s="155"/>
      <c r="F105" s="155"/>
      <c r="G105" s="155"/>
      <c r="H105" s="155"/>
      <c r="I105" s="155"/>
      <c r="J105" s="155"/>
      <c r="K105" s="432"/>
      <c r="L105" s="146"/>
      <c r="M105" s="146"/>
    </row>
    <row r="106" spans="2:13" ht="17.25" customHeight="1">
      <c r="B106" s="422" t="s">
        <v>545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>
      <c r="B108" s="192" t="s">
        <v>546</v>
      </c>
      <c r="C108" s="193"/>
      <c r="D108" s="193"/>
      <c r="E108" s="194"/>
      <c r="F108" s="195" t="s">
        <v>1565</v>
      </c>
      <c r="G108" s="195"/>
      <c r="H108" s="193"/>
      <c r="I108" s="193"/>
      <c r="J108" s="195" t="s">
        <v>548</v>
      </c>
      <c r="K108" s="195"/>
      <c r="L108" s="195"/>
      <c r="M108" s="193"/>
    </row>
    <row r="109" spans="2:13" s="159" customFormat="1" ht="17.25" customHeight="1">
      <c r="B109" s="197" t="s">
        <v>549</v>
      </c>
      <c r="C109" s="193"/>
      <c r="D109" s="198" t="s">
        <v>550</v>
      </c>
      <c r="E109" s="199"/>
      <c r="F109" s="197" t="s">
        <v>551</v>
      </c>
      <c r="G109" s="193"/>
      <c r="H109" s="198" t="s">
        <v>552</v>
      </c>
      <c r="I109" s="193"/>
      <c r="J109" s="197" t="s">
        <v>553</v>
      </c>
      <c r="K109" s="198" t="s">
        <v>554</v>
      </c>
      <c r="M109" s="193"/>
    </row>
    <row r="110" spans="2:13" s="159" customFormat="1" ht="17.25" customHeight="1">
      <c r="B110" s="414" t="s">
        <v>555</v>
      </c>
      <c r="C110" s="202"/>
      <c r="D110" s="570" t="s">
        <v>556</v>
      </c>
      <c r="E110" s="197"/>
      <c r="F110" s="707" t="s">
        <v>557</v>
      </c>
      <c r="G110" s="730" t="s">
        <v>558</v>
      </c>
      <c r="H110" s="252" t="s">
        <v>559</v>
      </c>
      <c r="I110" s="193"/>
      <c r="J110" s="201" t="s">
        <v>560</v>
      </c>
      <c r="K110" s="203" t="s">
        <v>561</v>
      </c>
      <c r="L110" s="203"/>
      <c r="M110" s="193"/>
    </row>
    <row r="111" spans="2:13" s="159" customFormat="1" ht="17.25" customHeight="1">
      <c r="B111" s="414" t="s">
        <v>569</v>
      </c>
      <c r="C111" s="202"/>
      <c r="D111" s="570" t="s">
        <v>570</v>
      </c>
      <c r="E111" s="197"/>
      <c r="F111" s="707" t="s">
        <v>564</v>
      </c>
      <c r="G111" s="730" t="s">
        <v>565</v>
      </c>
      <c r="H111" s="252" t="s">
        <v>566</v>
      </c>
      <c r="I111" s="193"/>
      <c r="J111" s="201" t="s">
        <v>567</v>
      </c>
      <c r="K111" s="203" t="s">
        <v>568</v>
      </c>
      <c r="L111" s="203"/>
      <c r="M111" s="193"/>
    </row>
    <row r="112" spans="2:13" s="159" customFormat="1" ht="17.25" customHeight="1">
      <c r="B112" s="201" t="s">
        <v>3316</v>
      </c>
      <c r="C112" s="202"/>
      <c r="D112" s="203" t="s">
        <v>1729</v>
      </c>
      <c r="E112" s="197"/>
      <c r="F112" s="707" t="s">
        <v>571</v>
      </c>
      <c r="G112" s="730" t="s">
        <v>572</v>
      </c>
      <c r="H112" s="252" t="s">
        <v>573</v>
      </c>
      <c r="I112" s="193"/>
      <c r="J112" s="414" t="s">
        <v>574</v>
      </c>
      <c r="K112" s="570" t="s">
        <v>575</v>
      </c>
      <c r="L112" s="203"/>
      <c r="M112" s="193"/>
    </row>
    <row r="113" spans="2:11" s="159" customFormat="1" ht="17.25" customHeight="1">
      <c r="B113" s="201" t="s">
        <v>562</v>
      </c>
      <c r="C113" s="202"/>
      <c r="D113" s="203" t="s">
        <v>563</v>
      </c>
      <c r="E113" s="197"/>
      <c r="F113" s="707" t="s">
        <v>578</v>
      </c>
      <c r="G113" s="730" t="s">
        <v>579</v>
      </c>
      <c r="H113" s="252" t="s">
        <v>580</v>
      </c>
      <c r="I113" s="193"/>
      <c r="J113" s="201" t="s">
        <v>581</v>
      </c>
      <c r="K113" s="203" t="s">
        <v>582</v>
      </c>
    </row>
    <row r="114" spans="2:11" s="159" customFormat="1" ht="17.25" customHeight="1">
      <c r="B114" s="414" t="s">
        <v>815</v>
      </c>
      <c r="C114" s="202"/>
      <c r="D114" s="570" t="s">
        <v>577</v>
      </c>
      <c r="E114" s="197"/>
      <c r="F114" s="707" t="s">
        <v>3317</v>
      </c>
      <c r="G114" s="730" t="s">
        <v>586</v>
      </c>
      <c r="H114" s="252" t="s">
        <v>3318</v>
      </c>
      <c r="I114" s="193"/>
      <c r="J114" s="201" t="s">
        <v>588</v>
      </c>
      <c r="K114" s="203" t="s">
        <v>589</v>
      </c>
    </row>
    <row r="115" spans="2:11" s="159" customFormat="1" ht="17.25" customHeight="1">
      <c r="B115" s="414" t="s">
        <v>1575</v>
      </c>
      <c r="C115" s="202"/>
      <c r="D115" s="570" t="s">
        <v>1576</v>
      </c>
      <c r="E115" s="197"/>
      <c r="F115" s="707"/>
      <c r="G115" s="730"/>
      <c r="H115" s="252"/>
      <c r="I115" s="193"/>
      <c r="J115" s="201" t="s">
        <v>1577</v>
      </c>
      <c r="K115" s="203" t="s">
        <v>1579</v>
      </c>
    </row>
    <row r="116" spans="2:11" s="159" customFormat="1" ht="17.25" customHeight="1">
      <c r="B116" s="414" t="s">
        <v>1730</v>
      </c>
      <c r="C116" s="202"/>
      <c r="D116" s="570" t="s">
        <v>1731</v>
      </c>
      <c r="E116" s="197"/>
      <c r="F116" s="505"/>
      <c r="G116"/>
      <c r="H116"/>
      <c r="I116" s="193"/>
      <c r="J116" s="414" t="s">
        <v>595</v>
      </c>
      <c r="K116" s="415" t="s">
        <v>596</v>
      </c>
    </row>
    <row r="117" spans="2:11" s="159" customFormat="1" ht="17.25" customHeight="1">
      <c r="B117" s="414" t="s">
        <v>583</v>
      </c>
      <c r="C117" s="202"/>
      <c r="D117" s="570" t="s">
        <v>584</v>
      </c>
      <c r="E117" s="11"/>
      <c r="F117" s="11"/>
      <c r="G117" s="14"/>
      <c r="H117" s="13"/>
      <c r="I117" s="193"/>
      <c r="J117" s="197"/>
      <c r="K117" s="193"/>
    </row>
    <row r="118" spans="2:11" ht="17.25" customHeight="1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>
      <c r="B119" s="193" t="s">
        <v>1582</v>
      </c>
      <c r="C119" s="193" t="s">
        <v>1583</v>
      </c>
      <c r="D119" s="205"/>
      <c r="E119" s="193"/>
      <c r="F119" s="193" t="s">
        <v>1584</v>
      </c>
      <c r="G119" s="206" t="s">
        <v>1585</v>
      </c>
      <c r="H119" s="196"/>
      <c r="I119" s="193"/>
      <c r="J119" s="193" t="s">
        <v>1584</v>
      </c>
      <c r="K119" s="193" t="s">
        <v>1586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28"/>
  <sheetViews>
    <sheetView showGridLines="0" zoomScaleNormal="100" zoomScaleSheetLayoutView="75" workbookViewId="0">
      <selection activeCell="E116" sqref="E116"/>
    </sheetView>
  </sheetViews>
  <sheetFormatPr defaultColWidth="9.140625" defaultRowHeight="17.25" customHeight="1"/>
  <cols>
    <col min="1" max="1" width="16.7109375" style="329" customWidth="1"/>
    <col min="2" max="2" width="24.28515625" style="145" customWidth="1"/>
    <col min="3" max="3" width="24.42578125" style="145" customWidth="1"/>
    <col min="4" max="12" width="18.7109375" style="145" customWidth="1"/>
    <col min="13" max="13" width="19.5703125" style="145" customWidth="1"/>
    <col min="14" max="14" width="20.28515625" style="145" customWidth="1"/>
    <col min="15" max="21" width="15.7109375" style="145" customWidth="1"/>
    <col min="22" max="16384" width="9.140625" style="145"/>
  </cols>
  <sheetData>
    <row r="1" spans="1:13" ht="17.25" customHeight="1" thickBot="1"/>
    <row r="2" spans="1:13" ht="20.100000000000001" customHeight="1" thickBot="1">
      <c r="B2" s="1198" t="s">
        <v>116</v>
      </c>
      <c r="C2" s="1198"/>
      <c r="D2" s="1198"/>
      <c r="E2" s="1198"/>
      <c r="F2" s="1198"/>
      <c r="G2" s="1198"/>
      <c r="H2" s="1198"/>
      <c r="I2" s="956" t="s">
        <v>350</v>
      </c>
      <c r="J2" s="992"/>
    </row>
    <row r="3" spans="1:13" ht="17.25" customHeight="1" thickBot="1">
      <c r="B3" s="165"/>
    </row>
    <row r="4" spans="1:13" ht="30" customHeight="1" thickBot="1">
      <c r="A4" s="186"/>
      <c r="B4" s="1193" t="s">
        <v>5228</v>
      </c>
      <c r="C4" s="1194"/>
      <c r="D4" s="1194"/>
      <c r="E4" s="1194"/>
      <c r="F4" s="1194"/>
      <c r="G4" s="1194"/>
      <c r="H4" s="1195"/>
      <c r="I4" s="147"/>
      <c r="J4" s="147"/>
      <c r="L4" s="990"/>
      <c r="M4" s="990"/>
    </row>
    <row r="5" spans="1:13" ht="16.5" customHeight="1">
      <c r="C5" s="148"/>
      <c r="D5" s="148"/>
      <c r="E5" s="148"/>
      <c r="F5" s="148"/>
      <c r="G5" s="148"/>
      <c r="H5" s="148"/>
      <c r="I5" s="148"/>
      <c r="J5" s="148"/>
    </row>
    <row r="6" spans="1:13" ht="16.5" customHeight="1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>
      <c r="A7" s="310"/>
      <c r="B7" s="1187" t="s">
        <v>5228</v>
      </c>
      <c r="C7" s="1188"/>
      <c r="D7" s="1227" t="s">
        <v>353</v>
      </c>
      <c r="E7" s="944" t="s">
        <v>302</v>
      </c>
      <c r="F7" s="941" t="s">
        <v>1657</v>
      </c>
      <c r="G7" s="941" t="s">
        <v>5229</v>
      </c>
      <c r="H7" s="941" t="s">
        <v>5230</v>
      </c>
      <c r="I7" s="839"/>
      <c r="J7" s="881"/>
      <c r="L7" s="766"/>
    </row>
    <row r="8" spans="1:13" ht="20.100000000000001" hidden="1" customHeight="1">
      <c r="A8" s="310"/>
      <c r="B8" s="944" t="s">
        <v>355</v>
      </c>
      <c r="C8" s="944" t="s">
        <v>356</v>
      </c>
      <c r="D8" s="1228"/>
      <c r="E8" s="940" t="s">
        <v>269</v>
      </c>
      <c r="F8" s="940" t="s">
        <v>172</v>
      </c>
      <c r="G8" s="965" t="s">
        <v>441</v>
      </c>
      <c r="H8" s="965" t="s">
        <v>201</v>
      </c>
      <c r="I8" s="752"/>
      <c r="J8" s="1059" t="s">
        <v>357</v>
      </c>
      <c r="L8" s="195"/>
    </row>
    <row r="9" spans="1:13" ht="17.25" hidden="1" customHeight="1">
      <c r="B9" s="719" t="s">
        <v>4901</v>
      </c>
      <c r="C9" s="758" t="s">
        <v>5231</v>
      </c>
      <c r="D9" s="618">
        <v>44930</v>
      </c>
      <c r="E9" s="618">
        <f t="shared" ref="E9" si="0">D9+5</f>
        <v>44935</v>
      </c>
      <c r="F9" s="618">
        <f t="shared" ref="F9" si="1">D9+11</f>
        <v>44941</v>
      </c>
      <c r="G9" s="618">
        <f t="shared" ref="G9" si="2">D9+15</f>
        <v>44945</v>
      </c>
      <c r="H9" s="618">
        <f t="shared" ref="H9" si="3">D9+18</f>
        <v>44948</v>
      </c>
      <c r="I9" s="752"/>
      <c r="J9" s="769" t="e">
        <f>#REF!+7</f>
        <v>#REF!</v>
      </c>
      <c r="L9" s="769"/>
    </row>
    <row r="10" spans="1:13" ht="17.25" hidden="1" customHeight="1">
      <c r="B10" s="719" t="s">
        <v>4029</v>
      </c>
      <c r="C10" s="758" t="s">
        <v>5232</v>
      </c>
      <c r="D10" s="618">
        <f t="shared" ref="D10" si="4">D9+7</f>
        <v>44937</v>
      </c>
      <c r="E10" s="618">
        <f t="shared" ref="E10" si="5">D10+5</f>
        <v>44942</v>
      </c>
      <c r="F10" s="618">
        <f t="shared" ref="F10" si="6">D10+11</f>
        <v>44948</v>
      </c>
      <c r="G10" s="618">
        <f t="shared" ref="G10" si="7">D10+15</f>
        <v>44952</v>
      </c>
      <c r="H10" s="618">
        <f t="shared" ref="H10" si="8">D10+18</f>
        <v>44955</v>
      </c>
      <c r="I10" s="752"/>
      <c r="J10" s="769" t="e">
        <f t="shared" ref="J10:J17" si="9">J9+7</f>
        <v>#REF!</v>
      </c>
      <c r="L10" s="769"/>
    </row>
    <row r="11" spans="1:13" ht="17.25" hidden="1" customHeight="1">
      <c r="A11" s="329" t="s">
        <v>5233</v>
      </c>
      <c r="B11" s="719" t="s">
        <v>4875</v>
      </c>
      <c r="C11" s="758" t="s">
        <v>5234</v>
      </c>
      <c r="D11" s="618">
        <v>45347</v>
      </c>
      <c r="E11" s="618">
        <f t="shared" ref="E11:E13" si="10">D11+5</f>
        <v>45352</v>
      </c>
      <c r="F11" s="618">
        <f t="shared" ref="F11:F13" si="11">D11+11</f>
        <v>45358</v>
      </c>
      <c r="G11" s="618">
        <f t="shared" ref="G11:G13" si="12">D11+15</f>
        <v>45362</v>
      </c>
      <c r="H11" s="618">
        <f t="shared" ref="H11:H13" si="13">D11+18</f>
        <v>45365</v>
      </c>
      <c r="I11" s="752"/>
      <c r="J11" s="769" t="e">
        <f t="shared" si="9"/>
        <v>#REF!</v>
      </c>
      <c r="L11" s="769"/>
    </row>
    <row r="12" spans="1:13" ht="17.25" hidden="1" customHeight="1">
      <c r="B12" s="719" t="s">
        <v>4270</v>
      </c>
      <c r="C12" s="758" t="s">
        <v>5235</v>
      </c>
      <c r="D12" s="618">
        <v>45354</v>
      </c>
      <c r="E12" s="618">
        <f t="shared" si="10"/>
        <v>45359</v>
      </c>
      <c r="F12" s="618">
        <f t="shared" si="11"/>
        <v>45365</v>
      </c>
      <c r="G12" s="618">
        <f t="shared" si="12"/>
        <v>45369</v>
      </c>
      <c r="H12" s="618">
        <f t="shared" si="13"/>
        <v>45372</v>
      </c>
      <c r="I12" s="752"/>
      <c r="J12" s="769" t="e">
        <f t="shared" si="9"/>
        <v>#REF!</v>
      </c>
      <c r="L12" s="769"/>
    </row>
    <row r="13" spans="1:13" ht="17.25" hidden="1" customHeight="1">
      <c r="B13" s="719" t="s">
        <v>4014</v>
      </c>
      <c r="C13" s="758" t="s">
        <v>5236</v>
      </c>
      <c r="D13" s="618">
        <v>45363</v>
      </c>
      <c r="E13" s="618">
        <f t="shared" si="10"/>
        <v>45368</v>
      </c>
      <c r="F13" s="618">
        <f t="shared" si="11"/>
        <v>45374</v>
      </c>
      <c r="G13" s="618">
        <f t="shared" si="12"/>
        <v>45378</v>
      </c>
      <c r="H13" s="618">
        <f t="shared" si="13"/>
        <v>45381</v>
      </c>
      <c r="I13" s="752"/>
      <c r="J13" s="769" t="e">
        <f t="shared" si="9"/>
        <v>#REF!</v>
      </c>
      <c r="L13" s="769"/>
    </row>
    <row r="14" spans="1:13" ht="17.25" hidden="1" customHeight="1">
      <c r="B14" s="719" t="s">
        <v>4885</v>
      </c>
      <c r="C14" s="758" t="s">
        <v>5237</v>
      </c>
      <c r="D14" s="618">
        <v>45367</v>
      </c>
      <c r="E14" s="618">
        <f t="shared" ref="E14" si="14">D14+5</f>
        <v>45372</v>
      </c>
      <c r="F14" s="618">
        <f t="shared" ref="F14" si="15">D14+11</f>
        <v>45378</v>
      </c>
      <c r="G14" s="618">
        <f t="shared" ref="G14" si="16">D14+15</f>
        <v>45382</v>
      </c>
      <c r="H14" s="618">
        <f t="shared" ref="H14" si="17">D14+18</f>
        <v>45385</v>
      </c>
      <c r="I14" s="752"/>
      <c r="J14" s="769" t="e">
        <f t="shared" si="9"/>
        <v>#REF!</v>
      </c>
      <c r="L14" s="769"/>
    </row>
    <row r="15" spans="1:13" ht="17.25" hidden="1" customHeight="1">
      <c r="B15" s="991" t="s">
        <v>4295</v>
      </c>
      <c r="C15" s="993" t="s">
        <v>5238</v>
      </c>
      <c r="D15" s="994">
        <v>45374</v>
      </c>
      <c r="E15" s="994">
        <f t="shared" ref="E15:E16" si="18">D15+5</f>
        <v>45379</v>
      </c>
      <c r="F15" s="994">
        <f t="shared" ref="F15:F16" si="19">D15+11</f>
        <v>45385</v>
      </c>
      <c r="G15" s="994">
        <f t="shared" ref="G15:G16" si="20">D15+15</f>
        <v>45389</v>
      </c>
      <c r="H15" s="994">
        <f t="shared" ref="H15:H16" si="21">D15+18</f>
        <v>45392</v>
      </c>
      <c r="I15" s="995"/>
      <c r="J15" s="996" t="e">
        <f t="shared" si="9"/>
        <v>#REF!</v>
      </c>
      <c r="L15" s="996"/>
    </row>
    <row r="16" spans="1:13" ht="17.25" hidden="1" customHeight="1">
      <c r="B16" s="719" t="s">
        <v>4897</v>
      </c>
      <c r="C16" s="758" t="s">
        <v>5239</v>
      </c>
      <c r="D16" s="618">
        <v>45386</v>
      </c>
      <c r="E16" s="618">
        <f t="shared" si="18"/>
        <v>45391</v>
      </c>
      <c r="F16" s="618">
        <f t="shared" si="19"/>
        <v>45397</v>
      </c>
      <c r="G16" s="618">
        <f t="shared" si="20"/>
        <v>45401</v>
      </c>
      <c r="H16" s="618">
        <f t="shared" si="21"/>
        <v>45404</v>
      </c>
      <c r="I16" s="752"/>
      <c r="J16" s="769" t="e">
        <f t="shared" si="9"/>
        <v>#REF!</v>
      </c>
      <c r="L16" s="769"/>
    </row>
    <row r="17" spans="1:12" ht="17.25" hidden="1" customHeight="1">
      <c r="B17" s="997" t="s">
        <v>4881</v>
      </c>
      <c r="C17" s="955" t="s">
        <v>5240</v>
      </c>
      <c r="D17" s="955">
        <v>45390</v>
      </c>
      <c r="E17" s="758">
        <f t="shared" ref="E17" si="22">D17+5</f>
        <v>45395</v>
      </c>
      <c r="F17" s="758">
        <f t="shared" ref="F17" si="23">D17+11</f>
        <v>45401</v>
      </c>
      <c r="G17" s="880" t="s">
        <v>389</v>
      </c>
      <c r="H17" s="758">
        <f t="shared" ref="H17" si="24">D17+18</f>
        <v>45408</v>
      </c>
      <c r="I17" s="752"/>
      <c r="J17" s="758" t="e">
        <f t="shared" si="9"/>
        <v>#REF!</v>
      </c>
      <c r="L17" s="769"/>
    </row>
    <row r="18" spans="1:12" ht="17.25" hidden="1" customHeight="1">
      <c r="B18" s="997" t="s">
        <v>4927</v>
      </c>
      <c r="C18" s="955" t="s">
        <v>5241</v>
      </c>
      <c r="D18" s="955">
        <v>45402</v>
      </c>
      <c r="E18" s="758">
        <f t="shared" ref="E18:E22" si="25">D18+5</f>
        <v>45407</v>
      </c>
      <c r="F18" s="880" t="s">
        <v>389</v>
      </c>
      <c r="G18" s="758">
        <f t="shared" ref="G18:G22" si="26">D18+15</f>
        <v>45417</v>
      </c>
      <c r="H18" s="758">
        <f t="shared" ref="H18:H22" si="27">D18+18</f>
        <v>45420</v>
      </c>
      <c r="I18" s="752"/>
      <c r="J18" s="758" t="e">
        <f t="shared" ref="J18" si="28">J17+7</f>
        <v>#REF!</v>
      </c>
      <c r="L18" s="769"/>
    </row>
    <row r="19" spans="1:12" ht="17.25" hidden="1" customHeight="1">
      <c r="B19" s="997" t="s">
        <v>4298</v>
      </c>
      <c r="C19" s="955" t="s">
        <v>5242</v>
      </c>
      <c r="D19" s="955">
        <v>45411</v>
      </c>
      <c r="E19" s="758">
        <f t="shared" si="25"/>
        <v>45416</v>
      </c>
      <c r="F19" s="758">
        <f t="shared" ref="F19:F22" si="29">D19+11</f>
        <v>45422</v>
      </c>
      <c r="G19" s="758">
        <f t="shared" si="26"/>
        <v>45426</v>
      </c>
      <c r="H19" s="758">
        <f t="shared" si="27"/>
        <v>45429</v>
      </c>
      <c r="I19" s="752"/>
      <c r="J19" s="758" t="e">
        <f t="shared" ref="J19:J39" si="30">J18+7</f>
        <v>#REF!</v>
      </c>
      <c r="L19" s="769"/>
    </row>
    <row r="20" spans="1:12" ht="17.25" hidden="1" customHeight="1">
      <c r="B20" s="976" t="s">
        <v>4888</v>
      </c>
      <c r="C20" s="955" t="s">
        <v>5243</v>
      </c>
      <c r="D20" s="955">
        <v>45421</v>
      </c>
      <c r="E20" s="758">
        <f t="shared" si="25"/>
        <v>45426</v>
      </c>
      <c r="F20" s="880" t="s">
        <v>389</v>
      </c>
      <c r="G20" s="758">
        <v>45424</v>
      </c>
      <c r="H20" s="758">
        <v>45426</v>
      </c>
      <c r="I20" s="752"/>
      <c r="J20" s="758" t="e">
        <f t="shared" si="30"/>
        <v>#REF!</v>
      </c>
      <c r="L20" s="769"/>
    </row>
    <row r="21" spans="1:12" ht="17.25" hidden="1" customHeight="1">
      <c r="B21" s="976" t="s">
        <v>4901</v>
      </c>
      <c r="C21" s="955" t="s">
        <v>5244</v>
      </c>
      <c r="D21" s="955">
        <v>45424</v>
      </c>
      <c r="E21" s="758">
        <f t="shared" si="25"/>
        <v>45429</v>
      </c>
      <c r="F21" s="758">
        <f t="shared" si="29"/>
        <v>45435</v>
      </c>
      <c r="G21" s="880" t="s">
        <v>389</v>
      </c>
      <c r="H21" s="758">
        <f t="shared" si="27"/>
        <v>45442</v>
      </c>
      <c r="I21" s="752"/>
      <c r="J21" s="758" t="e">
        <f t="shared" si="30"/>
        <v>#REF!</v>
      </c>
      <c r="L21" s="769"/>
    </row>
    <row r="22" spans="1:12" ht="17.25" hidden="1" customHeight="1">
      <c r="B22" s="936" t="s">
        <v>389</v>
      </c>
      <c r="C22" s="955" t="s">
        <v>5245</v>
      </c>
      <c r="D22" s="800">
        <v>45439</v>
      </c>
      <c r="E22" s="800">
        <f t="shared" si="25"/>
        <v>45444</v>
      </c>
      <c r="F22" s="800">
        <f t="shared" si="29"/>
        <v>45450</v>
      </c>
      <c r="G22" s="800">
        <f t="shared" si="26"/>
        <v>45454</v>
      </c>
      <c r="H22" s="800">
        <f t="shared" si="27"/>
        <v>45457</v>
      </c>
      <c r="I22" s="752"/>
      <c r="J22" s="758" t="e">
        <f t="shared" si="30"/>
        <v>#REF!</v>
      </c>
      <c r="L22" s="769"/>
    </row>
    <row r="23" spans="1:12" ht="17.25" hidden="1" customHeight="1">
      <c r="B23" s="976" t="s">
        <v>3995</v>
      </c>
      <c r="C23" s="955" t="s">
        <v>5246</v>
      </c>
      <c r="D23" s="955">
        <v>45434</v>
      </c>
      <c r="E23" s="758">
        <f t="shared" ref="E23:E24" si="31">D23+5</f>
        <v>45439</v>
      </c>
      <c r="F23" s="758">
        <f t="shared" ref="F23:F24" si="32">D23+11</f>
        <v>45445</v>
      </c>
      <c r="G23" s="758">
        <f t="shared" ref="G23:G24" si="33">D23+15</f>
        <v>45449</v>
      </c>
      <c r="H23" s="758">
        <f t="shared" ref="H23:H24" si="34">D23+18</f>
        <v>45452</v>
      </c>
      <c r="I23" s="752"/>
      <c r="J23" s="758" t="e">
        <f t="shared" si="30"/>
        <v>#REF!</v>
      </c>
      <c r="L23" s="769"/>
    </row>
    <row r="24" spans="1:12" ht="17.25" hidden="1" customHeight="1">
      <c r="B24" s="1267" t="s">
        <v>413</v>
      </c>
      <c r="C24" s="955" t="s">
        <v>5247</v>
      </c>
      <c r="D24" s="800">
        <v>45426</v>
      </c>
      <c r="E24" s="800">
        <f t="shared" si="31"/>
        <v>45431</v>
      </c>
      <c r="F24" s="800">
        <f t="shared" si="32"/>
        <v>45437</v>
      </c>
      <c r="G24" s="800">
        <f t="shared" si="33"/>
        <v>45441</v>
      </c>
      <c r="H24" s="800">
        <f t="shared" si="34"/>
        <v>45444</v>
      </c>
      <c r="I24" s="752"/>
      <c r="J24" s="758" t="e">
        <f t="shared" si="30"/>
        <v>#REF!</v>
      </c>
      <c r="L24" s="769"/>
    </row>
    <row r="25" spans="1:12" ht="17.25" hidden="1" customHeight="1">
      <c r="B25" s="1268"/>
      <c r="C25" s="955" t="s">
        <v>5248</v>
      </c>
      <c r="D25" s="800">
        <v>45430</v>
      </c>
      <c r="E25" s="800">
        <f t="shared" ref="E25" si="35">D25+5</f>
        <v>45435</v>
      </c>
      <c r="F25" s="800">
        <f t="shared" ref="F25" si="36">D25+11</f>
        <v>45441</v>
      </c>
      <c r="G25" s="800">
        <f t="shared" ref="G25" si="37">D25+15</f>
        <v>45445</v>
      </c>
      <c r="H25" s="800">
        <f t="shared" ref="H25" si="38">D25+18</f>
        <v>45448</v>
      </c>
      <c r="I25" s="752"/>
      <c r="J25" s="758" t="e">
        <f t="shared" si="30"/>
        <v>#REF!</v>
      </c>
      <c r="L25" s="769"/>
    </row>
    <row r="26" spans="1:12" ht="17.25" hidden="1" customHeight="1">
      <c r="B26" s="1269"/>
      <c r="C26" s="955" t="s">
        <v>5249</v>
      </c>
      <c r="D26" s="800">
        <v>45430</v>
      </c>
      <c r="E26" s="800">
        <f t="shared" ref="E26:E28" si="39">D26+5</f>
        <v>45435</v>
      </c>
      <c r="F26" s="800">
        <f t="shared" ref="F26:F28" si="40">D26+11</f>
        <v>45441</v>
      </c>
      <c r="G26" s="800">
        <f t="shared" ref="G26:G28" si="41">D26+15</f>
        <v>45445</v>
      </c>
      <c r="H26" s="800">
        <f t="shared" ref="H26:H28" si="42">D26+18</f>
        <v>45448</v>
      </c>
      <c r="I26" s="752"/>
      <c r="J26" s="758" t="e">
        <f t="shared" si="30"/>
        <v>#REF!</v>
      </c>
      <c r="L26" s="769"/>
    </row>
    <row r="27" spans="1:12" ht="17.25" hidden="1" customHeight="1">
      <c r="A27" s="329" t="s">
        <v>5250</v>
      </c>
      <c r="B27" s="936" t="s">
        <v>389</v>
      </c>
      <c r="C27" s="955" t="s">
        <v>5251</v>
      </c>
      <c r="D27" s="800">
        <v>45430</v>
      </c>
      <c r="E27" s="800">
        <f t="shared" ref="E27" si="43">D27+5</f>
        <v>45435</v>
      </c>
      <c r="F27" s="800">
        <f t="shared" ref="F27" si="44">D27+11</f>
        <v>45441</v>
      </c>
      <c r="G27" s="800">
        <f t="shared" ref="G27" si="45">D27+15</f>
        <v>45445</v>
      </c>
      <c r="H27" s="800">
        <f t="shared" ref="H27" si="46">D27+18</f>
        <v>45448</v>
      </c>
      <c r="I27" s="752"/>
      <c r="J27" s="758">
        <v>45436</v>
      </c>
      <c r="L27" s="769"/>
    </row>
    <row r="28" spans="1:12" ht="17.25" hidden="1" customHeight="1">
      <c r="B28" s="936" t="s">
        <v>389</v>
      </c>
      <c r="C28" s="955" t="s">
        <v>5252</v>
      </c>
      <c r="D28" s="800">
        <v>45433</v>
      </c>
      <c r="E28" s="800">
        <f t="shared" si="39"/>
        <v>45438</v>
      </c>
      <c r="F28" s="800">
        <f t="shared" si="40"/>
        <v>45444</v>
      </c>
      <c r="G28" s="800">
        <f t="shared" si="41"/>
        <v>45448</v>
      </c>
      <c r="H28" s="800">
        <f t="shared" si="42"/>
        <v>45451</v>
      </c>
      <c r="I28" s="752"/>
      <c r="J28" s="758">
        <f t="shared" si="30"/>
        <v>45443</v>
      </c>
      <c r="L28" s="769"/>
    </row>
    <row r="29" spans="1:12" ht="17.25" hidden="1" customHeight="1">
      <c r="B29" s="936" t="s">
        <v>413</v>
      </c>
      <c r="C29" s="955" t="s">
        <v>5253</v>
      </c>
      <c r="D29" s="800">
        <v>45430</v>
      </c>
      <c r="E29" s="800">
        <f t="shared" ref="E29:E31" si="47">D29+5</f>
        <v>45435</v>
      </c>
      <c r="F29" s="800">
        <f t="shared" ref="F29:F31" si="48">D29+11</f>
        <v>45441</v>
      </c>
      <c r="G29" s="800">
        <f t="shared" ref="G29:G31" si="49">D29+15</f>
        <v>45445</v>
      </c>
      <c r="H29" s="800">
        <f t="shared" ref="H29:H33" si="50">D29+18</f>
        <v>45448</v>
      </c>
      <c r="I29" s="752"/>
      <c r="J29" s="758">
        <f t="shared" si="30"/>
        <v>45450</v>
      </c>
      <c r="L29" s="769"/>
    </row>
    <row r="30" spans="1:12" ht="17.25" hidden="1" customHeight="1">
      <c r="B30" s="976" t="s">
        <v>4063</v>
      </c>
      <c r="C30" s="955" t="s">
        <v>5254</v>
      </c>
      <c r="D30" s="955">
        <v>45449</v>
      </c>
      <c r="E30" s="758">
        <f t="shared" si="47"/>
        <v>45454</v>
      </c>
      <c r="F30" s="758">
        <f t="shared" si="48"/>
        <v>45460</v>
      </c>
      <c r="G30" s="758">
        <f t="shared" si="49"/>
        <v>45464</v>
      </c>
      <c r="H30" s="758">
        <f t="shared" si="50"/>
        <v>45467</v>
      </c>
      <c r="I30" s="752"/>
      <c r="J30" s="758">
        <f t="shared" si="30"/>
        <v>45457</v>
      </c>
      <c r="L30" s="769"/>
    </row>
    <row r="31" spans="1:12" ht="17.25" hidden="1" customHeight="1">
      <c r="B31" s="976" t="s">
        <v>4875</v>
      </c>
      <c r="C31" s="955" t="s">
        <v>5255</v>
      </c>
      <c r="D31" s="955">
        <v>45464</v>
      </c>
      <c r="E31" s="758">
        <f t="shared" si="47"/>
        <v>45469</v>
      </c>
      <c r="F31" s="758">
        <f t="shared" si="48"/>
        <v>45475</v>
      </c>
      <c r="G31" s="758">
        <f t="shared" si="49"/>
        <v>45479</v>
      </c>
      <c r="H31" s="758">
        <f t="shared" si="50"/>
        <v>45482</v>
      </c>
      <c r="I31" s="752"/>
      <c r="J31" s="758">
        <f t="shared" si="30"/>
        <v>45464</v>
      </c>
      <c r="L31" s="769"/>
    </row>
    <row r="32" spans="1:12" ht="17.25" hidden="1" customHeight="1">
      <c r="B32" s="976" t="s">
        <v>4270</v>
      </c>
      <c r="C32" s="955" t="s">
        <v>5256</v>
      </c>
      <c r="D32" s="955">
        <v>45497</v>
      </c>
      <c r="E32" s="758">
        <f t="shared" ref="E32" si="51">D32+5</f>
        <v>45502</v>
      </c>
      <c r="F32" s="758">
        <f t="shared" ref="F32" si="52">D32+11</f>
        <v>45508</v>
      </c>
      <c r="G32" s="758">
        <f t="shared" ref="G32" si="53">D32+15</f>
        <v>45512</v>
      </c>
      <c r="H32" s="758">
        <f t="shared" si="50"/>
        <v>45515</v>
      </c>
      <c r="I32" s="752"/>
      <c r="J32" s="758">
        <f t="shared" si="30"/>
        <v>45471</v>
      </c>
      <c r="L32" s="769"/>
    </row>
    <row r="33" spans="2:12" ht="17.25" hidden="1" customHeight="1">
      <c r="B33" s="976" t="s">
        <v>5257</v>
      </c>
      <c r="C33" s="955" t="s">
        <v>5258</v>
      </c>
      <c r="D33" s="955">
        <v>45477</v>
      </c>
      <c r="E33" s="758">
        <f t="shared" ref="E33" si="54">D33+5</f>
        <v>45482</v>
      </c>
      <c r="F33" s="758">
        <f t="shared" ref="F33" si="55">D33+11</f>
        <v>45488</v>
      </c>
      <c r="G33" s="758">
        <f t="shared" ref="G33" si="56">D33+15</f>
        <v>45492</v>
      </c>
      <c r="H33" s="758">
        <f t="shared" si="50"/>
        <v>45495</v>
      </c>
      <c r="I33" s="752"/>
      <c r="J33" s="758">
        <f t="shared" si="30"/>
        <v>45478</v>
      </c>
      <c r="L33" s="769"/>
    </row>
    <row r="34" spans="2:12" ht="17.25" hidden="1" customHeight="1">
      <c r="B34" s="976" t="s">
        <v>4885</v>
      </c>
      <c r="C34" s="955" t="s">
        <v>5259</v>
      </c>
      <c r="D34" s="955">
        <v>45486</v>
      </c>
      <c r="E34" s="758">
        <f t="shared" ref="E34" si="57">D34+5</f>
        <v>45491</v>
      </c>
      <c r="F34" s="758">
        <f t="shared" ref="F34" si="58">D34+11</f>
        <v>45497</v>
      </c>
      <c r="G34" s="758">
        <f t="shared" ref="G34" si="59">D34+15</f>
        <v>45501</v>
      </c>
      <c r="H34" s="758">
        <f t="shared" ref="H34" si="60">D34+18</f>
        <v>45504</v>
      </c>
      <c r="I34" s="752"/>
      <c r="J34" s="758">
        <f t="shared" si="30"/>
        <v>45485</v>
      </c>
      <c r="L34" s="769"/>
    </row>
    <row r="35" spans="2:12" ht="17.25" hidden="1" customHeight="1">
      <c r="B35" s="976" t="s">
        <v>4295</v>
      </c>
      <c r="C35" s="955" t="s">
        <v>5260</v>
      </c>
      <c r="D35" s="955">
        <v>45490</v>
      </c>
      <c r="E35" s="758">
        <f t="shared" ref="E35" si="61">D35+5</f>
        <v>45495</v>
      </c>
      <c r="F35" s="758">
        <f t="shared" ref="F35" si="62">D35+11</f>
        <v>45501</v>
      </c>
      <c r="G35" s="758">
        <f t="shared" ref="G35" si="63">D35+15</f>
        <v>45505</v>
      </c>
      <c r="H35" s="758">
        <f t="shared" ref="H35" si="64">D35+18</f>
        <v>45508</v>
      </c>
      <c r="I35" s="752"/>
      <c r="J35" s="758">
        <f t="shared" si="30"/>
        <v>45492</v>
      </c>
      <c r="L35" s="769"/>
    </row>
    <row r="36" spans="2:12" ht="17.25" hidden="1" customHeight="1">
      <c r="B36" s="976" t="s">
        <v>4016</v>
      </c>
      <c r="C36" s="955" t="s">
        <v>5261</v>
      </c>
      <c r="D36" s="955">
        <v>45494</v>
      </c>
      <c r="E36" s="758">
        <f t="shared" ref="E36" si="65">D36+5</f>
        <v>45499</v>
      </c>
      <c r="F36" s="758">
        <f t="shared" ref="F36" si="66">D36+11</f>
        <v>45505</v>
      </c>
      <c r="G36" s="758">
        <f t="shared" ref="G36" si="67">D36+15</f>
        <v>45509</v>
      </c>
      <c r="H36" s="758">
        <f t="shared" ref="H36" si="68">D36+18</f>
        <v>45512</v>
      </c>
      <c r="I36" s="752"/>
      <c r="J36" s="758">
        <f t="shared" si="30"/>
        <v>45499</v>
      </c>
      <c r="L36" s="769"/>
    </row>
    <row r="37" spans="2:12" ht="17.25" hidden="1" customHeight="1">
      <c r="B37" s="976" t="s">
        <v>4881</v>
      </c>
      <c r="C37" s="955" t="s">
        <v>5262</v>
      </c>
      <c r="D37" s="955">
        <v>45511</v>
      </c>
      <c r="E37" s="758">
        <f t="shared" ref="E37" si="69">D37+5</f>
        <v>45516</v>
      </c>
      <c r="F37" s="758">
        <f t="shared" ref="F37" si="70">D37+11</f>
        <v>45522</v>
      </c>
      <c r="G37" s="758">
        <f t="shared" ref="G37" si="71">D37+15</f>
        <v>45526</v>
      </c>
      <c r="H37" s="758">
        <f t="shared" ref="H37" si="72">D37+18</f>
        <v>45529</v>
      </c>
      <c r="I37" s="752"/>
      <c r="J37" s="758">
        <f t="shared" si="30"/>
        <v>45506</v>
      </c>
      <c r="L37" s="769"/>
    </row>
    <row r="38" spans="2:12" ht="17.25" hidden="1" customHeight="1">
      <c r="B38" s="976" t="s">
        <v>4927</v>
      </c>
      <c r="C38" s="955" t="s">
        <v>5263</v>
      </c>
      <c r="D38" s="955">
        <v>45517</v>
      </c>
      <c r="E38" s="758">
        <f t="shared" ref="E38" si="73">D38+5</f>
        <v>45522</v>
      </c>
      <c r="F38" s="758">
        <f t="shared" ref="F38" si="74">D38+11</f>
        <v>45528</v>
      </c>
      <c r="G38" s="758">
        <f t="shared" ref="G38" si="75">D38+15</f>
        <v>45532</v>
      </c>
      <c r="H38" s="758">
        <f t="shared" ref="H38" si="76">D38+18</f>
        <v>45535</v>
      </c>
      <c r="I38" s="752"/>
      <c r="J38" s="758">
        <f t="shared" si="30"/>
        <v>45513</v>
      </c>
      <c r="L38" s="769"/>
    </row>
    <row r="39" spans="2:12" ht="17.25" hidden="1" customHeight="1">
      <c r="B39" s="976" t="s">
        <v>4038</v>
      </c>
      <c r="C39" s="955" t="s">
        <v>5264</v>
      </c>
      <c r="D39" s="955">
        <v>45518</v>
      </c>
      <c r="E39" s="758">
        <f t="shared" ref="E39" si="77">D39+5</f>
        <v>45523</v>
      </c>
      <c r="F39" s="758">
        <f t="shared" ref="F39" si="78">D39+11</f>
        <v>45529</v>
      </c>
      <c r="G39" s="758">
        <f t="shared" ref="G39" si="79">D39+15</f>
        <v>45533</v>
      </c>
      <c r="H39" s="758">
        <f t="shared" ref="H39" si="80">D39+18</f>
        <v>45536</v>
      </c>
      <c r="I39" s="752"/>
      <c r="J39" s="758">
        <f t="shared" si="30"/>
        <v>45520</v>
      </c>
      <c r="L39" s="769"/>
    </row>
    <row r="40" spans="2:12" ht="17.25" hidden="1" customHeight="1">
      <c r="B40" s="976" t="s">
        <v>4888</v>
      </c>
      <c r="C40" s="955" t="s">
        <v>5265</v>
      </c>
      <c r="D40" s="955">
        <v>45533</v>
      </c>
      <c r="E40" s="758">
        <f t="shared" ref="E40" si="81">D40+5</f>
        <v>45538</v>
      </c>
      <c r="F40" s="758">
        <f t="shared" ref="F40" si="82">D40+11</f>
        <v>45544</v>
      </c>
      <c r="G40" s="758">
        <f t="shared" ref="G40" si="83">D40+15</f>
        <v>45548</v>
      </c>
      <c r="H40" s="758">
        <f t="shared" ref="H40" si="84">D40+18</f>
        <v>45551</v>
      </c>
      <c r="I40" s="752"/>
      <c r="J40" s="758">
        <v>45512</v>
      </c>
      <c r="L40" s="769"/>
    </row>
    <row r="41" spans="2:12" ht="17.25" hidden="1" customHeight="1">
      <c r="B41" s="976" t="s">
        <v>4901</v>
      </c>
      <c r="C41" s="955" t="s">
        <v>5266</v>
      </c>
      <c r="D41" s="955">
        <v>45538</v>
      </c>
      <c r="E41" s="758">
        <f t="shared" ref="E41:E42" si="85">D41+5</f>
        <v>45543</v>
      </c>
      <c r="F41" s="758">
        <f t="shared" ref="F41:F42" si="86">D41+11</f>
        <v>45549</v>
      </c>
      <c r="G41" s="758">
        <f t="shared" ref="G41:G42" si="87">D41+15</f>
        <v>45553</v>
      </c>
      <c r="H41" s="758">
        <f t="shared" ref="H41:H42" si="88">D41+18</f>
        <v>45556</v>
      </c>
      <c r="I41" s="752"/>
      <c r="J41" s="758">
        <f>J40+7</f>
        <v>45519</v>
      </c>
      <c r="L41" s="769"/>
    </row>
    <row r="42" spans="2:12" ht="17.25" hidden="1" customHeight="1">
      <c r="B42" s="976" t="s">
        <v>5250</v>
      </c>
      <c r="C42" s="955" t="s">
        <v>5267</v>
      </c>
      <c r="D42" s="955">
        <v>45542</v>
      </c>
      <c r="E42" s="758">
        <f t="shared" si="85"/>
        <v>45547</v>
      </c>
      <c r="F42" s="758">
        <f t="shared" si="86"/>
        <v>45553</v>
      </c>
      <c r="G42" s="758">
        <f t="shared" si="87"/>
        <v>45557</v>
      </c>
      <c r="H42" s="758">
        <f t="shared" si="88"/>
        <v>45560</v>
      </c>
      <c r="I42" s="752"/>
      <c r="J42" s="758">
        <f t="shared" ref="J42:J47" si="89">J41+7</f>
        <v>45526</v>
      </c>
      <c r="L42" s="769"/>
    </row>
    <row r="43" spans="2:12" ht="17.25" hidden="1" customHeight="1">
      <c r="B43" s="976" t="s">
        <v>4029</v>
      </c>
      <c r="C43" s="955" t="s">
        <v>5268</v>
      </c>
      <c r="D43" s="955">
        <v>45549</v>
      </c>
      <c r="E43" s="758">
        <f t="shared" ref="E43:E47" si="90">D43+5</f>
        <v>45554</v>
      </c>
      <c r="F43" s="758">
        <f t="shared" ref="F43:F46" si="91">D43+11</f>
        <v>45560</v>
      </c>
      <c r="G43" s="758">
        <f t="shared" ref="G43:G46" si="92">D43+15</f>
        <v>45564</v>
      </c>
      <c r="H43" s="758">
        <f t="shared" ref="H43:H46" si="93">D43+18</f>
        <v>45567</v>
      </c>
      <c r="I43" s="752"/>
      <c r="J43" s="758">
        <f t="shared" si="89"/>
        <v>45533</v>
      </c>
      <c r="L43" s="769"/>
    </row>
    <row r="44" spans="2:12" ht="17.25" hidden="1" customHeight="1">
      <c r="B44" s="976" t="s">
        <v>3995</v>
      </c>
      <c r="C44" s="955" t="s">
        <v>5269</v>
      </c>
      <c r="D44" s="955">
        <v>45552</v>
      </c>
      <c r="E44" s="758">
        <f t="shared" si="90"/>
        <v>45557</v>
      </c>
      <c r="F44" s="758">
        <f t="shared" si="91"/>
        <v>45563</v>
      </c>
      <c r="G44" s="758">
        <f t="shared" si="92"/>
        <v>45567</v>
      </c>
      <c r="H44" s="758">
        <f t="shared" si="93"/>
        <v>45570</v>
      </c>
      <c r="I44" s="752"/>
      <c r="J44" s="758">
        <f t="shared" si="89"/>
        <v>45540</v>
      </c>
      <c r="L44" s="769"/>
    </row>
    <row r="45" spans="2:12" ht="17.25" hidden="1" customHeight="1">
      <c r="B45" s="976" t="s">
        <v>4063</v>
      </c>
      <c r="C45" s="955" t="s">
        <v>5270</v>
      </c>
      <c r="D45" s="955">
        <v>45562</v>
      </c>
      <c r="E45" s="758">
        <f t="shared" si="90"/>
        <v>45567</v>
      </c>
      <c r="F45" s="758">
        <f t="shared" si="91"/>
        <v>45573</v>
      </c>
      <c r="G45" s="758">
        <f t="shared" si="92"/>
        <v>45577</v>
      </c>
      <c r="H45" s="758">
        <f t="shared" si="93"/>
        <v>45580</v>
      </c>
      <c r="I45" s="752"/>
      <c r="J45" s="758">
        <f t="shared" si="89"/>
        <v>45547</v>
      </c>
      <c r="L45" s="769"/>
    </row>
    <row r="46" spans="2:12" ht="17.25" hidden="1" customHeight="1">
      <c r="B46" s="976" t="s">
        <v>4270</v>
      </c>
      <c r="C46" s="955" t="s">
        <v>5271</v>
      </c>
      <c r="D46" s="955">
        <v>45572</v>
      </c>
      <c r="E46" s="758">
        <f t="shared" si="90"/>
        <v>45577</v>
      </c>
      <c r="F46" s="758">
        <f t="shared" si="91"/>
        <v>45583</v>
      </c>
      <c r="G46" s="758">
        <f t="shared" si="92"/>
        <v>45587</v>
      </c>
      <c r="H46" s="758">
        <f t="shared" si="93"/>
        <v>45590</v>
      </c>
      <c r="I46" s="752"/>
      <c r="J46" s="758">
        <f t="shared" si="89"/>
        <v>45554</v>
      </c>
      <c r="L46" s="769"/>
    </row>
    <row r="47" spans="2:12" ht="17.25" hidden="1" customHeight="1">
      <c r="B47" s="1065" t="s">
        <v>413</v>
      </c>
      <c r="C47" s="955" t="s">
        <v>5272</v>
      </c>
      <c r="D47" s="800" t="e">
        <f t="shared" ref="D47:F49" si="94">B47+11</f>
        <v>#VALUE!</v>
      </c>
      <c r="E47" s="800" t="e">
        <f t="shared" si="90"/>
        <v>#VALUE!</v>
      </c>
      <c r="F47" s="800" t="e">
        <f t="shared" si="94"/>
        <v>#VALUE!</v>
      </c>
      <c r="G47" s="800" t="e">
        <f t="shared" ref="G47:G49" si="95">D47+15</f>
        <v>#VALUE!</v>
      </c>
      <c r="H47" s="800" t="e">
        <f t="shared" ref="H47:H49" si="96">D47+18</f>
        <v>#VALUE!</v>
      </c>
      <c r="I47" s="752"/>
      <c r="J47" s="800">
        <f t="shared" si="89"/>
        <v>45561</v>
      </c>
      <c r="L47" s="769"/>
    </row>
    <row r="48" spans="2:12" ht="17.25" hidden="1" customHeight="1">
      <c r="B48" s="976" t="s">
        <v>4875</v>
      </c>
      <c r="C48" s="955" t="s">
        <v>5273</v>
      </c>
      <c r="D48" s="955">
        <v>45584</v>
      </c>
      <c r="E48" s="758">
        <f t="shared" ref="E48:E50" si="97">D48+5</f>
        <v>45589</v>
      </c>
      <c r="F48" s="758">
        <f t="shared" si="94"/>
        <v>45595</v>
      </c>
      <c r="G48" s="758">
        <f t="shared" si="95"/>
        <v>45599</v>
      </c>
      <c r="H48" s="758">
        <f t="shared" si="96"/>
        <v>45602</v>
      </c>
      <c r="I48" s="752"/>
      <c r="J48" s="758">
        <f t="shared" ref="J48:J78" si="98">J47+7</f>
        <v>45568</v>
      </c>
      <c r="L48" s="769"/>
    </row>
    <row r="49" spans="2:12" ht="17.25" hidden="1" customHeight="1">
      <c r="B49" s="976" t="s">
        <v>4014</v>
      </c>
      <c r="C49" s="955" t="s">
        <v>5274</v>
      </c>
      <c r="D49" s="955">
        <v>45588</v>
      </c>
      <c r="E49" s="758">
        <f t="shared" si="97"/>
        <v>45593</v>
      </c>
      <c r="F49" s="758">
        <f t="shared" si="94"/>
        <v>45599</v>
      </c>
      <c r="G49" s="758">
        <f t="shared" si="95"/>
        <v>45603</v>
      </c>
      <c r="H49" s="758">
        <f t="shared" si="96"/>
        <v>45606</v>
      </c>
      <c r="I49" s="752"/>
      <c r="J49" s="758">
        <f t="shared" si="98"/>
        <v>45575</v>
      </c>
      <c r="L49" s="769"/>
    </row>
    <row r="50" spans="2:12" ht="17.25" hidden="1" customHeight="1">
      <c r="B50" s="976" t="s">
        <v>4885</v>
      </c>
      <c r="C50" s="955" t="s">
        <v>5275</v>
      </c>
      <c r="D50" s="955">
        <v>45605</v>
      </c>
      <c r="E50" s="758">
        <f t="shared" si="97"/>
        <v>45610</v>
      </c>
      <c r="F50" s="880" t="s">
        <v>389</v>
      </c>
      <c r="G50" s="758">
        <v>45614</v>
      </c>
      <c r="H50" s="758">
        <v>45616</v>
      </c>
      <c r="I50" s="752"/>
      <c r="J50" s="758">
        <f t="shared" si="98"/>
        <v>45582</v>
      </c>
      <c r="L50" s="769"/>
    </row>
    <row r="51" spans="2:12" ht="17.25" hidden="1" customHeight="1">
      <c r="B51" s="976" t="s">
        <v>4295</v>
      </c>
      <c r="C51" s="955" t="s">
        <v>5276</v>
      </c>
      <c r="D51" s="955">
        <v>45611</v>
      </c>
      <c r="E51" s="880" t="s">
        <v>389</v>
      </c>
      <c r="F51" s="758">
        <f t="shared" ref="F51:F53" si="99">D51+11</f>
        <v>45622</v>
      </c>
      <c r="G51" s="758">
        <f t="shared" ref="G51:G52" si="100">D51+15</f>
        <v>45626</v>
      </c>
      <c r="H51" s="758">
        <f t="shared" ref="H51:H52" si="101">D51+18</f>
        <v>45629</v>
      </c>
      <c r="I51" s="752"/>
      <c r="J51" s="758">
        <f t="shared" si="98"/>
        <v>45589</v>
      </c>
      <c r="L51" s="769"/>
    </row>
    <row r="52" spans="2:12" ht="17.25" hidden="1" customHeight="1">
      <c r="B52" s="976" t="s">
        <v>4016</v>
      </c>
      <c r="C52" s="955" t="s">
        <v>5277</v>
      </c>
      <c r="D52" s="955">
        <v>45614</v>
      </c>
      <c r="E52" s="758">
        <f t="shared" ref="E52:E53" si="102">D52+5</f>
        <v>45619</v>
      </c>
      <c r="F52" s="758">
        <f t="shared" si="99"/>
        <v>45625</v>
      </c>
      <c r="G52" s="758">
        <f t="shared" si="100"/>
        <v>45629</v>
      </c>
      <c r="H52" s="758">
        <f t="shared" si="101"/>
        <v>45632</v>
      </c>
      <c r="I52" s="752"/>
      <c r="J52" s="758">
        <f t="shared" si="98"/>
        <v>45596</v>
      </c>
      <c r="L52" s="769"/>
    </row>
    <row r="53" spans="2:12" ht="17.25" hidden="1" customHeight="1">
      <c r="B53" s="976" t="s">
        <v>4881</v>
      </c>
      <c r="C53" s="955" t="s">
        <v>5278</v>
      </c>
      <c r="D53" s="955">
        <v>45631</v>
      </c>
      <c r="E53" s="758">
        <f t="shared" si="102"/>
        <v>45636</v>
      </c>
      <c r="F53" s="758">
        <f t="shared" si="99"/>
        <v>45642</v>
      </c>
      <c r="G53" s="880" t="s">
        <v>389</v>
      </c>
      <c r="H53" s="880" t="s">
        <v>389</v>
      </c>
      <c r="I53" s="752"/>
      <c r="J53" s="758">
        <f t="shared" si="98"/>
        <v>45603</v>
      </c>
      <c r="L53" s="769"/>
    </row>
    <row r="54" spans="2:12" ht="17.25" hidden="1" customHeight="1">
      <c r="B54" s="976" t="s">
        <v>4927</v>
      </c>
      <c r="C54" s="955" t="s">
        <v>5279</v>
      </c>
      <c r="D54" s="955">
        <v>45622</v>
      </c>
      <c r="E54" s="758">
        <f t="shared" ref="E54:E55" si="103">D54+5</f>
        <v>45627</v>
      </c>
      <c r="F54" s="758">
        <f t="shared" ref="F54" si="104">D54+11</f>
        <v>45633</v>
      </c>
      <c r="G54" s="758">
        <f t="shared" ref="G54" si="105">D54+15</f>
        <v>45637</v>
      </c>
      <c r="H54" s="758">
        <f t="shared" ref="H54" si="106">D54+18</f>
        <v>45640</v>
      </c>
      <c r="I54" s="752"/>
      <c r="J54" s="758">
        <f t="shared" si="98"/>
        <v>45610</v>
      </c>
      <c r="L54" s="769"/>
    </row>
    <row r="55" spans="2:12" ht="17.25" hidden="1" customHeight="1">
      <c r="B55" s="976" t="s">
        <v>4038</v>
      </c>
      <c r="C55" s="955" t="s">
        <v>5280</v>
      </c>
      <c r="D55" s="955">
        <v>45641</v>
      </c>
      <c r="E55" s="758">
        <f t="shared" si="103"/>
        <v>45646</v>
      </c>
      <c r="F55" s="880" t="s">
        <v>389</v>
      </c>
      <c r="G55" s="758">
        <v>45649</v>
      </c>
      <c r="H55" s="758">
        <v>45652</v>
      </c>
      <c r="I55" s="752"/>
      <c r="J55" s="758">
        <f t="shared" si="98"/>
        <v>45617</v>
      </c>
      <c r="L55" s="769"/>
    </row>
    <row r="56" spans="2:12" ht="17.25" hidden="1" customHeight="1">
      <c r="B56" s="976" t="s">
        <v>4888</v>
      </c>
      <c r="C56" s="955" t="s">
        <v>5281</v>
      </c>
      <c r="D56" s="955">
        <v>45648</v>
      </c>
      <c r="E56" s="758">
        <f t="shared" ref="E56:E57" si="107">D56+5</f>
        <v>45653</v>
      </c>
      <c r="F56" s="758">
        <f t="shared" ref="F56:F57" si="108">D56+11</f>
        <v>45659</v>
      </c>
      <c r="G56" s="880" t="s">
        <v>389</v>
      </c>
      <c r="H56" s="758">
        <v>45293</v>
      </c>
      <c r="I56" s="752"/>
      <c r="J56" s="758">
        <f t="shared" si="98"/>
        <v>45624</v>
      </c>
      <c r="L56" s="769"/>
    </row>
    <row r="57" spans="2:12" ht="17.25" hidden="1" customHeight="1">
      <c r="B57" s="976" t="s">
        <v>4901</v>
      </c>
      <c r="C57" s="955" t="s">
        <v>5282</v>
      </c>
      <c r="D57" s="955">
        <v>45651</v>
      </c>
      <c r="E57" s="758">
        <f t="shared" si="107"/>
        <v>45656</v>
      </c>
      <c r="F57" s="758">
        <f t="shared" si="108"/>
        <v>45662</v>
      </c>
      <c r="G57" s="758">
        <f t="shared" ref="G57" si="109">D57+15</f>
        <v>45666</v>
      </c>
      <c r="H57" s="758">
        <f t="shared" ref="H57" si="110">D57+18</f>
        <v>45669</v>
      </c>
      <c r="I57" s="752"/>
      <c r="J57" s="758">
        <f t="shared" si="98"/>
        <v>45631</v>
      </c>
      <c r="L57" s="769"/>
    </row>
    <row r="58" spans="2:12" ht="17.25" hidden="1" customHeight="1">
      <c r="B58" s="976" t="s">
        <v>5250</v>
      </c>
      <c r="C58" s="955" t="s">
        <v>5283</v>
      </c>
      <c r="D58" s="955">
        <v>45656</v>
      </c>
      <c r="E58" s="758">
        <f t="shared" ref="E58:E63" si="111">D58+5</f>
        <v>45661</v>
      </c>
      <c r="F58" s="758">
        <f t="shared" ref="F58:F63" si="112">D58+11</f>
        <v>45667</v>
      </c>
      <c r="G58" s="758">
        <f t="shared" ref="G58:G63" si="113">D58+15</f>
        <v>45671</v>
      </c>
      <c r="H58" s="758">
        <f t="shared" ref="H58:H63" si="114">D58+18</f>
        <v>45674</v>
      </c>
      <c r="I58" s="752"/>
      <c r="J58" s="758">
        <f t="shared" si="98"/>
        <v>45638</v>
      </c>
      <c r="L58" s="769"/>
    </row>
    <row r="59" spans="2:12" ht="17.25" hidden="1" customHeight="1">
      <c r="B59" s="976" t="s">
        <v>4029</v>
      </c>
      <c r="C59" s="955" t="s">
        <v>5284</v>
      </c>
      <c r="D59" s="955">
        <v>45297</v>
      </c>
      <c r="E59" s="758">
        <f t="shared" si="111"/>
        <v>45302</v>
      </c>
      <c r="F59" s="758">
        <f t="shared" si="112"/>
        <v>45308</v>
      </c>
      <c r="G59" s="758">
        <f t="shared" si="113"/>
        <v>45312</v>
      </c>
      <c r="H59" s="758">
        <f t="shared" si="114"/>
        <v>45315</v>
      </c>
      <c r="I59" s="752"/>
      <c r="J59" s="758">
        <f t="shared" si="98"/>
        <v>45645</v>
      </c>
      <c r="L59" s="769"/>
    </row>
    <row r="60" spans="2:12" ht="17.25" hidden="1" customHeight="1">
      <c r="B60" s="1065" t="s">
        <v>413</v>
      </c>
      <c r="C60" s="955" t="s">
        <v>5285</v>
      </c>
      <c r="D60" s="800"/>
      <c r="E60" s="800"/>
      <c r="F60" s="800"/>
      <c r="G60" s="800"/>
      <c r="H60" s="800"/>
      <c r="I60" s="752"/>
      <c r="J60" s="758">
        <f t="shared" si="98"/>
        <v>45652</v>
      </c>
      <c r="L60" s="769"/>
    </row>
    <row r="61" spans="2:12" ht="17.25" hidden="1" customHeight="1">
      <c r="B61" s="976" t="s">
        <v>3995</v>
      </c>
      <c r="C61" s="955" t="s">
        <v>5286</v>
      </c>
      <c r="D61" s="955">
        <v>45667</v>
      </c>
      <c r="E61" s="758">
        <f t="shared" si="111"/>
        <v>45672</v>
      </c>
      <c r="F61" s="758">
        <f t="shared" si="112"/>
        <v>45678</v>
      </c>
      <c r="G61" s="758">
        <f t="shared" si="113"/>
        <v>45682</v>
      </c>
      <c r="H61" s="758">
        <f t="shared" si="114"/>
        <v>45685</v>
      </c>
      <c r="I61" s="752"/>
      <c r="J61" s="758">
        <f t="shared" si="98"/>
        <v>45659</v>
      </c>
      <c r="L61" s="769"/>
    </row>
    <row r="62" spans="2:12" ht="17.25" hidden="1" customHeight="1">
      <c r="B62" s="1065" t="s">
        <v>413</v>
      </c>
      <c r="C62" s="955" t="s">
        <v>5287</v>
      </c>
      <c r="D62" s="800"/>
      <c r="E62" s="800"/>
      <c r="F62" s="800"/>
      <c r="G62" s="800"/>
      <c r="H62" s="800"/>
      <c r="I62" s="752"/>
      <c r="J62" s="758">
        <f t="shared" si="98"/>
        <v>45666</v>
      </c>
      <c r="L62" s="769"/>
    </row>
    <row r="63" spans="2:12" ht="17.25" hidden="1" customHeight="1">
      <c r="B63" s="976" t="s">
        <v>4063</v>
      </c>
      <c r="C63" s="955" t="s">
        <v>5288</v>
      </c>
      <c r="D63" s="955">
        <v>45678</v>
      </c>
      <c r="E63" s="758">
        <f t="shared" si="111"/>
        <v>45683</v>
      </c>
      <c r="F63" s="758">
        <f t="shared" si="112"/>
        <v>45689</v>
      </c>
      <c r="G63" s="758">
        <f t="shared" si="113"/>
        <v>45693</v>
      </c>
      <c r="H63" s="758">
        <f t="shared" si="114"/>
        <v>45696</v>
      </c>
      <c r="I63" s="752"/>
      <c r="J63" s="758">
        <f t="shared" si="98"/>
        <v>45673</v>
      </c>
      <c r="L63" s="769"/>
    </row>
    <row r="64" spans="2:12" ht="17.25" hidden="1" customHeight="1">
      <c r="B64" s="976" t="s">
        <v>4270</v>
      </c>
      <c r="C64" s="955" t="s">
        <v>5289</v>
      </c>
      <c r="D64" s="955">
        <v>45683</v>
      </c>
      <c r="E64" s="758">
        <f t="shared" ref="E64" si="115">D64+5</f>
        <v>45688</v>
      </c>
      <c r="F64" s="758">
        <f t="shared" ref="F64" si="116">D64+11</f>
        <v>45694</v>
      </c>
      <c r="G64" s="758">
        <f t="shared" ref="G64" si="117">D64+15</f>
        <v>45698</v>
      </c>
      <c r="H64" s="758">
        <f t="shared" ref="H64" si="118">D64+18</f>
        <v>45701</v>
      </c>
      <c r="I64" s="752"/>
      <c r="J64" s="758">
        <f t="shared" si="98"/>
        <v>45680</v>
      </c>
      <c r="L64" s="769"/>
    </row>
    <row r="65" spans="2:20" ht="17.25" hidden="1" customHeight="1">
      <c r="B65" s="976" t="s">
        <v>4875</v>
      </c>
      <c r="C65" s="955" t="s">
        <v>5290</v>
      </c>
      <c r="D65" s="955">
        <v>45696</v>
      </c>
      <c r="E65" s="758">
        <f t="shared" ref="E65:E67" si="119">D65+5</f>
        <v>45701</v>
      </c>
      <c r="F65" s="758">
        <f t="shared" ref="F65:F67" si="120">D65+11</f>
        <v>45707</v>
      </c>
      <c r="G65" s="758">
        <f t="shared" ref="G65:G67" si="121">D65+15</f>
        <v>45711</v>
      </c>
      <c r="H65" s="758">
        <f t="shared" ref="H65:H67" si="122">D65+18</f>
        <v>45714</v>
      </c>
      <c r="I65" s="752"/>
      <c r="J65" s="758">
        <f t="shared" si="98"/>
        <v>45687</v>
      </c>
      <c r="L65" s="769"/>
    </row>
    <row r="66" spans="2:20" ht="17.25" hidden="1" customHeight="1">
      <c r="B66" s="976" t="s">
        <v>4014</v>
      </c>
      <c r="C66" s="955" t="s">
        <v>5291</v>
      </c>
      <c r="D66" s="955">
        <v>45699</v>
      </c>
      <c r="E66" s="758">
        <f t="shared" si="119"/>
        <v>45704</v>
      </c>
      <c r="F66" s="758">
        <f t="shared" si="120"/>
        <v>45710</v>
      </c>
      <c r="G66" s="758">
        <f t="shared" si="121"/>
        <v>45714</v>
      </c>
      <c r="H66" s="758">
        <f t="shared" si="122"/>
        <v>45717</v>
      </c>
      <c r="I66" s="752"/>
      <c r="J66" s="758">
        <f t="shared" si="98"/>
        <v>45694</v>
      </c>
      <c r="L66" s="769"/>
    </row>
    <row r="67" spans="2:20" ht="17.25" hidden="1" customHeight="1">
      <c r="B67" s="976" t="s">
        <v>4885</v>
      </c>
      <c r="C67" s="955" t="s">
        <v>5292</v>
      </c>
      <c r="D67" s="955">
        <v>45718</v>
      </c>
      <c r="E67" s="758">
        <f t="shared" si="119"/>
        <v>45723</v>
      </c>
      <c r="F67" s="758">
        <f t="shared" si="120"/>
        <v>45729</v>
      </c>
      <c r="G67" s="758">
        <f t="shared" si="121"/>
        <v>45733</v>
      </c>
      <c r="H67" s="758">
        <f t="shared" si="122"/>
        <v>45736</v>
      </c>
      <c r="I67" s="752"/>
      <c r="J67" s="758">
        <f t="shared" si="98"/>
        <v>45701</v>
      </c>
      <c r="L67" s="769"/>
    </row>
    <row r="68" spans="2:20" ht="17.25" hidden="1" customHeight="1">
      <c r="B68" s="976" t="s">
        <v>4295</v>
      </c>
      <c r="C68" s="955" t="s">
        <v>5293</v>
      </c>
      <c r="D68" s="955">
        <v>45724</v>
      </c>
      <c r="E68" s="758">
        <f t="shared" ref="E68" si="123">D68+5</f>
        <v>45729</v>
      </c>
      <c r="F68" s="758">
        <f t="shared" ref="F68" si="124">D68+11</f>
        <v>45735</v>
      </c>
      <c r="G68" s="758">
        <f t="shared" ref="G68" si="125">D68+15</f>
        <v>45739</v>
      </c>
      <c r="H68" s="758">
        <f t="shared" ref="H68" si="126">D68+18</f>
        <v>45742</v>
      </c>
      <c r="I68" s="752"/>
      <c r="J68" s="758">
        <f t="shared" si="98"/>
        <v>45708</v>
      </c>
      <c r="L68" s="769"/>
    </row>
    <row r="69" spans="2:20" ht="17.25" hidden="1" customHeight="1">
      <c r="B69" s="976" t="s">
        <v>4016</v>
      </c>
      <c r="C69" s="955" t="s">
        <v>5294</v>
      </c>
      <c r="D69" s="955">
        <v>45732</v>
      </c>
      <c r="E69" s="758">
        <f t="shared" ref="E69:E72" si="127">D69+5</f>
        <v>45737</v>
      </c>
      <c r="F69" s="758">
        <f t="shared" ref="F69:F71" si="128">D69+11</f>
        <v>45743</v>
      </c>
      <c r="G69" s="758">
        <f t="shared" ref="G69:G71" si="129">D69+15</f>
        <v>45747</v>
      </c>
      <c r="H69" s="758">
        <f t="shared" ref="H69:H71" si="130">D69+18</f>
        <v>45750</v>
      </c>
      <c r="I69" s="752"/>
      <c r="J69" s="758">
        <f t="shared" si="98"/>
        <v>45715</v>
      </c>
      <c r="L69" s="769"/>
    </row>
    <row r="70" spans="2:20" ht="17.25" hidden="1" customHeight="1">
      <c r="B70" s="976" t="s">
        <v>4927</v>
      </c>
      <c r="C70" s="955" t="s">
        <v>5295</v>
      </c>
      <c r="D70" s="955">
        <v>45735</v>
      </c>
      <c r="E70" s="758">
        <f t="shared" si="127"/>
        <v>45740</v>
      </c>
      <c r="F70" s="758">
        <f t="shared" si="128"/>
        <v>45746</v>
      </c>
      <c r="G70" s="758">
        <f t="shared" si="129"/>
        <v>45750</v>
      </c>
      <c r="H70" s="758">
        <f t="shared" si="130"/>
        <v>45753</v>
      </c>
      <c r="I70" s="752"/>
      <c r="J70" s="758">
        <f t="shared" si="98"/>
        <v>45722</v>
      </c>
      <c r="L70" s="769"/>
    </row>
    <row r="71" spans="2:20" ht="17.25" hidden="1" customHeight="1">
      <c r="B71" s="976" t="s">
        <v>4076</v>
      </c>
      <c r="C71" s="955" t="s">
        <v>5296</v>
      </c>
      <c r="D71" s="955">
        <v>45738</v>
      </c>
      <c r="E71" s="758">
        <f t="shared" si="127"/>
        <v>45743</v>
      </c>
      <c r="F71" s="758">
        <f t="shared" si="128"/>
        <v>45749</v>
      </c>
      <c r="G71" s="758">
        <f t="shared" si="129"/>
        <v>45753</v>
      </c>
      <c r="H71" s="758">
        <f t="shared" si="130"/>
        <v>45756</v>
      </c>
      <c r="I71" s="752"/>
      <c r="J71" s="758">
        <f t="shared" si="98"/>
        <v>45729</v>
      </c>
      <c r="L71" s="769"/>
    </row>
    <row r="72" spans="2:20" ht="17.25" hidden="1" customHeight="1">
      <c r="B72" s="976" t="s">
        <v>4038</v>
      </c>
      <c r="C72" s="955" t="s">
        <v>5297</v>
      </c>
      <c r="D72" s="955">
        <v>45746</v>
      </c>
      <c r="E72" s="758">
        <f t="shared" si="127"/>
        <v>45751</v>
      </c>
      <c r="F72" s="880" t="s">
        <v>389</v>
      </c>
      <c r="G72" s="758">
        <v>45760</v>
      </c>
      <c r="H72" s="758">
        <v>45765</v>
      </c>
      <c r="I72" s="752"/>
      <c r="J72" s="758">
        <f t="shared" si="98"/>
        <v>45736</v>
      </c>
      <c r="L72" s="769"/>
    </row>
    <row r="73" spans="2:20" ht="17.25" hidden="1" customHeight="1">
      <c r="B73" s="976" t="s">
        <v>4888</v>
      </c>
      <c r="C73" s="955" t="s">
        <v>5298</v>
      </c>
      <c r="D73" s="955">
        <v>45761</v>
      </c>
      <c r="E73" s="758">
        <f t="shared" ref="E73:E76" si="131">D73+5</f>
        <v>45766</v>
      </c>
      <c r="F73" s="758">
        <f t="shared" ref="F73:F76" si="132">D73+11</f>
        <v>45772</v>
      </c>
      <c r="G73" s="758">
        <f t="shared" ref="G73:G76" si="133">D73+15</f>
        <v>45776</v>
      </c>
      <c r="H73" s="758">
        <f t="shared" ref="H73:H76" si="134">D73+18</f>
        <v>45779</v>
      </c>
      <c r="I73" s="752"/>
      <c r="J73" s="758">
        <f t="shared" si="98"/>
        <v>45743</v>
      </c>
      <c r="L73" s="769"/>
    </row>
    <row r="74" spans="2:20" ht="17.25" hidden="1" customHeight="1">
      <c r="B74" s="976" t="s">
        <v>4901</v>
      </c>
      <c r="C74" s="955" t="s">
        <v>5299</v>
      </c>
      <c r="D74" s="955">
        <v>45768</v>
      </c>
      <c r="E74" s="758">
        <f t="shared" si="131"/>
        <v>45773</v>
      </c>
      <c r="F74" s="880" t="s">
        <v>389</v>
      </c>
      <c r="G74" s="758">
        <f t="shared" si="133"/>
        <v>45783</v>
      </c>
      <c r="H74" s="758">
        <f t="shared" si="134"/>
        <v>45786</v>
      </c>
      <c r="I74" s="752"/>
      <c r="J74" s="758">
        <f t="shared" si="98"/>
        <v>45750</v>
      </c>
      <c r="L74" s="769"/>
    </row>
    <row r="75" spans="2:20" ht="17.25" hidden="1" customHeight="1">
      <c r="B75" s="1065" t="s">
        <v>413</v>
      </c>
      <c r="C75" s="955" t="s">
        <v>5300</v>
      </c>
      <c r="D75" s="800"/>
      <c r="E75" s="800"/>
      <c r="F75" s="800"/>
      <c r="G75" s="800"/>
      <c r="H75" s="800"/>
      <c r="I75" s="752"/>
      <c r="J75" s="758">
        <f t="shared" si="98"/>
        <v>45757</v>
      </c>
      <c r="L75" s="769"/>
    </row>
    <row r="76" spans="2:20" ht="17.25" hidden="1" customHeight="1">
      <c r="B76" s="976" t="s">
        <v>4029</v>
      </c>
      <c r="C76" s="955" t="s">
        <v>5301</v>
      </c>
      <c r="D76" s="955">
        <v>45772</v>
      </c>
      <c r="E76" s="758">
        <f t="shared" si="131"/>
        <v>45777</v>
      </c>
      <c r="F76" s="758">
        <f t="shared" si="132"/>
        <v>45783</v>
      </c>
      <c r="G76" s="758">
        <f t="shared" si="133"/>
        <v>45787</v>
      </c>
      <c r="H76" s="758">
        <f t="shared" si="134"/>
        <v>45790</v>
      </c>
      <c r="I76" s="752"/>
      <c r="J76" s="758">
        <f t="shared" si="98"/>
        <v>45764</v>
      </c>
      <c r="L76" s="769"/>
    </row>
    <row r="77" spans="2:20" ht="17.25" hidden="1" customHeight="1">
      <c r="B77" s="976" t="s">
        <v>3995</v>
      </c>
      <c r="C77" s="955" t="s">
        <v>5302</v>
      </c>
      <c r="D77" s="955">
        <v>45777</v>
      </c>
      <c r="E77" s="758">
        <f t="shared" ref="E77" si="135">D77+5</f>
        <v>45782</v>
      </c>
      <c r="F77" s="972" t="s">
        <v>389</v>
      </c>
      <c r="G77" s="758">
        <f t="shared" ref="G77" si="136">D77+15</f>
        <v>45792</v>
      </c>
      <c r="H77" s="758">
        <f t="shared" ref="H77" si="137">D77+18</f>
        <v>45795</v>
      </c>
      <c r="I77" s="752"/>
      <c r="J77" s="758">
        <f t="shared" si="98"/>
        <v>45771</v>
      </c>
      <c r="L77" s="769"/>
    </row>
    <row r="78" spans="2:20" ht="17.25" hidden="1" customHeight="1">
      <c r="B78" s="1065" t="s">
        <v>413</v>
      </c>
      <c r="C78" s="955" t="s">
        <v>5303</v>
      </c>
      <c r="D78" s="800"/>
      <c r="E78" s="800"/>
      <c r="F78" s="800"/>
      <c r="G78" s="800"/>
      <c r="H78" s="800"/>
      <c r="I78" s="752"/>
      <c r="J78" s="758">
        <f t="shared" si="98"/>
        <v>45778</v>
      </c>
      <c r="L78" s="769"/>
    </row>
    <row r="79" spans="2:20" ht="17.25" hidden="1" customHeight="1">
      <c r="B79" s="147" t="s">
        <v>545</v>
      </c>
      <c r="C79" s="155"/>
      <c r="D79" s="155"/>
      <c r="E79" s="155"/>
      <c r="F79" s="155"/>
      <c r="G79" s="155"/>
      <c r="H79" s="155"/>
      <c r="I79" s="418"/>
      <c r="J79" s="418"/>
      <c r="K79" s="418"/>
      <c r="L79" s="418"/>
    </row>
    <row r="80" spans="2:20" ht="17.25" hidden="1" customHeight="1">
      <c r="B80" s="147"/>
      <c r="C80" s="155"/>
      <c r="D80" s="155"/>
      <c r="E80" s="155"/>
      <c r="F80" s="155"/>
      <c r="G80" s="155"/>
      <c r="H80" s="155"/>
      <c r="I80" s="418"/>
      <c r="J80" s="418"/>
      <c r="K80" s="418"/>
      <c r="L80" s="418"/>
      <c r="M80" s="418"/>
      <c r="N80" s="155"/>
      <c r="O80" s="155"/>
      <c r="P80" s="428"/>
      <c r="Q80" s="180"/>
      <c r="R80" s="147"/>
      <c r="S80" s="147"/>
      <c r="T80" s="147"/>
    </row>
    <row r="81" spans="1:20" ht="17.25" customHeight="1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>
      <c r="A82" s="310"/>
      <c r="B82" s="1187" t="s">
        <v>5228</v>
      </c>
      <c r="C82" s="1188"/>
      <c r="D82" s="1227" t="s">
        <v>353</v>
      </c>
      <c r="E82" s="944" t="s">
        <v>332</v>
      </c>
      <c r="F82" s="941" t="s">
        <v>190</v>
      </c>
      <c r="G82" s="941" t="s">
        <v>318</v>
      </c>
      <c r="H82" s="941" t="s">
        <v>1657</v>
      </c>
      <c r="I82" s="941" t="s">
        <v>247</v>
      </c>
      <c r="J82" s="941" t="s">
        <v>228</v>
      </c>
      <c r="K82" s="941" t="s">
        <v>302</v>
      </c>
      <c r="M82" s="881"/>
    </row>
    <row r="83" spans="1:20" ht="20.100000000000001" customHeight="1">
      <c r="A83" s="310"/>
      <c r="B83" s="944" t="s">
        <v>355</v>
      </c>
      <c r="C83" s="944" t="s">
        <v>356</v>
      </c>
      <c r="D83" s="1228"/>
      <c r="E83" s="940" t="s">
        <v>184</v>
      </c>
      <c r="F83" s="940" t="s">
        <v>172</v>
      </c>
      <c r="G83" s="965" t="s">
        <v>248</v>
      </c>
      <c r="H83" s="965" t="s">
        <v>177</v>
      </c>
      <c r="I83" s="965" t="s">
        <v>287</v>
      </c>
      <c r="J83" s="965" t="s">
        <v>234</v>
      </c>
      <c r="K83" s="965" t="s">
        <v>303</v>
      </c>
      <c r="M83" s="941" t="s">
        <v>495</v>
      </c>
      <c r="N83" s="941" t="s">
        <v>357</v>
      </c>
      <c r="O83" s="985" t="s">
        <v>358</v>
      </c>
    </row>
    <row r="84" spans="1:20" ht="17.25" hidden="1" customHeight="1">
      <c r="B84" s="976" t="s">
        <v>3965</v>
      </c>
      <c r="C84" s="955" t="s">
        <v>5304</v>
      </c>
      <c r="D84" s="955">
        <v>45791</v>
      </c>
      <c r="E84" s="758">
        <f>D84+7</f>
        <v>45798</v>
      </c>
      <c r="F84" s="758">
        <f>E84+4</f>
        <v>45802</v>
      </c>
      <c r="G84" s="758">
        <f>F84+2</f>
        <v>45804</v>
      </c>
      <c r="H84" s="758">
        <f>G84+4</f>
        <v>45808</v>
      </c>
      <c r="I84" s="758">
        <f>H84+4</f>
        <v>45812</v>
      </c>
      <c r="J84" s="758">
        <f>I84+2</f>
        <v>45814</v>
      </c>
      <c r="K84" s="758">
        <f>J84+3</f>
        <v>45817</v>
      </c>
      <c r="M84" s="758">
        <v>45790</v>
      </c>
      <c r="N84" s="758">
        <v>45790</v>
      </c>
    </row>
    <row r="85" spans="1:20" ht="17.25" hidden="1" customHeight="1">
      <c r="B85" s="976" t="s">
        <v>5305</v>
      </c>
      <c r="C85" s="955" t="s">
        <v>5306</v>
      </c>
      <c r="D85" s="955">
        <v>45806</v>
      </c>
      <c r="E85" s="758">
        <f t="shared" ref="E85:E90" si="138">D85+7</f>
        <v>45813</v>
      </c>
      <c r="F85" s="972" t="s">
        <v>389</v>
      </c>
      <c r="G85" s="972" t="s">
        <v>389</v>
      </c>
      <c r="H85" s="972" t="s">
        <v>389</v>
      </c>
      <c r="I85" s="758">
        <v>45813</v>
      </c>
      <c r="J85" s="972" t="s">
        <v>389</v>
      </c>
      <c r="K85" s="972" t="s">
        <v>389</v>
      </c>
      <c r="M85" s="758">
        <f t="shared" ref="M85:N114" si="139">M84+7</f>
        <v>45797</v>
      </c>
      <c r="N85" s="758">
        <f t="shared" si="139"/>
        <v>45797</v>
      </c>
    </row>
    <row r="86" spans="1:20" ht="17.25" hidden="1" customHeight="1">
      <c r="B86" s="976" t="s">
        <v>4019</v>
      </c>
      <c r="C86" s="955" t="s">
        <v>5307</v>
      </c>
      <c r="D86" s="955">
        <v>45806</v>
      </c>
      <c r="E86" s="758">
        <f t="shared" si="138"/>
        <v>45813</v>
      </c>
      <c r="F86" s="758">
        <f t="shared" ref="F86:F90" si="140">E86+4</f>
        <v>45817</v>
      </c>
      <c r="G86" s="758">
        <f t="shared" ref="G86:G90" si="141">F86+2</f>
        <v>45819</v>
      </c>
      <c r="H86" s="758">
        <f t="shared" ref="H86:I90" si="142">G86+4</f>
        <v>45823</v>
      </c>
      <c r="I86" s="758">
        <f t="shared" si="142"/>
        <v>45827</v>
      </c>
      <c r="J86" s="758">
        <f t="shared" ref="J86:J90" si="143">I86+2</f>
        <v>45829</v>
      </c>
      <c r="K86" s="758">
        <f t="shared" ref="K86:K90" si="144">J86+3</f>
        <v>45832</v>
      </c>
      <c r="M86" s="758">
        <f t="shared" si="139"/>
        <v>45804</v>
      </c>
      <c r="N86" s="758">
        <f t="shared" si="139"/>
        <v>45804</v>
      </c>
    </row>
    <row r="87" spans="1:20" ht="17.25" hidden="1" customHeight="1">
      <c r="B87" s="976" t="s">
        <v>4072</v>
      </c>
      <c r="C87" s="955" t="s">
        <v>5308</v>
      </c>
      <c r="D87" s="955">
        <v>45814</v>
      </c>
      <c r="E87" s="758">
        <f t="shared" si="138"/>
        <v>45821</v>
      </c>
      <c r="F87" s="758">
        <f t="shared" si="140"/>
        <v>45825</v>
      </c>
      <c r="G87" s="758">
        <f t="shared" si="141"/>
        <v>45827</v>
      </c>
      <c r="H87" s="758">
        <f t="shared" si="142"/>
        <v>45831</v>
      </c>
      <c r="I87" s="758">
        <f t="shared" si="142"/>
        <v>45835</v>
      </c>
      <c r="J87" s="758">
        <f t="shared" si="143"/>
        <v>45837</v>
      </c>
      <c r="K87" s="758">
        <f t="shared" si="144"/>
        <v>45840</v>
      </c>
      <c r="M87" s="758">
        <f t="shared" si="139"/>
        <v>45811</v>
      </c>
      <c r="N87" s="758">
        <f t="shared" si="139"/>
        <v>45811</v>
      </c>
    </row>
    <row r="88" spans="1:20" ht="17.25" hidden="1" customHeight="1">
      <c r="B88" s="976" t="s">
        <v>4021</v>
      </c>
      <c r="C88" s="955" t="s">
        <v>5309</v>
      </c>
      <c r="D88" s="955">
        <v>45838</v>
      </c>
      <c r="E88" s="972" t="s">
        <v>389</v>
      </c>
      <c r="F88" s="972" t="s">
        <v>389</v>
      </c>
      <c r="G88" s="758">
        <v>45842</v>
      </c>
      <c r="H88" s="972" t="s">
        <v>389</v>
      </c>
      <c r="I88" s="972" t="s">
        <v>389</v>
      </c>
      <c r="J88" s="972" t="s">
        <v>389</v>
      </c>
      <c r="K88" s="972" t="s">
        <v>389</v>
      </c>
      <c r="M88" s="758">
        <f t="shared" si="139"/>
        <v>45818</v>
      </c>
      <c r="N88" s="758">
        <f t="shared" si="139"/>
        <v>45818</v>
      </c>
    </row>
    <row r="89" spans="1:20" ht="17.25" hidden="1" customHeight="1">
      <c r="B89" s="1065" t="s">
        <v>413</v>
      </c>
      <c r="C89" s="955" t="s">
        <v>5310</v>
      </c>
      <c r="D89" s="800"/>
      <c r="E89" s="800"/>
      <c r="F89" s="800"/>
      <c r="G89" s="800"/>
      <c r="H89" s="800"/>
      <c r="I89" s="800"/>
      <c r="J89" s="800"/>
      <c r="K89" s="800"/>
      <c r="M89" s="758">
        <f t="shared" si="139"/>
        <v>45825</v>
      </c>
      <c r="N89" s="758">
        <f t="shared" si="139"/>
        <v>45825</v>
      </c>
    </row>
    <row r="90" spans="1:20" ht="17.25" hidden="1" customHeight="1">
      <c r="B90" s="976" t="s">
        <v>4885</v>
      </c>
      <c r="C90" s="955" t="s">
        <v>5311</v>
      </c>
      <c r="D90" s="955">
        <v>45838</v>
      </c>
      <c r="E90" s="758">
        <f t="shared" si="138"/>
        <v>45845</v>
      </c>
      <c r="F90" s="758">
        <f t="shared" si="140"/>
        <v>45849</v>
      </c>
      <c r="G90" s="758">
        <f t="shared" si="141"/>
        <v>45851</v>
      </c>
      <c r="H90" s="758">
        <f t="shared" si="142"/>
        <v>45855</v>
      </c>
      <c r="I90" s="758">
        <f t="shared" si="142"/>
        <v>45859</v>
      </c>
      <c r="J90" s="758">
        <f t="shared" si="143"/>
        <v>45861</v>
      </c>
      <c r="K90" s="758">
        <f t="shared" si="144"/>
        <v>45864</v>
      </c>
      <c r="M90" s="758">
        <f t="shared" si="139"/>
        <v>45832</v>
      </c>
      <c r="N90" s="758">
        <f t="shared" si="139"/>
        <v>45832</v>
      </c>
    </row>
    <row r="91" spans="1:20" ht="17.25" hidden="1" customHeight="1">
      <c r="B91" s="976" t="s">
        <v>4016</v>
      </c>
      <c r="C91" s="955" t="s">
        <v>5312</v>
      </c>
      <c r="D91" s="972" t="s">
        <v>389</v>
      </c>
      <c r="E91" s="800"/>
      <c r="F91" s="800"/>
      <c r="G91" s="800"/>
      <c r="H91" s="800"/>
      <c r="I91" s="800"/>
      <c r="J91" s="800"/>
      <c r="K91" s="800"/>
      <c r="M91" s="758">
        <f t="shared" si="139"/>
        <v>45839</v>
      </c>
      <c r="N91" s="758">
        <f t="shared" si="139"/>
        <v>45839</v>
      </c>
    </row>
    <row r="92" spans="1:20" ht="17.25" hidden="1" customHeight="1">
      <c r="B92" s="976" t="s">
        <v>4897</v>
      </c>
      <c r="C92" s="955" t="s">
        <v>5313</v>
      </c>
      <c r="D92" s="955">
        <v>45845</v>
      </c>
      <c r="E92" s="758">
        <f t="shared" ref="E92:E93" si="145">D92+7</f>
        <v>45852</v>
      </c>
      <c r="F92" s="758">
        <f t="shared" ref="F92:F93" si="146">E92+4</f>
        <v>45856</v>
      </c>
      <c r="G92" s="758">
        <f t="shared" ref="G92:G93" si="147">F92+2</f>
        <v>45858</v>
      </c>
      <c r="H92" s="758">
        <f t="shared" ref="H92:H93" si="148">G92+4</f>
        <v>45862</v>
      </c>
      <c r="I92" s="758">
        <f t="shared" ref="I92:I93" si="149">H92+4</f>
        <v>45866</v>
      </c>
      <c r="J92" s="758">
        <f t="shared" ref="J92:J93" si="150">I92+2</f>
        <v>45868</v>
      </c>
      <c r="K92" s="758">
        <f t="shared" ref="K92:K93" si="151">J92+3</f>
        <v>45871</v>
      </c>
      <c r="M92" s="758">
        <f t="shared" si="139"/>
        <v>45846</v>
      </c>
      <c r="N92" s="758">
        <f t="shared" si="139"/>
        <v>45846</v>
      </c>
    </row>
    <row r="93" spans="1:20" ht="17.25" hidden="1" customHeight="1">
      <c r="B93" s="976" t="s">
        <v>4927</v>
      </c>
      <c r="C93" s="955" t="s">
        <v>5314</v>
      </c>
      <c r="D93" s="955">
        <v>45854</v>
      </c>
      <c r="E93" s="758">
        <f t="shared" si="145"/>
        <v>45861</v>
      </c>
      <c r="F93" s="758">
        <f t="shared" si="146"/>
        <v>45865</v>
      </c>
      <c r="G93" s="758">
        <f t="shared" si="147"/>
        <v>45867</v>
      </c>
      <c r="H93" s="758">
        <f t="shared" si="148"/>
        <v>45871</v>
      </c>
      <c r="I93" s="758">
        <f t="shared" si="149"/>
        <v>45875</v>
      </c>
      <c r="J93" s="758">
        <f t="shared" si="150"/>
        <v>45877</v>
      </c>
      <c r="K93" s="758">
        <f t="shared" si="151"/>
        <v>45880</v>
      </c>
      <c r="M93" s="758">
        <f t="shared" si="139"/>
        <v>45853</v>
      </c>
      <c r="N93" s="758">
        <f t="shared" si="139"/>
        <v>45853</v>
      </c>
    </row>
    <row r="94" spans="1:20" ht="17.25" hidden="1" customHeight="1">
      <c r="B94" s="976" t="s">
        <v>4298</v>
      </c>
      <c r="C94" s="955" t="s">
        <v>5315</v>
      </c>
      <c r="D94" s="955">
        <v>45860</v>
      </c>
      <c r="E94" s="972" t="s">
        <v>389</v>
      </c>
      <c r="F94" s="972" t="s">
        <v>389</v>
      </c>
      <c r="G94" s="972" t="s">
        <v>389</v>
      </c>
      <c r="H94" s="972" t="s">
        <v>389</v>
      </c>
      <c r="I94" s="972" t="s">
        <v>389</v>
      </c>
      <c r="J94" s="972" t="s">
        <v>389</v>
      </c>
      <c r="K94" s="972" t="s">
        <v>389</v>
      </c>
      <c r="M94" s="758">
        <f t="shared" si="139"/>
        <v>45860</v>
      </c>
      <c r="N94" s="758">
        <f t="shared" si="139"/>
        <v>45860</v>
      </c>
    </row>
    <row r="95" spans="1:20" ht="17.25" hidden="1" customHeight="1">
      <c r="A95" s="329" t="s">
        <v>5316</v>
      </c>
      <c r="B95" s="1124" t="s">
        <v>4038</v>
      </c>
      <c r="C95" s="955" t="s">
        <v>5317</v>
      </c>
      <c r="D95" s="955">
        <v>45883</v>
      </c>
      <c r="E95" s="972" t="s">
        <v>389</v>
      </c>
      <c r="F95" s="758">
        <v>45891</v>
      </c>
      <c r="G95" s="758">
        <f t="shared" ref="G95" si="152">F95+2</f>
        <v>45893</v>
      </c>
      <c r="H95" s="758">
        <f t="shared" ref="H95" si="153">G95+4</f>
        <v>45897</v>
      </c>
      <c r="I95" s="758">
        <f t="shared" ref="I95" si="154">H95+4</f>
        <v>45901</v>
      </c>
      <c r="J95" s="758">
        <f t="shared" ref="J95" si="155">I95+2</f>
        <v>45903</v>
      </c>
      <c r="K95" s="758">
        <f t="shared" ref="K95" si="156">J95+3</f>
        <v>45906</v>
      </c>
      <c r="M95" s="758">
        <f t="shared" si="139"/>
        <v>45867</v>
      </c>
      <c r="N95" s="758">
        <f t="shared" si="139"/>
        <v>45867</v>
      </c>
    </row>
    <row r="96" spans="1:20" ht="17.25" hidden="1" customHeight="1">
      <c r="B96" s="976" t="s">
        <v>4051</v>
      </c>
      <c r="C96" s="955" t="s">
        <v>5318</v>
      </c>
      <c r="D96" s="955">
        <v>45877</v>
      </c>
      <c r="E96" s="758">
        <f t="shared" ref="E96:E98" si="157">D96+7</f>
        <v>45884</v>
      </c>
      <c r="F96" s="972" t="s">
        <v>389</v>
      </c>
      <c r="G96" s="972" t="s">
        <v>389</v>
      </c>
      <c r="H96" s="972" t="s">
        <v>389</v>
      </c>
      <c r="I96" s="972" t="s">
        <v>389</v>
      </c>
      <c r="J96" s="972" t="s">
        <v>389</v>
      </c>
      <c r="K96" s="972" t="s">
        <v>389</v>
      </c>
      <c r="M96" s="758">
        <f t="shared" si="139"/>
        <v>45874</v>
      </c>
      <c r="N96" s="758">
        <f t="shared" si="139"/>
        <v>45874</v>
      </c>
    </row>
    <row r="97" spans="1:15" ht="17.25" hidden="1" customHeight="1">
      <c r="B97" s="976" t="s">
        <v>4901</v>
      </c>
      <c r="C97" s="955" t="s">
        <v>5319</v>
      </c>
      <c r="D97" s="955">
        <v>45886</v>
      </c>
      <c r="E97" s="972" t="s">
        <v>389</v>
      </c>
      <c r="F97" s="800"/>
      <c r="G97" s="800"/>
      <c r="H97" s="800"/>
      <c r="I97" s="800"/>
      <c r="J97" s="800"/>
      <c r="K97" s="800"/>
      <c r="M97" s="758">
        <f t="shared" si="139"/>
        <v>45881</v>
      </c>
      <c r="N97" s="758">
        <f t="shared" si="139"/>
        <v>45881</v>
      </c>
    </row>
    <row r="98" spans="1:15" ht="17.25" hidden="1" customHeight="1">
      <c r="B98" s="976" t="s">
        <v>5320</v>
      </c>
      <c r="C98" s="955" t="s">
        <v>5321</v>
      </c>
      <c r="D98" s="955">
        <v>45889</v>
      </c>
      <c r="E98" s="758">
        <f t="shared" si="157"/>
        <v>45896</v>
      </c>
      <c r="F98" s="972" t="s">
        <v>389</v>
      </c>
      <c r="G98" s="972" t="s">
        <v>389</v>
      </c>
      <c r="H98" s="972" t="s">
        <v>389</v>
      </c>
      <c r="I98" s="972" t="s">
        <v>389</v>
      </c>
      <c r="J98" s="972" t="s">
        <v>389</v>
      </c>
      <c r="K98" s="972" t="s">
        <v>389</v>
      </c>
      <c r="M98" s="758">
        <f t="shared" si="139"/>
        <v>45888</v>
      </c>
      <c r="N98" s="758">
        <f t="shared" si="139"/>
        <v>45888</v>
      </c>
    </row>
    <row r="99" spans="1:15" ht="17.25" hidden="1" customHeight="1">
      <c r="A99" s="329" t="s">
        <v>4051</v>
      </c>
      <c r="B99" s="976" t="s">
        <v>3995</v>
      </c>
      <c r="C99" s="955" t="s">
        <v>5322</v>
      </c>
      <c r="D99" s="955">
        <v>45898</v>
      </c>
      <c r="E99" s="758">
        <f t="shared" ref="E99" si="158">D99+7</f>
        <v>45905</v>
      </c>
      <c r="F99" s="758">
        <f t="shared" ref="F99" si="159">E99+4</f>
        <v>45909</v>
      </c>
      <c r="G99" s="758">
        <f t="shared" ref="G99" si="160">F99+2</f>
        <v>45911</v>
      </c>
      <c r="H99" s="758">
        <f t="shared" ref="H99" si="161">G99+4</f>
        <v>45915</v>
      </c>
      <c r="I99" s="758">
        <f t="shared" ref="I99" si="162">H99+4</f>
        <v>45919</v>
      </c>
      <c r="J99" s="758">
        <f t="shared" ref="J99" si="163">I99+2</f>
        <v>45921</v>
      </c>
      <c r="K99" s="758">
        <f t="shared" ref="K99" si="164">J99+3</f>
        <v>45924</v>
      </c>
      <c r="M99" s="758">
        <f t="shared" si="139"/>
        <v>45895</v>
      </c>
      <c r="N99" s="758">
        <f t="shared" si="139"/>
        <v>45895</v>
      </c>
    </row>
    <row r="100" spans="1:15" ht="17.25" hidden="1" customHeight="1">
      <c r="B100" s="976" t="s">
        <v>3965</v>
      </c>
      <c r="C100" s="955" t="s">
        <v>5323</v>
      </c>
      <c r="D100" s="972" t="s">
        <v>389</v>
      </c>
      <c r="E100" s="800"/>
      <c r="F100" s="1109"/>
      <c r="G100" s="1109"/>
      <c r="H100" s="1109"/>
      <c r="I100" s="1109"/>
      <c r="J100" s="1109"/>
      <c r="K100" s="1109"/>
      <c r="M100" s="758">
        <f t="shared" si="139"/>
        <v>45902</v>
      </c>
      <c r="N100" s="758">
        <f t="shared" si="139"/>
        <v>45902</v>
      </c>
    </row>
    <row r="101" spans="1:15" ht="17.25" hidden="1" customHeight="1">
      <c r="B101" s="976" t="s">
        <v>3976</v>
      </c>
      <c r="C101" s="955" t="s">
        <v>5324</v>
      </c>
      <c r="D101" s="955">
        <v>45916</v>
      </c>
      <c r="E101" s="972" t="s">
        <v>389</v>
      </c>
      <c r="F101" s="972" t="s">
        <v>389</v>
      </c>
      <c r="G101" s="972" t="s">
        <v>389</v>
      </c>
      <c r="H101" s="972" t="s">
        <v>389</v>
      </c>
      <c r="I101" s="972" t="s">
        <v>389</v>
      </c>
      <c r="J101" s="972" t="s">
        <v>389</v>
      </c>
      <c r="K101" s="972" t="s">
        <v>389</v>
      </c>
      <c r="M101" s="758">
        <f t="shared" si="139"/>
        <v>45909</v>
      </c>
      <c r="N101" s="758">
        <f t="shared" si="139"/>
        <v>45909</v>
      </c>
    </row>
    <row r="102" spans="1:15" ht="17.25" hidden="1" customHeight="1">
      <c r="B102" s="976" t="s">
        <v>4019</v>
      </c>
      <c r="C102" s="955" t="s">
        <v>5325</v>
      </c>
      <c r="D102" s="955">
        <v>45929</v>
      </c>
      <c r="E102" s="758">
        <f t="shared" ref="E102" si="165">D102+7</f>
        <v>45936</v>
      </c>
      <c r="F102" s="758">
        <f t="shared" ref="F102" si="166">E102+4</f>
        <v>45940</v>
      </c>
      <c r="G102" s="758">
        <f t="shared" ref="G102" si="167">F102+2</f>
        <v>45942</v>
      </c>
      <c r="H102" s="758">
        <f t="shared" ref="H102" si="168">G102+4</f>
        <v>45946</v>
      </c>
      <c r="I102" s="758">
        <f t="shared" ref="I102" si="169">H102+4</f>
        <v>45950</v>
      </c>
      <c r="J102" s="758">
        <f t="shared" ref="J102" si="170">I102+2</f>
        <v>45952</v>
      </c>
      <c r="K102" s="758">
        <f t="shared" ref="K102" si="171">J102+3</f>
        <v>45955</v>
      </c>
      <c r="M102" s="758">
        <v>45924</v>
      </c>
      <c r="N102" s="758">
        <v>45924</v>
      </c>
    </row>
    <row r="103" spans="1:15" ht="17.25" hidden="1" customHeight="1">
      <c r="B103" s="976" t="s">
        <v>4072</v>
      </c>
      <c r="C103" s="955" t="s">
        <v>5326</v>
      </c>
      <c r="D103" s="955">
        <v>45930</v>
      </c>
      <c r="E103" s="972" t="s">
        <v>389</v>
      </c>
      <c r="F103" s="972" t="s">
        <v>389</v>
      </c>
      <c r="G103" s="972" t="s">
        <v>389</v>
      </c>
      <c r="H103" s="972" t="s">
        <v>389</v>
      </c>
      <c r="I103" s="972" t="s">
        <v>389</v>
      </c>
      <c r="J103" s="972" t="s">
        <v>389</v>
      </c>
      <c r="K103" s="972" t="s">
        <v>389</v>
      </c>
      <c r="M103" s="758">
        <f t="shared" si="139"/>
        <v>45931</v>
      </c>
      <c r="N103" s="758">
        <f t="shared" si="139"/>
        <v>45931</v>
      </c>
    </row>
    <row r="104" spans="1:15" ht="17.25" customHeight="1">
      <c r="B104" s="976" t="s">
        <v>4875</v>
      </c>
      <c r="C104" s="955" t="s">
        <v>5327</v>
      </c>
      <c r="D104" s="955">
        <v>45953</v>
      </c>
      <c r="E104" s="758">
        <f t="shared" ref="E104:E107" si="172">D104+7</f>
        <v>45960</v>
      </c>
      <c r="F104" s="972" t="s">
        <v>389</v>
      </c>
      <c r="G104" s="972" t="s">
        <v>389</v>
      </c>
      <c r="H104" s="972" t="s">
        <v>389</v>
      </c>
      <c r="I104" s="972" t="s">
        <v>389</v>
      </c>
      <c r="J104" s="972" t="s">
        <v>389</v>
      </c>
      <c r="K104" s="972" t="s">
        <v>389</v>
      </c>
      <c r="M104" s="758">
        <v>45937</v>
      </c>
      <c r="N104" s="758">
        <f t="shared" si="139"/>
        <v>45938</v>
      </c>
      <c r="O104" s="332">
        <f t="shared" ref="N104:O114" si="173">WEEKNUM(N104)</f>
        <v>41</v>
      </c>
    </row>
    <row r="105" spans="1:15" ht="17.25" customHeight="1">
      <c r="A105" s="382" t="s">
        <v>4182</v>
      </c>
      <c r="B105" s="1166" t="s">
        <v>413</v>
      </c>
      <c r="C105" s="955" t="s">
        <v>5328</v>
      </c>
      <c r="D105" s="760">
        <v>45946</v>
      </c>
      <c r="E105" s="760">
        <f t="shared" si="172"/>
        <v>45953</v>
      </c>
      <c r="F105" s="760">
        <f t="shared" ref="F105" si="174">E105+4</f>
        <v>45957</v>
      </c>
      <c r="G105" s="760">
        <f t="shared" ref="G105" si="175">F105+2</f>
        <v>45959</v>
      </c>
      <c r="H105" s="760">
        <f t="shared" ref="H105" si="176">G105+4</f>
        <v>45963</v>
      </c>
      <c r="I105" s="760">
        <f t="shared" ref="I105" si="177">H105+4</f>
        <v>45967</v>
      </c>
      <c r="J105" s="760">
        <f t="shared" ref="J105" si="178">I105+2</f>
        <v>45969</v>
      </c>
      <c r="K105" s="760">
        <f t="shared" ref="K105" si="179">J105+3</f>
        <v>45972</v>
      </c>
      <c r="M105" s="758">
        <f t="shared" si="139"/>
        <v>45944</v>
      </c>
      <c r="N105" s="758">
        <f t="shared" si="139"/>
        <v>45945</v>
      </c>
      <c r="O105" s="332">
        <f t="shared" si="173"/>
        <v>42</v>
      </c>
    </row>
    <row r="106" spans="1:15" ht="17.25" customHeight="1">
      <c r="B106" s="976" t="s">
        <v>4885</v>
      </c>
      <c r="C106" s="955" t="s">
        <v>5329</v>
      </c>
      <c r="D106" s="955">
        <v>45956</v>
      </c>
      <c r="E106" s="758">
        <f t="shared" si="172"/>
        <v>45963</v>
      </c>
      <c r="F106" s="972" t="s">
        <v>389</v>
      </c>
      <c r="G106" s="972" t="s">
        <v>389</v>
      </c>
      <c r="H106" s="972" t="s">
        <v>389</v>
      </c>
      <c r="I106" s="972" t="s">
        <v>389</v>
      </c>
      <c r="J106" s="972" t="s">
        <v>389</v>
      </c>
      <c r="K106" s="972" t="s">
        <v>389</v>
      </c>
      <c r="M106" s="758">
        <f t="shared" si="139"/>
        <v>45951</v>
      </c>
      <c r="N106" s="758">
        <f t="shared" si="139"/>
        <v>45952</v>
      </c>
      <c r="O106" s="332">
        <f t="shared" si="173"/>
        <v>43</v>
      </c>
    </row>
    <row r="107" spans="1:15" ht="17.25" customHeight="1">
      <c r="B107" s="976" t="s">
        <v>4897</v>
      </c>
      <c r="C107" s="955" t="s">
        <v>5330</v>
      </c>
      <c r="D107" s="955">
        <v>45958</v>
      </c>
      <c r="E107" s="758">
        <f t="shared" si="172"/>
        <v>45965</v>
      </c>
      <c r="F107" s="972" t="s">
        <v>389</v>
      </c>
      <c r="G107" s="758">
        <v>45968</v>
      </c>
      <c r="H107" s="758">
        <f t="shared" ref="H107:H110" si="180">G107+4</f>
        <v>45972</v>
      </c>
      <c r="I107" s="758">
        <f t="shared" ref="I107:I110" si="181">H107+4</f>
        <v>45976</v>
      </c>
      <c r="J107" s="758">
        <f t="shared" ref="J107:J110" si="182">I107+2</f>
        <v>45978</v>
      </c>
      <c r="K107" s="758">
        <f t="shared" ref="K107:K110" si="183">J107+3</f>
        <v>45981</v>
      </c>
      <c r="M107" s="758">
        <f t="shared" si="139"/>
        <v>45958</v>
      </c>
      <c r="N107" s="758">
        <f t="shared" si="139"/>
        <v>45959</v>
      </c>
      <c r="O107" s="332">
        <f t="shared" si="173"/>
        <v>44</v>
      </c>
    </row>
    <row r="108" spans="1:15" ht="17.25" customHeight="1">
      <c r="B108" s="976" t="s">
        <v>4016</v>
      </c>
      <c r="C108" s="955" t="s">
        <v>5331</v>
      </c>
      <c r="D108" s="955">
        <v>45972</v>
      </c>
      <c r="E108" s="758">
        <f t="shared" ref="E107:E110" si="184">D108+7</f>
        <v>45979</v>
      </c>
      <c r="F108" s="972" t="s">
        <v>389</v>
      </c>
      <c r="G108" s="972" t="s">
        <v>389</v>
      </c>
      <c r="H108" s="758">
        <v>45989</v>
      </c>
      <c r="I108" s="758">
        <f t="shared" si="181"/>
        <v>45993</v>
      </c>
      <c r="J108" s="758">
        <f t="shared" si="182"/>
        <v>45995</v>
      </c>
      <c r="K108" s="972" t="s">
        <v>389</v>
      </c>
      <c r="M108" s="758">
        <v>45972</v>
      </c>
      <c r="N108" s="758">
        <v>45973</v>
      </c>
      <c r="O108" s="332">
        <f t="shared" si="173"/>
        <v>46</v>
      </c>
    </row>
    <row r="109" spans="1:15" ht="17.25" customHeight="1">
      <c r="B109" s="976" t="s">
        <v>4927</v>
      </c>
      <c r="C109" s="955" t="s">
        <v>5332</v>
      </c>
      <c r="D109" s="955">
        <v>45979</v>
      </c>
      <c r="E109" s="758">
        <f t="shared" si="184"/>
        <v>45986</v>
      </c>
      <c r="F109" s="972" t="s">
        <v>389</v>
      </c>
      <c r="G109" s="758">
        <v>45991</v>
      </c>
      <c r="H109" s="758">
        <f t="shared" si="180"/>
        <v>45995</v>
      </c>
      <c r="I109" s="758">
        <f t="shared" si="181"/>
        <v>45999</v>
      </c>
      <c r="J109" s="758">
        <f t="shared" si="182"/>
        <v>46001</v>
      </c>
      <c r="K109" s="758">
        <f t="shared" si="183"/>
        <v>46004</v>
      </c>
      <c r="M109" s="758">
        <f t="shared" si="139"/>
        <v>45979</v>
      </c>
      <c r="N109" s="758">
        <f t="shared" si="139"/>
        <v>45980</v>
      </c>
      <c r="O109" s="332">
        <f t="shared" si="173"/>
        <v>47</v>
      </c>
    </row>
    <row r="110" spans="1:15" ht="17.25" customHeight="1">
      <c r="A110" s="382" t="s">
        <v>4765</v>
      </c>
      <c r="B110" s="1166" t="s">
        <v>413</v>
      </c>
      <c r="C110" s="955" t="s">
        <v>5333</v>
      </c>
      <c r="D110" s="800">
        <v>45986</v>
      </c>
      <c r="E110" s="800">
        <f t="shared" si="184"/>
        <v>45993</v>
      </c>
      <c r="F110" s="800">
        <f t="shared" ref="F108:F110" si="185">E110+4</f>
        <v>45997</v>
      </c>
      <c r="G110" s="800">
        <f t="shared" ref="G108:G110" si="186">F110+2</f>
        <v>45999</v>
      </c>
      <c r="H110" s="800">
        <f t="shared" si="180"/>
        <v>46003</v>
      </c>
      <c r="I110" s="800">
        <f t="shared" si="181"/>
        <v>46007</v>
      </c>
      <c r="J110" s="800">
        <f t="shared" si="182"/>
        <v>46009</v>
      </c>
      <c r="K110" s="800">
        <f t="shared" si="183"/>
        <v>46012</v>
      </c>
      <c r="M110" s="758">
        <f t="shared" si="139"/>
        <v>45986</v>
      </c>
      <c r="N110" s="758">
        <f t="shared" si="139"/>
        <v>45987</v>
      </c>
      <c r="O110" s="332">
        <f t="shared" si="173"/>
        <v>48</v>
      </c>
    </row>
    <row r="111" spans="1:15" ht="17.25" customHeight="1">
      <c r="B111" s="976" t="s">
        <v>4184</v>
      </c>
      <c r="C111" s="955" t="s">
        <v>5334</v>
      </c>
      <c r="D111" s="955">
        <v>45993</v>
      </c>
      <c r="E111" s="758">
        <f t="shared" ref="E111:E113" si="187">D111+7</f>
        <v>46000</v>
      </c>
      <c r="F111" s="758">
        <f t="shared" ref="F111:F113" si="188">E111+4</f>
        <v>46004</v>
      </c>
      <c r="G111" s="758">
        <f t="shared" ref="G111:G113" si="189">F111+2</f>
        <v>46006</v>
      </c>
      <c r="H111" s="758">
        <f t="shared" ref="H111:H113" si="190">G111+4</f>
        <v>46010</v>
      </c>
      <c r="I111" s="758">
        <f t="shared" ref="I111:I113" si="191">H111+4</f>
        <v>46014</v>
      </c>
      <c r="J111" s="758">
        <f t="shared" ref="J111:J113" si="192">I111+2</f>
        <v>46016</v>
      </c>
      <c r="K111" s="758">
        <f t="shared" ref="K111:K113" si="193">J111+3</f>
        <v>46019</v>
      </c>
      <c r="M111" s="758">
        <f t="shared" si="139"/>
        <v>45993</v>
      </c>
      <c r="N111" s="758">
        <f t="shared" si="139"/>
        <v>45994</v>
      </c>
      <c r="O111" s="332">
        <f t="shared" si="173"/>
        <v>49</v>
      </c>
    </row>
    <row r="112" spans="1:15" ht="17.25" customHeight="1">
      <c r="B112" s="976" t="s">
        <v>4192</v>
      </c>
      <c r="C112" s="955" t="s">
        <v>5335</v>
      </c>
      <c r="D112" s="955">
        <v>46000</v>
      </c>
      <c r="E112" s="758">
        <f t="shared" si="187"/>
        <v>46007</v>
      </c>
      <c r="F112" s="972" t="s">
        <v>389</v>
      </c>
      <c r="G112" s="972" t="s">
        <v>389</v>
      </c>
      <c r="H112" s="758">
        <v>46017</v>
      </c>
      <c r="I112" s="758">
        <f t="shared" si="191"/>
        <v>46021</v>
      </c>
      <c r="J112" s="758">
        <f t="shared" si="192"/>
        <v>46023</v>
      </c>
      <c r="K112" s="972" t="s">
        <v>389</v>
      </c>
      <c r="M112" s="758">
        <f t="shared" si="139"/>
        <v>46000</v>
      </c>
      <c r="N112" s="758">
        <f t="shared" si="139"/>
        <v>46001</v>
      </c>
      <c r="O112" s="332">
        <f t="shared" si="173"/>
        <v>50</v>
      </c>
    </row>
    <row r="113" spans="1:20" ht="17.25" customHeight="1">
      <c r="B113" s="976" t="s">
        <v>4190</v>
      </c>
      <c r="C113" s="955" t="s">
        <v>5336</v>
      </c>
      <c r="D113" s="955">
        <v>46007</v>
      </c>
      <c r="E113" s="758">
        <f t="shared" si="187"/>
        <v>46014</v>
      </c>
      <c r="F113" s="758">
        <f t="shared" si="188"/>
        <v>46018</v>
      </c>
      <c r="G113" s="758">
        <f t="shared" si="189"/>
        <v>46020</v>
      </c>
      <c r="H113" s="758">
        <f t="shared" si="190"/>
        <v>46024</v>
      </c>
      <c r="I113" s="758">
        <f t="shared" si="191"/>
        <v>46028</v>
      </c>
      <c r="J113" s="758">
        <f t="shared" si="192"/>
        <v>46030</v>
      </c>
      <c r="K113" s="758">
        <f t="shared" si="193"/>
        <v>46033</v>
      </c>
      <c r="M113" s="758">
        <f t="shared" si="139"/>
        <v>46007</v>
      </c>
      <c r="N113" s="758">
        <f t="shared" si="139"/>
        <v>46008</v>
      </c>
      <c r="O113" s="332">
        <f t="shared" si="173"/>
        <v>51</v>
      </c>
    </row>
    <row r="114" spans="1:20" ht="17.25" customHeight="1">
      <c r="B114" s="976" t="s">
        <v>5320</v>
      </c>
      <c r="C114" s="955" t="s">
        <v>5337</v>
      </c>
      <c r="D114" s="955">
        <v>46014</v>
      </c>
      <c r="E114" s="758">
        <f t="shared" ref="E114" si="194">D114+7</f>
        <v>46021</v>
      </c>
      <c r="F114" s="758">
        <f t="shared" ref="F114" si="195">E114+4</f>
        <v>46025</v>
      </c>
      <c r="G114" s="758">
        <f t="shared" ref="G114" si="196">F114+2</f>
        <v>46027</v>
      </c>
      <c r="H114" s="758">
        <f t="shared" ref="H114" si="197">G114+4</f>
        <v>46031</v>
      </c>
      <c r="I114" s="758">
        <f t="shared" ref="I114" si="198">H114+4</f>
        <v>46035</v>
      </c>
      <c r="J114" s="758">
        <f t="shared" ref="J114" si="199">I114+2</f>
        <v>46037</v>
      </c>
      <c r="K114" s="758">
        <f t="shared" ref="K114" si="200">J114+3</f>
        <v>46040</v>
      </c>
      <c r="M114" s="758">
        <f t="shared" si="139"/>
        <v>46014</v>
      </c>
      <c r="N114" s="758">
        <f t="shared" si="139"/>
        <v>46015</v>
      </c>
      <c r="O114" s="332">
        <f t="shared" si="173"/>
        <v>52</v>
      </c>
    </row>
    <row r="115" spans="1:20" ht="17.25" customHeight="1">
      <c r="B115" s="147" t="s">
        <v>545</v>
      </c>
      <c r="C115" s="155"/>
      <c r="D115" s="155"/>
      <c r="E115" s="155"/>
      <c r="F115" s="155"/>
      <c r="G115" s="155"/>
      <c r="H115" s="155"/>
      <c r="I115" s="418"/>
      <c r="J115" s="418"/>
      <c r="K115" s="418"/>
      <c r="L115" s="418"/>
      <c r="M115" s="418"/>
      <c r="N115" s="155"/>
      <c r="O115" s="155"/>
      <c r="P115" s="428"/>
      <c r="Q115" s="180"/>
      <c r="R115" s="147"/>
      <c r="S115" s="147"/>
      <c r="T115" s="147"/>
    </row>
    <row r="116" spans="1:20" ht="17.25" customHeight="1">
      <c r="B116" s="147"/>
      <c r="C116" s="155"/>
      <c r="D116" s="155"/>
      <c r="E116" s="155"/>
      <c r="F116" s="155"/>
      <c r="G116" s="155"/>
      <c r="H116" s="155"/>
      <c r="I116" s="418"/>
      <c r="J116" s="418"/>
      <c r="K116" s="418"/>
      <c r="L116" s="418"/>
      <c r="M116" s="418"/>
      <c r="N116" s="155"/>
      <c r="O116" s="155"/>
      <c r="P116" s="428"/>
      <c r="Q116" s="180"/>
      <c r="R116" s="147"/>
      <c r="S116" s="147"/>
      <c r="T116" s="147"/>
    </row>
    <row r="117" spans="1:20" ht="17.25" customHeight="1" thickBot="1">
      <c r="A117" s="310"/>
      <c r="B117" s="157"/>
      <c r="N117" s="180"/>
    </row>
    <row r="118" spans="1:20" s="147" customFormat="1" ht="18.75" customHeight="1">
      <c r="B118" s="896"/>
      <c r="C118" s="897"/>
      <c r="D118" s="898"/>
      <c r="E118" s="899"/>
      <c r="F118" s="900"/>
      <c r="G118" s="901"/>
      <c r="H118" s="902"/>
    </row>
    <row r="119" spans="1:20" s="147" customFormat="1" ht="18.75" customHeight="1">
      <c r="B119" s="778" t="s">
        <v>546</v>
      </c>
      <c r="C119" s="145"/>
      <c r="D119" s="147" t="s">
        <v>547</v>
      </c>
      <c r="G119" s="147" t="s">
        <v>548</v>
      </c>
      <c r="H119" s="779"/>
    </row>
    <row r="120" spans="1:20" s="147" customFormat="1" ht="18.75" customHeight="1">
      <c r="B120" s="780" t="s">
        <v>549</v>
      </c>
      <c r="C120" s="1098" t="s">
        <v>550</v>
      </c>
      <c r="D120" s="133" t="s">
        <v>551</v>
      </c>
      <c r="F120" s="1098" t="s">
        <v>552</v>
      </c>
      <c r="G120" s="145" t="s">
        <v>553</v>
      </c>
      <c r="H120" s="1099" t="s">
        <v>554</v>
      </c>
    </row>
    <row r="121" spans="1:20" s="147" customFormat="1" ht="18.75" customHeight="1">
      <c r="B121" s="780" t="s">
        <v>555</v>
      </c>
      <c r="C121" s="1098" t="s">
        <v>556</v>
      </c>
      <c r="D121" s="133" t="s">
        <v>557</v>
      </c>
      <c r="E121" s="148" t="s">
        <v>558</v>
      </c>
      <c r="F121" s="1100" t="s">
        <v>559</v>
      </c>
      <c r="G121" s="145" t="s">
        <v>560</v>
      </c>
      <c r="H121" s="1099" t="s">
        <v>561</v>
      </c>
    </row>
    <row r="122" spans="1:20" s="147" customFormat="1" ht="18.75" customHeight="1">
      <c r="B122" s="783" t="s">
        <v>562</v>
      </c>
      <c r="C122" s="1101" t="s">
        <v>563</v>
      </c>
      <c r="D122" s="133" t="s">
        <v>564</v>
      </c>
      <c r="E122" s="148" t="s">
        <v>565</v>
      </c>
      <c r="F122" s="1100" t="s">
        <v>566</v>
      </c>
      <c r="G122" s="588" t="s">
        <v>567</v>
      </c>
      <c r="H122" s="1102" t="s">
        <v>568</v>
      </c>
    </row>
    <row r="123" spans="1:20" s="147" customFormat="1" ht="18.75" customHeight="1">
      <c r="B123" s="783" t="s">
        <v>569</v>
      </c>
      <c r="C123" s="1101" t="s">
        <v>570</v>
      </c>
      <c r="D123" s="133" t="s">
        <v>571</v>
      </c>
      <c r="E123" s="148" t="s">
        <v>572</v>
      </c>
      <c r="F123" s="1100" t="s">
        <v>573</v>
      </c>
      <c r="G123" s="588" t="s">
        <v>574</v>
      </c>
      <c r="H123" s="1102" t="s">
        <v>575</v>
      </c>
      <c r="O123" s="149"/>
      <c r="P123" s="149"/>
    </row>
    <row r="124" spans="1:20" s="147" customFormat="1" ht="18.75" customHeight="1">
      <c r="B124" s="783" t="s">
        <v>815</v>
      </c>
      <c r="C124" s="1101" t="s">
        <v>577</v>
      </c>
      <c r="D124" s="133" t="s">
        <v>578</v>
      </c>
      <c r="E124" s="148" t="s">
        <v>579</v>
      </c>
      <c r="F124" s="1100" t="s">
        <v>580</v>
      </c>
      <c r="G124" s="588" t="s">
        <v>581</v>
      </c>
      <c r="H124" s="1102" t="s">
        <v>582</v>
      </c>
      <c r="O124" s="149"/>
      <c r="P124" s="149"/>
    </row>
    <row r="125" spans="1:20" s="147" customFormat="1" ht="18.75" customHeight="1">
      <c r="B125" s="783" t="s">
        <v>583</v>
      </c>
      <c r="C125" s="1101" t="s">
        <v>584</v>
      </c>
      <c r="D125" s="133" t="s">
        <v>585</v>
      </c>
      <c r="E125" s="148" t="s">
        <v>586</v>
      </c>
      <c r="F125" s="1100" t="s">
        <v>587</v>
      </c>
      <c r="G125" s="588" t="s">
        <v>588</v>
      </c>
      <c r="H125" s="1102" t="s">
        <v>589</v>
      </c>
      <c r="O125" s="149"/>
      <c r="P125" s="149"/>
    </row>
    <row r="126" spans="1:20" s="147" customFormat="1" ht="18.75" customHeight="1">
      <c r="B126" s="783" t="s">
        <v>590</v>
      </c>
      <c r="C126" s="1101" t="s">
        <v>591</v>
      </c>
      <c r="D126" s="133" t="s">
        <v>592</v>
      </c>
      <c r="E126" s="148" t="s">
        <v>593</v>
      </c>
      <c r="F126" s="1098" t="s">
        <v>594</v>
      </c>
      <c r="G126" s="588" t="s">
        <v>595</v>
      </c>
      <c r="H126" s="787" t="s">
        <v>596</v>
      </c>
      <c r="O126" s="149"/>
      <c r="P126" s="149"/>
    </row>
    <row r="127" spans="1:20" s="149" customFormat="1" ht="18.75" customHeight="1">
      <c r="A127" s="1033"/>
      <c r="B127" s="783" t="s">
        <v>597</v>
      </c>
      <c r="C127" s="1101" t="s">
        <v>598</v>
      </c>
      <c r="D127" s="133"/>
      <c r="E127" s="145"/>
      <c r="F127" s="588"/>
      <c r="G127" s="147"/>
      <c r="H127" s="788"/>
      <c r="I127" s="145"/>
      <c r="J127" s="145"/>
      <c r="K127" s="145"/>
      <c r="L127" s="145"/>
    </row>
    <row r="128" spans="1:20" s="149" customFormat="1" ht="17.25" customHeight="1" thickBot="1">
      <c r="A128" s="1033"/>
      <c r="B128" s="1103"/>
      <c r="C128" s="791"/>
      <c r="D128" s="791"/>
      <c r="E128" s="791"/>
      <c r="F128" s="791"/>
      <c r="G128" s="791"/>
      <c r="H128" s="1104"/>
      <c r="I128" s="145"/>
      <c r="J128" s="145"/>
      <c r="K128" s="145"/>
      <c r="L128" s="145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20" r:id="rId14" xr:uid="{1B8DEAD1-7EDB-4911-801C-EEFB1897AF06}"/>
    <hyperlink ref="C120" r:id="rId15" xr:uid="{406D3E17-0CC4-4C8B-A56F-C7237A6C9827}"/>
    <hyperlink ref="H125" r:id="rId16" xr:uid="{6DB46177-AAA1-42F9-8CC1-DD9C8E167BB7}"/>
    <hyperlink ref="H124" r:id="rId17" xr:uid="{089DF3AB-8FFF-4D8A-A59E-22AF2949EFFF}"/>
    <hyperlink ref="C123" r:id="rId18" xr:uid="{F6647D57-1C3C-4E49-BBFB-E6D49C9015E0}"/>
    <hyperlink ref="C121" r:id="rId19" xr:uid="{7F5670BE-E62E-4610-A1A6-BC2BEBFC2384}"/>
    <hyperlink ref="C127" r:id="rId20" xr:uid="{EBC87B9C-4F4D-4275-A8E7-7FD54A1BEC76}"/>
    <hyperlink ref="H123" r:id="rId21" xr:uid="{32B04AF4-4447-4C23-A578-485FD321AD9C}"/>
    <hyperlink ref="H126" r:id="rId22" xr:uid="{EC5E2DBC-03D4-41DF-B80B-AA2E2085805F}"/>
    <hyperlink ref="F120" r:id="rId23" xr:uid="{E6E72A97-B07C-4F0F-852C-90DF7A53576A}"/>
    <hyperlink ref="F125" r:id="rId24" xr:uid="{DEFD5F24-9B57-4110-8AC7-A7D46BE93ABA}"/>
    <hyperlink ref="F121" r:id="rId25" xr:uid="{940E7C0E-66A8-421D-BD4C-E866FE1DDE94}"/>
    <hyperlink ref="F122" r:id="rId26" xr:uid="{17071E8D-8D6B-476B-8970-DA817BAA105B}"/>
    <hyperlink ref="F123" r:id="rId27" xr:uid="{2A12EAE5-34B1-4458-831C-A3AF73335918}"/>
    <hyperlink ref="F124" r:id="rId28" xr:uid="{E56385E9-C1AD-4502-8B56-2C397447B7FA}"/>
    <hyperlink ref="H121" r:id="rId29" xr:uid="{4A4B3850-15CA-4F9E-8D61-8111A7AE537B}"/>
    <hyperlink ref="H122" r:id="rId30" xr:uid="{E433B05B-5DE2-4D05-B139-1D2A225E4EA4}"/>
    <hyperlink ref="F126" r:id="rId31" xr:uid="{5745500D-3688-4266-B92A-270895902945}"/>
    <hyperlink ref="C122" r:id="rId32" xr:uid="{C221D940-746A-4E6D-B59D-0FAAD2AFAF06}"/>
    <hyperlink ref="C124" r:id="rId33" xr:uid="{17171318-2F93-42A6-8C4B-986B0CC15A7F}"/>
    <hyperlink ref="C125" r:id="rId34" xr:uid="{E9A75D1B-4068-4B10-ADEF-CE73CD60E7B7}"/>
    <hyperlink ref="C126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 G86:G87 G92:G93 G99 G102 G95 G105" formula="1"/>
  </ignoredErrors>
  <legacyDrawing r:id="rId37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/>
    <row r="2" spans="1:12" ht="17.25" customHeight="1" thickBot="1">
      <c r="B2" s="1198" t="s">
        <v>116</v>
      </c>
      <c r="C2" s="1198"/>
      <c r="D2" s="1198"/>
      <c r="E2" s="1198"/>
      <c r="F2" s="1198"/>
      <c r="G2" s="1198"/>
      <c r="H2" s="1198"/>
      <c r="I2" s="992"/>
      <c r="J2" s="956" t="s">
        <v>350</v>
      </c>
    </row>
    <row r="3" spans="1:12" ht="17.25" customHeight="1" thickBot="1">
      <c r="B3" s="165"/>
    </row>
    <row r="4" spans="1:12" ht="30" customHeight="1" thickBot="1">
      <c r="A4" s="186"/>
      <c r="B4" s="1193" t="s">
        <v>5338</v>
      </c>
      <c r="C4" s="1194"/>
      <c r="D4" s="1194"/>
      <c r="E4" s="1194"/>
      <c r="F4" s="1194"/>
      <c r="G4" s="1194"/>
      <c r="H4" s="1195"/>
      <c r="I4" s="147"/>
      <c r="K4" s="990"/>
      <c r="L4" s="990"/>
    </row>
    <row r="5" spans="1:12" ht="16.5" customHeight="1">
      <c r="C5" s="148"/>
      <c r="D5" s="148"/>
      <c r="E5" s="148"/>
      <c r="F5" s="148"/>
      <c r="G5" s="148"/>
      <c r="H5" s="148"/>
      <c r="I5" s="148"/>
    </row>
    <row r="6" spans="1:12" ht="16.5" customHeight="1">
      <c r="B6" s="148"/>
      <c r="C6" s="148"/>
      <c r="D6" s="148"/>
      <c r="E6" s="148"/>
      <c r="F6" s="148"/>
      <c r="G6" s="148"/>
      <c r="H6" s="148"/>
      <c r="I6" s="148"/>
    </row>
    <row r="7" spans="1:12" ht="50.1" customHeight="1">
      <c r="A7" s="310"/>
      <c r="B7" s="1187"/>
      <c r="C7" s="1188"/>
      <c r="D7" s="1227" t="s">
        <v>353</v>
      </c>
      <c r="E7" s="944" t="s">
        <v>5339</v>
      </c>
    </row>
    <row r="8" spans="1:12" ht="20.100000000000001" customHeight="1">
      <c r="A8" s="310"/>
      <c r="B8" s="944" t="s">
        <v>355</v>
      </c>
      <c r="C8" s="944" t="s">
        <v>356</v>
      </c>
      <c r="D8" s="1228"/>
      <c r="E8" s="940" t="s">
        <v>145</v>
      </c>
    </row>
    <row r="9" spans="1:12" ht="17.25" hidden="1" customHeight="1">
      <c r="B9" s="719" t="s">
        <v>4901</v>
      </c>
      <c r="C9" s="758" t="s">
        <v>5231</v>
      </c>
      <c r="D9" s="618">
        <v>44930</v>
      </c>
      <c r="E9" s="618">
        <f t="shared" ref="E9:E49" si="0">D9+5</f>
        <v>44935</v>
      </c>
    </row>
    <row r="10" spans="1:12" ht="17.25" hidden="1" customHeight="1">
      <c r="B10" s="719" t="s">
        <v>4029</v>
      </c>
      <c r="C10" s="758" t="s">
        <v>5232</v>
      </c>
      <c r="D10" s="618">
        <f t="shared" ref="D10" si="1">D9+7</f>
        <v>44937</v>
      </c>
      <c r="E10" s="618">
        <f t="shared" si="0"/>
        <v>44942</v>
      </c>
    </row>
    <row r="11" spans="1:12" ht="17.25" hidden="1" customHeight="1">
      <c r="A11" s="329" t="s">
        <v>5233</v>
      </c>
      <c r="B11" s="719" t="s">
        <v>4875</v>
      </c>
      <c r="C11" s="758" t="s">
        <v>5234</v>
      </c>
      <c r="D11" s="618">
        <v>45347</v>
      </c>
      <c r="E11" s="618">
        <f t="shared" si="0"/>
        <v>45352</v>
      </c>
    </row>
    <row r="12" spans="1:12" ht="17.25" hidden="1" customHeight="1">
      <c r="B12" s="719" t="s">
        <v>4270</v>
      </c>
      <c r="C12" s="758" t="s">
        <v>5235</v>
      </c>
      <c r="D12" s="618">
        <v>45354</v>
      </c>
      <c r="E12" s="618">
        <f t="shared" si="0"/>
        <v>45359</v>
      </c>
    </row>
    <row r="13" spans="1:12" ht="17.25" hidden="1" customHeight="1">
      <c r="B13" s="719" t="s">
        <v>4014</v>
      </c>
      <c r="C13" s="758" t="s">
        <v>5236</v>
      </c>
      <c r="D13" s="618">
        <v>45363</v>
      </c>
      <c r="E13" s="618">
        <f t="shared" si="0"/>
        <v>45368</v>
      </c>
    </row>
    <row r="14" spans="1:12" ht="17.25" hidden="1" customHeight="1">
      <c r="B14" s="719" t="s">
        <v>4885</v>
      </c>
      <c r="C14" s="758" t="s">
        <v>5237</v>
      </c>
      <c r="D14" s="618">
        <v>45367</v>
      </c>
      <c r="E14" s="618">
        <f t="shared" si="0"/>
        <v>45372</v>
      </c>
    </row>
    <row r="15" spans="1:12" ht="17.25" hidden="1" customHeight="1">
      <c r="B15" s="991" t="s">
        <v>4295</v>
      </c>
      <c r="C15" s="993" t="s">
        <v>5238</v>
      </c>
      <c r="D15" s="994">
        <v>45374</v>
      </c>
      <c r="E15" s="994">
        <f t="shared" si="0"/>
        <v>45379</v>
      </c>
    </row>
    <row r="16" spans="1:12" ht="17.25" hidden="1" customHeight="1">
      <c r="B16" s="719" t="s">
        <v>4897</v>
      </c>
      <c r="C16" s="758" t="s">
        <v>5239</v>
      </c>
      <c r="D16" s="618">
        <v>45386</v>
      </c>
      <c r="E16" s="618">
        <f t="shared" si="0"/>
        <v>45391</v>
      </c>
    </row>
    <row r="17" spans="1:5" ht="17.25" hidden="1" customHeight="1">
      <c r="B17" s="997" t="s">
        <v>4881</v>
      </c>
      <c r="C17" s="955" t="s">
        <v>5240</v>
      </c>
      <c r="D17" s="955">
        <v>45390</v>
      </c>
      <c r="E17" s="758">
        <f t="shared" si="0"/>
        <v>45395</v>
      </c>
    </row>
    <row r="18" spans="1:5" ht="17.25" hidden="1" customHeight="1">
      <c r="B18" s="997" t="s">
        <v>4927</v>
      </c>
      <c r="C18" s="955" t="s">
        <v>5241</v>
      </c>
      <c r="D18" s="955">
        <v>45402</v>
      </c>
      <c r="E18" s="758">
        <f t="shared" si="0"/>
        <v>45407</v>
      </c>
    </row>
    <row r="19" spans="1:5" ht="17.25" hidden="1" customHeight="1">
      <c r="B19" s="997" t="s">
        <v>4298</v>
      </c>
      <c r="C19" s="955" t="s">
        <v>5242</v>
      </c>
      <c r="D19" s="955">
        <v>45411</v>
      </c>
      <c r="E19" s="758">
        <f t="shared" si="0"/>
        <v>45416</v>
      </c>
    </row>
    <row r="20" spans="1:5" ht="17.25" hidden="1" customHeight="1">
      <c r="B20" s="976" t="s">
        <v>4888</v>
      </c>
      <c r="C20" s="955" t="s">
        <v>5243</v>
      </c>
      <c r="D20" s="955">
        <v>45421</v>
      </c>
      <c r="E20" s="758">
        <f t="shared" si="0"/>
        <v>45426</v>
      </c>
    </row>
    <row r="21" spans="1:5" ht="17.25" hidden="1" customHeight="1">
      <c r="B21" s="976" t="s">
        <v>4901</v>
      </c>
      <c r="C21" s="955" t="s">
        <v>5244</v>
      </c>
      <c r="D21" s="955">
        <v>45424</v>
      </c>
      <c r="E21" s="758">
        <f t="shared" si="0"/>
        <v>45429</v>
      </c>
    </row>
    <row r="22" spans="1:5" ht="17.25" hidden="1" customHeight="1">
      <c r="B22" s="936" t="s">
        <v>389</v>
      </c>
      <c r="C22" s="955" t="s">
        <v>5245</v>
      </c>
      <c r="D22" s="800">
        <v>45439</v>
      </c>
      <c r="E22" s="800">
        <f t="shared" si="0"/>
        <v>45444</v>
      </c>
    </row>
    <row r="23" spans="1:5" ht="17.25" hidden="1" customHeight="1">
      <c r="B23" s="976" t="s">
        <v>3995</v>
      </c>
      <c r="C23" s="955" t="s">
        <v>5246</v>
      </c>
      <c r="D23" s="955">
        <v>45434</v>
      </c>
      <c r="E23" s="758">
        <f t="shared" si="0"/>
        <v>45439</v>
      </c>
    </row>
    <row r="24" spans="1:5" ht="17.25" hidden="1" customHeight="1">
      <c r="B24" s="1267" t="s">
        <v>413</v>
      </c>
      <c r="C24" s="955" t="s">
        <v>5247</v>
      </c>
      <c r="D24" s="800">
        <v>45426</v>
      </c>
      <c r="E24" s="800">
        <f t="shared" si="0"/>
        <v>45431</v>
      </c>
    </row>
    <row r="25" spans="1:5" ht="17.25" hidden="1" customHeight="1">
      <c r="B25" s="1268"/>
      <c r="C25" s="955" t="s">
        <v>5248</v>
      </c>
      <c r="D25" s="800">
        <v>45430</v>
      </c>
      <c r="E25" s="800">
        <f t="shared" si="0"/>
        <v>45435</v>
      </c>
    </row>
    <row r="26" spans="1:5" ht="17.25" hidden="1" customHeight="1">
      <c r="B26" s="1269"/>
      <c r="C26" s="955" t="s">
        <v>5249</v>
      </c>
      <c r="D26" s="800">
        <v>45430</v>
      </c>
      <c r="E26" s="800">
        <f t="shared" si="0"/>
        <v>45435</v>
      </c>
    </row>
    <row r="27" spans="1:5" ht="17.25" hidden="1" customHeight="1">
      <c r="A27" s="329" t="s">
        <v>5250</v>
      </c>
      <c r="B27" s="936" t="s">
        <v>389</v>
      </c>
      <c r="C27" s="955" t="s">
        <v>5251</v>
      </c>
      <c r="D27" s="800">
        <v>45430</v>
      </c>
      <c r="E27" s="800">
        <f t="shared" si="0"/>
        <v>45435</v>
      </c>
    </row>
    <row r="28" spans="1:5" ht="17.25" hidden="1" customHeight="1">
      <c r="B28" s="936" t="s">
        <v>389</v>
      </c>
      <c r="C28" s="955" t="s">
        <v>5252</v>
      </c>
      <c r="D28" s="800">
        <v>45433</v>
      </c>
      <c r="E28" s="800">
        <f t="shared" si="0"/>
        <v>45438</v>
      </c>
    </row>
    <row r="29" spans="1:5" ht="17.25" hidden="1" customHeight="1">
      <c r="B29" s="936" t="s">
        <v>413</v>
      </c>
      <c r="C29" s="955" t="s">
        <v>5253</v>
      </c>
      <c r="D29" s="800">
        <v>45430</v>
      </c>
      <c r="E29" s="800">
        <f t="shared" si="0"/>
        <v>45435</v>
      </c>
    </row>
    <row r="30" spans="1:5" ht="17.25" hidden="1" customHeight="1">
      <c r="B30" s="976" t="s">
        <v>4063</v>
      </c>
      <c r="C30" s="955" t="s">
        <v>5254</v>
      </c>
      <c r="D30" s="955">
        <v>45449</v>
      </c>
      <c r="E30" s="758">
        <f t="shared" si="0"/>
        <v>45454</v>
      </c>
    </row>
    <row r="31" spans="1:5" ht="17.25" hidden="1" customHeight="1">
      <c r="B31" s="976" t="s">
        <v>4875</v>
      </c>
      <c r="C31" s="955" t="s">
        <v>5255</v>
      </c>
      <c r="D31" s="955">
        <v>45464</v>
      </c>
      <c r="E31" s="758">
        <f t="shared" si="0"/>
        <v>45469</v>
      </c>
    </row>
    <row r="32" spans="1:5" ht="17.25" hidden="1" customHeight="1">
      <c r="B32" s="976" t="s">
        <v>4270</v>
      </c>
      <c r="C32" s="955" t="s">
        <v>5256</v>
      </c>
      <c r="D32" s="955">
        <v>45497</v>
      </c>
      <c r="E32" s="758">
        <f t="shared" si="0"/>
        <v>45502</v>
      </c>
    </row>
    <row r="33" spans="2:5" ht="17.25" hidden="1" customHeight="1">
      <c r="B33" s="976" t="s">
        <v>5257</v>
      </c>
      <c r="C33" s="955" t="s">
        <v>5258</v>
      </c>
      <c r="D33" s="955">
        <v>45477</v>
      </c>
      <c r="E33" s="758">
        <f t="shared" si="0"/>
        <v>45482</v>
      </c>
    </row>
    <row r="34" spans="2:5" ht="17.25" hidden="1" customHeight="1">
      <c r="B34" s="976" t="s">
        <v>4885</v>
      </c>
      <c r="C34" s="955" t="s">
        <v>5259</v>
      </c>
      <c r="D34" s="955">
        <v>45486</v>
      </c>
      <c r="E34" s="758">
        <f t="shared" si="0"/>
        <v>45491</v>
      </c>
    </row>
    <row r="35" spans="2:5" ht="17.25" hidden="1" customHeight="1">
      <c r="B35" s="976" t="s">
        <v>4295</v>
      </c>
      <c r="C35" s="955" t="s">
        <v>5260</v>
      </c>
      <c r="D35" s="955">
        <v>45490</v>
      </c>
      <c r="E35" s="758">
        <f t="shared" si="0"/>
        <v>45495</v>
      </c>
    </row>
    <row r="36" spans="2:5" ht="17.25" hidden="1" customHeight="1">
      <c r="B36" s="976" t="s">
        <v>4016</v>
      </c>
      <c r="C36" s="955" t="s">
        <v>5261</v>
      </c>
      <c r="D36" s="955">
        <v>45494</v>
      </c>
      <c r="E36" s="758">
        <f t="shared" si="0"/>
        <v>45499</v>
      </c>
    </row>
    <row r="37" spans="2:5" ht="17.25" hidden="1" customHeight="1">
      <c r="B37" s="976" t="s">
        <v>4881</v>
      </c>
      <c r="C37" s="955" t="s">
        <v>5262</v>
      </c>
      <c r="D37" s="955">
        <v>45511</v>
      </c>
      <c r="E37" s="758">
        <f t="shared" si="0"/>
        <v>45516</v>
      </c>
    </row>
    <row r="38" spans="2:5" ht="17.25" hidden="1" customHeight="1">
      <c r="B38" s="976" t="s">
        <v>4927</v>
      </c>
      <c r="C38" s="955" t="s">
        <v>5263</v>
      </c>
      <c r="D38" s="955">
        <v>45517</v>
      </c>
      <c r="E38" s="758">
        <f t="shared" si="0"/>
        <v>45522</v>
      </c>
    </row>
    <row r="39" spans="2:5" ht="17.25" hidden="1" customHeight="1">
      <c r="B39" s="976" t="s">
        <v>4038</v>
      </c>
      <c r="C39" s="955" t="s">
        <v>5264</v>
      </c>
      <c r="D39" s="955">
        <v>45518</v>
      </c>
      <c r="E39" s="758">
        <f t="shared" si="0"/>
        <v>45523</v>
      </c>
    </row>
    <row r="40" spans="2:5" ht="17.25" hidden="1" customHeight="1">
      <c r="B40" s="976" t="s">
        <v>4888</v>
      </c>
      <c r="C40" s="955" t="s">
        <v>5265</v>
      </c>
      <c r="D40" s="955">
        <v>45533</v>
      </c>
      <c r="E40" s="758">
        <f t="shared" si="0"/>
        <v>45538</v>
      </c>
    </row>
    <row r="41" spans="2:5" ht="17.25" hidden="1" customHeight="1">
      <c r="B41" s="976" t="s">
        <v>4901</v>
      </c>
      <c r="C41" s="955" t="s">
        <v>5266</v>
      </c>
      <c r="D41" s="955">
        <v>45538</v>
      </c>
      <c r="E41" s="758">
        <f t="shared" si="0"/>
        <v>45543</v>
      </c>
    </row>
    <row r="42" spans="2:5" ht="17.25" hidden="1" customHeight="1">
      <c r="B42" s="976" t="s">
        <v>5250</v>
      </c>
      <c r="C42" s="955" t="s">
        <v>5267</v>
      </c>
      <c r="D42" s="955">
        <v>45542</v>
      </c>
      <c r="E42" s="758">
        <f t="shared" si="0"/>
        <v>45547</v>
      </c>
    </row>
    <row r="43" spans="2:5" ht="17.25" hidden="1" customHeight="1">
      <c r="B43" s="976" t="s">
        <v>4029</v>
      </c>
      <c r="C43" s="955" t="s">
        <v>5268</v>
      </c>
      <c r="D43" s="955">
        <v>45549</v>
      </c>
      <c r="E43" s="758">
        <f t="shared" si="0"/>
        <v>45554</v>
      </c>
    </row>
    <row r="44" spans="2:5" ht="17.25" hidden="1" customHeight="1">
      <c r="B44" s="976" t="s">
        <v>3995</v>
      </c>
      <c r="C44" s="955" t="s">
        <v>5269</v>
      </c>
      <c r="D44" s="955">
        <v>45552</v>
      </c>
      <c r="E44" s="758">
        <f t="shared" si="0"/>
        <v>45557</v>
      </c>
    </row>
    <row r="45" spans="2:5" ht="17.25" hidden="1" customHeight="1">
      <c r="B45" s="976" t="s">
        <v>4063</v>
      </c>
      <c r="C45" s="955" t="s">
        <v>5270</v>
      </c>
      <c r="D45" s="955">
        <v>45562</v>
      </c>
      <c r="E45" s="758">
        <f t="shared" si="0"/>
        <v>45567</v>
      </c>
    </row>
    <row r="46" spans="2:5" ht="17.25" hidden="1" customHeight="1">
      <c r="B46" s="976" t="s">
        <v>4270</v>
      </c>
      <c r="C46" s="955" t="s">
        <v>5271</v>
      </c>
      <c r="D46" s="955">
        <v>45572</v>
      </c>
      <c r="E46" s="758">
        <f t="shared" si="0"/>
        <v>45577</v>
      </c>
    </row>
    <row r="47" spans="2:5" ht="17.25" hidden="1" customHeight="1">
      <c r="B47" s="1065" t="s">
        <v>413</v>
      </c>
      <c r="C47" s="955" t="s">
        <v>5272</v>
      </c>
      <c r="D47" s="800" t="e">
        <f t="shared" ref="D47" si="2">B47+11</f>
        <v>#VALUE!</v>
      </c>
      <c r="E47" s="800" t="e">
        <f t="shared" si="0"/>
        <v>#VALUE!</v>
      </c>
    </row>
    <row r="48" spans="2:5" ht="17.25" hidden="1" customHeight="1">
      <c r="B48" s="976" t="s">
        <v>4875</v>
      </c>
      <c r="C48" s="955" t="s">
        <v>5273</v>
      </c>
      <c r="D48" s="955">
        <v>45583</v>
      </c>
      <c r="E48" s="758">
        <f t="shared" si="0"/>
        <v>45588</v>
      </c>
    </row>
    <row r="49" spans="1:19" ht="17.25" hidden="1" customHeight="1">
      <c r="B49" s="976" t="s">
        <v>4014</v>
      </c>
      <c r="C49" s="955" t="s">
        <v>5274</v>
      </c>
      <c r="D49" s="955">
        <v>45588</v>
      </c>
      <c r="E49" s="758">
        <f t="shared" si="0"/>
        <v>45593</v>
      </c>
    </row>
    <row r="50" spans="1:19" ht="17.25" hidden="1" customHeight="1">
      <c r="B50" s="976" t="s">
        <v>5340</v>
      </c>
      <c r="C50" s="955" t="s">
        <v>5341</v>
      </c>
      <c r="D50" s="955">
        <v>45580</v>
      </c>
      <c r="E50" s="758">
        <f>D50+4</f>
        <v>45584</v>
      </c>
    </row>
    <row r="51" spans="1:19" ht="17.25" customHeight="1">
      <c r="B51" s="976" t="s">
        <v>5340</v>
      </c>
      <c r="C51" s="955" t="s">
        <v>5342</v>
      </c>
      <c r="D51" s="955">
        <v>45587</v>
      </c>
      <c r="E51" s="758">
        <f t="shared" ref="E51:E56" si="3">D51+4</f>
        <v>45591</v>
      </c>
    </row>
    <row r="52" spans="1:19" ht="17.25" customHeight="1">
      <c r="B52" s="976" t="s">
        <v>5340</v>
      </c>
      <c r="C52" s="955" t="s">
        <v>5343</v>
      </c>
      <c r="D52" s="955">
        <v>45594</v>
      </c>
      <c r="E52" s="758">
        <f t="shared" si="3"/>
        <v>45598</v>
      </c>
    </row>
    <row r="53" spans="1:19" ht="17.25" customHeight="1">
      <c r="B53" s="976" t="s">
        <v>5340</v>
      </c>
      <c r="C53" s="955" t="s">
        <v>5344</v>
      </c>
      <c r="D53" s="955">
        <v>45601</v>
      </c>
      <c r="E53" s="758">
        <f t="shared" si="3"/>
        <v>45605</v>
      </c>
    </row>
    <row r="54" spans="1:19" ht="17.25" customHeight="1">
      <c r="B54" s="976" t="s">
        <v>5340</v>
      </c>
      <c r="C54" s="955" t="s">
        <v>5345</v>
      </c>
      <c r="D54" s="955">
        <v>45608</v>
      </c>
      <c r="E54" s="758">
        <f t="shared" si="3"/>
        <v>45612</v>
      </c>
    </row>
    <row r="55" spans="1:19" ht="17.25" customHeight="1">
      <c r="B55" s="976" t="s">
        <v>5340</v>
      </c>
      <c r="C55" s="955" t="s">
        <v>5346</v>
      </c>
      <c r="D55" s="955">
        <v>45615</v>
      </c>
      <c r="E55" s="758">
        <f t="shared" si="3"/>
        <v>45619</v>
      </c>
    </row>
    <row r="56" spans="1:19" ht="17.25" customHeight="1">
      <c r="B56" s="976" t="s">
        <v>5340</v>
      </c>
      <c r="C56" s="955" t="s">
        <v>5347</v>
      </c>
      <c r="D56" s="955">
        <v>45622</v>
      </c>
      <c r="E56" s="758">
        <f t="shared" si="3"/>
        <v>45626</v>
      </c>
    </row>
    <row r="57" spans="1:19" ht="17.25" customHeight="1">
      <c r="B57" s="331"/>
      <c r="C57" s="155"/>
      <c r="D57" s="162"/>
      <c r="E57" s="162"/>
    </row>
    <row r="58" spans="1:19" ht="17.25" customHeight="1">
      <c r="B58" s="147" t="s">
        <v>545</v>
      </c>
      <c r="C58" s="155"/>
      <c r="D58" s="155"/>
      <c r="E58" s="155"/>
      <c r="F58" s="155"/>
      <c r="G58" s="155"/>
      <c r="H58" s="155"/>
      <c r="I58" s="418"/>
      <c r="J58" s="418"/>
      <c r="K58" s="418"/>
      <c r="L58" s="418"/>
      <c r="M58" s="155"/>
      <c r="N58" s="155"/>
      <c r="O58" s="428"/>
      <c r="P58" s="180"/>
      <c r="Q58" s="147"/>
      <c r="R58" s="147"/>
      <c r="S58" s="147"/>
    </row>
    <row r="59" spans="1:19" ht="17.25" customHeight="1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>
      <c r="A60" s="310"/>
      <c r="B60" s="157"/>
      <c r="M60" s="180"/>
    </row>
    <row r="61" spans="1:19" s="147" customFormat="1" ht="18.75" customHeight="1">
      <c r="A61" s="863"/>
      <c r="B61" s="771"/>
      <c r="C61" s="772"/>
      <c r="D61" s="773"/>
      <c r="E61" s="774"/>
      <c r="F61" s="775"/>
      <c r="G61" s="776"/>
      <c r="H61" s="777"/>
      <c r="I61" s="752"/>
      <c r="J61" s="145"/>
      <c r="K61" s="145"/>
      <c r="L61" s="145"/>
      <c r="M61" s="145"/>
      <c r="N61" s="145"/>
      <c r="O61" s="145"/>
    </row>
    <row r="62" spans="1:19" s="147" customFormat="1" ht="18.75" customHeight="1">
      <c r="A62" s="863"/>
      <c r="B62" s="778" t="s">
        <v>546</v>
      </c>
      <c r="C62" s="145"/>
      <c r="D62" s="147" t="s">
        <v>547</v>
      </c>
      <c r="G62" s="147" t="s">
        <v>548</v>
      </c>
      <c r="H62" s="779"/>
      <c r="J62" s="145"/>
      <c r="K62" s="145"/>
      <c r="L62" s="145"/>
      <c r="M62" s="145"/>
    </row>
    <row r="63" spans="1:19" s="147" customFormat="1" ht="18.75" customHeight="1">
      <c r="A63" s="863"/>
      <c r="B63" s="780" t="s">
        <v>549</v>
      </c>
      <c r="C63" s="781" t="s">
        <v>550</v>
      </c>
      <c r="D63" s="133" t="s">
        <v>551</v>
      </c>
      <c r="F63" s="781" t="s">
        <v>552</v>
      </c>
      <c r="G63" s="145" t="s">
        <v>553</v>
      </c>
      <c r="H63" s="782" t="s">
        <v>554</v>
      </c>
      <c r="J63" s="145"/>
      <c r="K63" s="145"/>
      <c r="L63" s="145"/>
      <c r="M63" s="145"/>
    </row>
    <row r="64" spans="1:19" s="147" customFormat="1" ht="18.75" customHeight="1">
      <c r="A64" s="863"/>
      <c r="B64" s="780" t="s">
        <v>555</v>
      </c>
      <c r="C64" s="781" t="s">
        <v>556</v>
      </c>
      <c r="D64" s="133" t="s">
        <v>557</v>
      </c>
      <c r="E64" s="148" t="s">
        <v>558</v>
      </c>
      <c r="F64" s="785" t="s">
        <v>559</v>
      </c>
      <c r="G64" s="145" t="s">
        <v>560</v>
      </c>
      <c r="H64" s="782" t="s">
        <v>561</v>
      </c>
      <c r="J64" s="145"/>
      <c r="K64" s="145"/>
      <c r="L64" s="145"/>
      <c r="M64" s="145"/>
    </row>
    <row r="65" spans="1:13" s="147" customFormat="1" ht="18.75" customHeight="1">
      <c r="A65" s="863"/>
      <c r="B65" s="783" t="s">
        <v>569</v>
      </c>
      <c r="C65" s="784" t="s">
        <v>570</v>
      </c>
      <c r="D65" s="133" t="s">
        <v>564</v>
      </c>
      <c r="E65" s="148" t="s">
        <v>565</v>
      </c>
      <c r="F65" s="785" t="s">
        <v>566</v>
      </c>
      <c r="G65" s="588" t="s">
        <v>567</v>
      </c>
      <c r="H65" s="786" t="s">
        <v>568</v>
      </c>
      <c r="J65" s="145"/>
      <c r="K65" s="145"/>
      <c r="L65" s="145"/>
      <c r="M65" s="145"/>
    </row>
    <row r="66" spans="1:13" s="147" customFormat="1" ht="18.75" customHeight="1">
      <c r="A66" s="863"/>
      <c r="B66" s="783" t="s">
        <v>1728</v>
      </c>
      <c r="C66" s="784" t="s">
        <v>1729</v>
      </c>
      <c r="D66" s="133" t="s">
        <v>571</v>
      </c>
      <c r="E66" s="148" t="s">
        <v>572</v>
      </c>
      <c r="F66" s="785" t="s">
        <v>573</v>
      </c>
      <c r="G66" s="588" t="s">
        <v>574</v>
      </c>
      <c r="H66" s="786" t="s">
        <v>575</v>
      </c>
      <c r="J66" s="145"/>
      <c r="K66" s="145"/>
      <c r="L66" s="145"/>
      <c r="M66" s="145"/>
    </row>
    <row r="67" spans="1:13" s="147" customFormat="1" ht="18.75" customHeight="1">
      <c r="A67" s="863"/>
      <c r="B67" s="783" t="s">
        <v>562</v>
      </c>
      <c r="C67" s="784" t="s">
        <v>563</v>
      </c>
      <c r="D67" s="133" t="s">
        <v>578</v>
      </c>
      <c r="E67" s="148" t="s">
        <v>579</v>
      </c>
      <c r="F67" s="785" t="s">
        <v>580</v>
      </c>
      <c r="G67" s="588" t="s">
        <v>581</v>
      </c>
      <c r="H67" s="786" t="s">
        <v>582</v>
      </c>
      <c r="J67" s="145"/>
      <c r="K67" s="145"/>
      <c r="L67" s="145"/>
      <c r="M67" s="145"/>
    </row>
    <row r="68" spans="1:13" s="147" customFormat="1" ht="18.75" customHeight="1">
      <c r="A68" s="863"/>
      <c r="B68" s="783" t="s">
        <v>815</v>
      </c>
      <c r="C68" s="784" t="s">
        <v>577</v>
      </c>
      <c r="D68" s="133" t="s">
        <v>585</v>
      </c>
      <c r="E68" s="148" t="s">
        <v>586</v>
      </c>
      <c r="F68" s="785" t="s">
        <v>587</v>
      </c>
      <c r="G68" s="588" t="s">
        <v>588</v>
      </c>
      <c r="H68" s="786" t="s">
        <v>589</v>
      </c>
      <c r="J68" s="145"/>
      <c r="K68" s="145"/>
      <c r="L68" s="145"/>
      <c r="M68" s="145"/>
    </row>
    <row r="69" spans="1:13" s="147" customFormat="1" ht="18.75" customHeight="1">
      <c r="B69" s="783" t="s">
        <v>1730</v>
      </c>
      <c r="C69" s="784" t="s">
        <v>1731</v>
      </c>
      <c r="D69" s="133" t="s">
        <v>592</v>
      </c>
      <c r="E69" s="148" t="s">
        <v>593</v>
      </c>
      <c r="F69" s="739" t="s">
        <v>594</v>
      </c>
      <c r="G69" s="588" t="s">
        <v>595</v>
      </c>
      <c r="H69" s="787" t="s">
        <v>596</v>
      </c>
    </row>
    <row r="70" spans="1:13" s="147" customFormat="1" ht="18.75" customHeight="1">
      <c r="B70" s="783" t="s">
        <v>583</v>
      </c>
      <c r="C70" s="784" t="s">
        <v>584</v>
      </c>
      <c r="D70" s="133"/>
      <c r="E70" s="145"/>
      <c r="F70" s="588"/>
      <c r="H70" s="788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1258A-D012-483F-BFEE-90588526975B}"/>
</file>

<file path=customXml/itemProps2.xml><?xml version="1.0" encoding="utf-8"?>
<ds:datastoreItem xmlns:ds="http://schemas.openxmlformats.org/officeDocument/2006/customXml" ds:itemID="{30A3A9F2-06A9-49F8-AA24-F3C4A7B4E3D6}"/>
</file>

<file path=customXml/itemProps3.xml><?xml version="1.0" encoding="utf-8"?>
<ds:datastoreItem xmlns:ds="http://schemas.openxmlformats.org/officeDocument/2006/customXml" ds:itemID="{049D2BF6-D59A-4EB6-843C-6EB2CF280300}"/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Zoey Ong (MSC Singapore)</cp:lastModifiedBy>
  <cp:revision/>
  <dcterms:created xsi:type="dcterms:W3CDTF">2016-08-18T06:15:07Z</dcterms:created>
  <dcterms:modified xsi:type="dcterms:W3CDTF">2025-10-21T06:01:20Z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